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I44" i="24"/>
  <c r="D44" i="24"/>
  <c r="C44" i="24"/>
  <c r="M44" i="24" s="1"/>
  <c r="B44" i="24"/>
  <c r="K44" i="24" s="1"/>
  <c r="M43" i="24"/>
  <c r="K43" i="24"/>
  <c r="I43" i="24"/>
  <c r="H43" i="24"/>
  <c r="G43" i="24"/>
  <c r="F43" i="24"/>
  <c r="E43" i="24"/>
  <c r="C43" i="24"/>
  <c r="L43" i="24" s="1"/>
  <c r="B43" i="24"/>
  <c r="D43" i="24" s="1"/>
  <c r="L42" i="24"/>
  <c r="I42" i="24"/>
  <c r="D42" i="24"/>
  <c r="C42" i="24"/>
  <c r="M42" i="24" s="1"/>
  <c r="B42" i="24"/>
  <c r="K42" i="24" s="1"/>
  <c r="M41" i="24"/>
  <c r="K41" i="24"/>
  <c r="I41" i="24"/>
  <c r="H41" i="24"/>
  <c r="G41" i="24"/>
  <c r="F41" i="24"/>
  <c r="E41" i="24"/>
  <c r="C41" i="24"/>
  <c r="L41" i="24" s="1"/>
  <c r="B41" i="24"/>
  <c r="D41" i="24" s="1"/>
  <c r="L40" i="24"/>
  <c r="I40" i="24"/>
  <c r="D40" i="24"/>
  <c r="C40" i="24"/>
  <c r="M40" i="24" s="1"/>
  <c r="B40" i="24"/>
  <c r="K40" i="24" s="1"/>
  <c r="M36" i="24"/>
  <c r="L36" i="24"/>
  <c r="K36" i="24"/>
  <c r="J36" i="24"/>
  <c r="I36" i="24"/>
  <c r="H36" i="24"/>
  <c r="G36" i="24"/>
  <c r="F36" i="24"/>
  <c r="E36" i="24"/>
  <c r="D36" i="24"/>
  <c r="K57" i="15"/>
  <c r="L57" i="15" s="1"/>
  <c r="C38" i="24"/>
  <c r="C37" i="24"/>
  <c r="M37" i="24" s="1"/>
  <c r="C35" i="24"/>
  <c r="C34" i="24"/>
  <c r="G34" i="24" s="1"/>
  <c r="C33" i="24"/>
  <c r="C32" i="24"/>
  <c r="G32" i="24" s="1"/>
  <c r="C31" i="24"/>
  <c r="C30" i="24"/>
  <c r="C29" i="24"/>
  <c r="C28" i="24"/>
  <c r="C27" i="24"/>
  <c r="C26" i="24"/>
  <c r="G26" i="24" s="1"/>
  <c r="C25" i="24"/>
  <c r="C24" i="24"/>
  <c r="G24" i="24" s="1"/>
  <c r="C23" i="24"/>
  <c r="C22" i="24"/>
  <c r="C21" i="24"/>
  <c r="C20" i="24"/>
  <c r="C19" i="24"/>
  <c r="C18" i="24"/>
  <c r="G18" i="24" s="1"/>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J7" i="24"/>
  <c r="H7" i="24"/>
  <c r="K7" i="24"/>
  <c r="F7" i="24"/>
  <c r="K8" i="24"/>
  <c r="H8" i="24"/>
  <c r="F8" i="24"/>
  <c r="D8" i="24"/>
  <c r="J8" i="24"/>
  <c r="D17" i="24"/>
  <c r="J17" i="24"/>
  <c r="H17" i="24"/>
  <c r="K17" i="24"/>
  <c r="F17" i="24"/>
  <c r="K20" i="24"/>
  <c r="H20" i="24"/>
  <c r="F20" i="24"/>
  <c r="D20" i="24"/>
  <c r="J20" i="24"/>
  <c r="D33" i="24"/>
  <c r="J33" i="24"/>
  <c r="H33" i="24"/>
  <c r="K33" i="24"/>
  <c r="F33" i="24"/>
  <c r="F37" i="24"/>
  <c r="D37" i="24"/>
  <c r="K37" i="24"/>
  <c r="J37" i="24"/>
  <c r="H37" i="24"/>
  <c r="G27" i="24"/>
  <c r="M27" i="24"/>
  <c r="E27" i="24"/>
  <c r="L27" i="24"/>
  <c r="I27" i="24"/>
  <c r="B14" i="24"/>
  <c r="B6" i="24"/>
  <c r="D27" i="24"/>
  <c r="J27" i="24"/>
  <c r="H27" i="24"/>
  <c r="K27" i="24"/>
  <c r="F27" i="24"/>
  <c r="K30" i="24"/>
  <c r="H30" i="24"/>
  <c r="F30" i="24"/>
  <c r="D30" i="24"/>
  <c r="J30" i="24"/>
  <c r="G21" i="24"/>
  <c r="M21" i="24"/>
  <c r="E21" i="24"/>
  <c r="L21" i="24"/>
  <c r="I21" i="24"/>
  <c r="M38" i="24"/>
  <c r="E38" i="24"/>
  <c r="G38" i="24"/>
  <c r="L38" i="24"/>
  <c r="I38" i="24"/>
  <c r="D21" i="24"/>
  <c r="J21" i="24"/>
  <c r="H21" i="24"/>
  <c r="K21" i="24"/>
  <c r="F21" i="24"/>
  <c r="K24" i="24"/>
  <c r="H24" i="24"/>
  <c r="F24" i="24"/>
  <c r="D24" i="24"/>
  <c r="J24" i="24"/>
  <c r="K38" i="24"/>
  <c r="J38" i="24"/>
  <c r="H38" i="24"/>
  <c r="F38" i="24"/>
  <c r="D38" i="24"/>
  <c r="G15" i="24"/>
  <c r="M15" i="24"/>
  <c r="E15" i="24"/>
  <c r="L15" i="24"/>
  <c r="I15" i="24"/>
  <c r="G31" i="24"/>
  <c r="M31" i="24"/>
  <c r="E31" i="24"/>
  <c r="L31" i="24"/>
  <c r="I31" i="24"/>
  <c r="D9" i="24"/>
  <c r="J9" i="24"/>
  <c r="H9" i="24"/>
  <c r="K9" i="24"/>
  <c r="F9" i="24"/>
  <c r="D15" i="24"/>
  <c r="J15" i="24"/>
  <c r="H15" i="24"/>
  <c r="K15" i="24"/>
  <c r="F15" i="24"/>
  <c r="K18" i="24"/>
  <c r="H18" i="24"/>
  <c r="F18" i="24"/>
  <c r="D18" i="24"/>
  <c r="J18" i="24"/>
  <c r="D31" i="24"/>
  <c r="J31" i="24"/>
  <c r="H31" i="24"/>
  <c r="K31" i="24"/>
  <c r="F31" i="24"/>
  <c r="K34" i="24"/>
  <c r="H34" i="24"/>
  <c r="F34" i="24"/>
  <c r="D34" i="24"/>
  <c r="J34" i="24"/>
  <c r="G25" i="24"/>
  <c r="M25" i="24"/>
  <c r="E25" i="24"/>
  <c r="L25" i="24"/>
  <c r="I25" i="24"/>
  <c r="I28" i="24"/>
  <c r="M28" i="24"/>
  <c r="E28" i="24"/>
  <c r="L28" i="24"/>
  <c r="G28" i="24"/>
  <c r="D25" i="24"/>
  <c r="J25" i="24"/>
  <c r="H25" i="24"/>
  <c r="K25" i="24"/>
  <c r="F25" i="24"/>
  <c r="K28" i="24"/>
  <c r="H28" i="24"/>
  <c r="F28" i="24"/>
  <c r="D28" i="24"/>
  <c r="J28" i="24"/>
  <c r="G19" i="24"/>
  <c r="M19" i="24"/>
  <c r="E19" i="24"/>
  <c r="L19" i="24"/>
  <c r="I19" i="24"/>
  <c r="G35" i="24"/>
  <c r="M35" i="24"/>
  <c r="E35" i="24"/>
  <c r="L35" i="24"/>
  <c r="I35" i="24"/>
  <c r="D19" i="24"/>
  <c r="J19" i="24"/>
  <c r="H19" i="24"/>
  <c r="K19" i="24"/>
  <c r="F19" i="24"/>
  <c r="K22" i="24"/>
  <c r="H22" i="24"/>
  <c r="F22" i="24"/>
  <c r="D22" i="24"/>
  <c r="J22" i="24"/>
  <c r="D35" i="24"/>
  <c r="J35" i="24"/>
  <c r="H35" i="24"/>
  <c r="K35" i="24"/>
  <c r="F35" i="24"/>
  <c r="B45" i="24"/>
  <c r="B39" i="24"/>
  <c r="G29" i="24"/>
  <c r="M29" i="24"/>
  <c r="E29" i="24"/>
  <c r="L29" i="24"/>
  <c r="I29" i="24"/>
  <c r="K16" i="24"/>
  <c r="H16" i="24"/>
  <c r="F16" i="24"/>
  <c r="D16" i="24"/>
  <c r="J16" i="24"/>
  <c r="D29" i="24"/>
  <c r="J29" i="24"/>
  <c r="H29" i="24"/>
  <c r="K29" i="24"/>
  <c r="F29" i="24"/>
  <c r="K32" i="24"/>
  <c r="H32" i="24"/>
  <c r="F32" i="24"/>
  <c r="D32" i="24"/>
  <c r="J32" i="24"/>
  <c r="G23" i="24"/>
  <c r="M23" i="24"/>
  <c r="E23" i="24"/>
  <c r="L23" i="24"/>
  <c r="I23" i="24"/>
  <c r="D23" i="24"/>
  <c r="J23" i="24"/>
  <c r="H23" i="24"/>
  <c r="K23" i="24"/>
  <c r="F23" i="24"/>
  <c r="K26" i="24"/>
  <c r="H26" i="24"/>
  <c r="F26" i="24"/>
  <c r="D26" i="24"/>
  <c r="J26" i="24"/>
  <c r="G7" i="24"/>
  <c r="M7" i="24"/>
  <c r="E7" i="24"/>
  <c r="L7" i="24"/>
  <c r="I7" i="24"/>
  <c r="G9" i="24"/>
  <c r="M9" i="24"/>
  <c r="E9" i="24"/>
  <c r="L9" i="24"/>
  <c r="I9" i="24"/>
  <c r="G17" i="24"/>
  <c r="M17" i="24"/>
  <c r="E17" i="24"/>
  <c r="L17" i="24"/>
  <c r="I17" i="24"/>
  <c r="I20" i="24"/>
  <c r="M20" i="24"/>
  <c r="E20" i="24"/>
  <c r="L20" i="24"/>
  <c r="G20" i="24"/>
  <c r="G33" i="24"/>
  <c r="M33" i="24"/>
  <c r="E33" i="24"/>
  <c r="L33" i="24"/>
  <c r="I33" i="24"/>
  <c r="E37" i="24"/>
  <c r="C14" i="24"/>
  <c r="C6" i="24"/>
  <c r="I22" i="24"/>
  <c r="M22" i="24"/>
  <c r="E22" i="24"/>
  <c r="L22" i="24"/>
  <c r="I30" i="24"/>
  <c r="M30" i="24"/>
  <c r="E30" i="24"/>
  <c r="L30" i="24"/>
  <c r="C45" i="24"/>
  <c r="C39" i="24"/>
  <c r="I37" i="24"/>
  <c r="G37" i="24"/>
  <c r="L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8" i="24"/>
  <c r="M8" i="24"/>
  <c r="E8" i="24"/>
  <c r="L8" i="24"/>
  <c r="I18" i="24"/>
  <c r="M18" i="24"/>
  <c r="E18" i="24"/>
  <c r="L18" i="24"/>
  <c r="I26" i="24"/>
  <c r="M26" i="24"/>
  <c r="E26" i="24"/>
  <c r="L26" i="24"/>
  <c r="I34" i="24"/>
  <c r="M34" i="24"/>
  <c r="E34" i="24"/>
  <c r="L34" i="24"/>
  <c r="G22" i="24"/>
  <c r="G30" i="24"/>
  <c r="I16" i="24"/>
  <c r="M16" i="24"/>
  <c r="E16" i="24"/>
  <c r="L16" i="24"/>
  <c r="I24" i="24"/>
  <c r="M24" i="24"/>
  <c r="E24" i="24"/>
  <c r="L24" i="24"/>
  <c r="I32" i="24"/>
  <c r="M32" i="24"/>
  <c r="E32" i="24"/>
  <c r="L32" i="24"/>
  <c r="G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F40" i="24"/>
  <c r="J41" i="24"/>
  <c r="F42" i="24"/>
  <c r="J43" i="24"/>
  <c r="F44" i="24"/>
  <c r="G40" i="24"/>
  <c r="G42" i="24"/>
  <c r="G44" i="24"/>
  <c r="H40" i="24"/>
  <c r="H42" i="24"/>
  <c r="H44" i="24"/>
  <c r="J40" i="24"/>
  <c r="J42" i="24"/>
  <c r="J44" i="24"/>
  <c r="E40" i="24"/>
  <c r="E42" i="24"/>
  <c r="E44" i="24"/>
  <c r="I77" i="24" l="1"/>
  <c r="I14" i="24"/>
  <c r="M14" i="24"/>
  <c r="E14" i="24"/>
  <c r="L14" i="24"/>
  <c r="G14" i="24"/>
  <c r="J77" i="24"/>
  <c r="K77" i="24"/>
  <c r="K6" i="24"/>
  <c r="H6" i="24"/>
  <c r="F6" i="24"/>
  <c r="D6" i="24"/>
  <c r="J6" i="24"/>
  <c r="K14" i="24"/>
  <c r="H14" i="24"/>
  <c r="F14" i="24"/>
  <c r="D14" i="24"/>
  <c r="J14" i="24"/>
  <c r="I39" i="24"/>
  <c r="G39" i="24"/>
  <c r="L39" i="24"/>
  <c r="E39" i="24"/>
  <c r="M39" i="24"/>
  <c r="I45" i="24"/>
  <c r="G45" i="24"/>
  <c r="L45" i="24"/>
  <c r="M45" i="24"/>
  <c r="E45" i="24"/>
  <c r="F39" i="24"/>
  <c r="D39" i="24"/>
  <c r="K39" i="24"/>
  <c r="J39" i="24"/>
  <c r="H39" i="24"/>
  <c r="I6" i="24"/>
  <c r="M6" i="24"/>
  <c r="E6" i="24"/>
  <c r="L6" i="24"/>
  <c r="G6" i="24"/>
  <c r="H45" i="24"/>
  <c r="F45" i="24"/>
  <c r="D45" i="24"/>
  <c r="K45" i="24"/>
  <c r="J45" i="24"/>
  <c r="K79" i="24" l="1"/>
  <c r="K78" i="24"/>
  <c r="J79" i="24"/>
  <c r="J78" i="24"/>
  <c r="I78" i="24"/>
  <c r="I79" i="24"/>
  <c r="I83" i="24" l="1"/>
  <c r="I82" i="24"/>
  <c r="I81" i="24"/>
</calcChain>
</file>

<file path=xl/sharedStrings.xml><?xml version="1.0" encoding="utf-8"?>
<sst xmlns="http://schemas.openxmlformats.org/spreadsheetml/2006/main" count="1661" uniqueCount="522">
  <si>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</si>
  <si>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</si>
  <si>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</si>
  <si>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</si>
  <si>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</si>
  <si>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</si>
  <si>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</si>
  <si>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</si>
  <si>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</si>
  <si>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</si>
  <si>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</si>
  <si>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</si>
  <si>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</si>
  <si>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Osnabrück (264)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</si>
  <si>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</si>
  <si>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</si>
  <si>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</si>
  <si>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</si>
  <si>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</si>
  <si>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</si>
  <si>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</si>
  <si>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</si>
  <si>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</si>
  <si>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</si>
  <si>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</si>
  <si>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</si>
  <si>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</si>
  <si>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</si>
  <si>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</si>
  <si>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</si>
  <si>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</si>
  <si>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</si>
  <si>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</si>
  <si>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</si>
  <si>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</si>
  <si>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</si>
  <si>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</si>
  <si>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</si>
  <si>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</si>
  <si>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</si>
  <si>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</si>
  <si>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</si>
  <si>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</si>
  <si>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</si>
  <si>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</si>
  <si>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</si>
  <si>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</si>
  <si>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</si>
  <si>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</si>
  <si>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</si>
  <si>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</si>
  <si>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</si>
  <si>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</si>
  <si>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</si>
  <si>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</si>
  <si>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</si>
  <si>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</si>
  <si>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</si>
  <si>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</si>
  <si>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</si>
  <si>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</si>
  <si>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</si>
  <si>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</si>
  <si>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</si>
  <si>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</si>
  <si>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</si>
  <si>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</si>
  <si>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</si>
  <si>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</si>
  <si>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</si>
  <si>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</si>
  <si>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</si>
  <si>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</si>
  <si>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</si>
  <si>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</si>
  <si>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</si>
  <si>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</si>
  <si>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</si>
  <si>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</si>
  <si>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</si>
  <si>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</si>
  <si>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</si>
  <si>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</si>
  <si>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</si>
  <si>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</si>
  <si>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</si>
  <si>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</si>
  <si>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</si>
  <si>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</si>
  <si>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</si>
  <si>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</si>
  <si>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</si>
  <si>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Osnabrück (264);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</si>
  <si>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</si>
  <si>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</si>
  <si>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</si>
  <si>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</si>
  <si>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</si>
  <si>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</si>
  <si>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</si>
  <si>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</si>
  <si>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</si>
  <si>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</si>
  <si>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</si>
  <si>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</si>
  <si>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</si>
  <si>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</si>
  <si>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</si>
  <si>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</si>
  <si>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</si>
  <si>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</si>
  <si>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</si>
  <si>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</si>
  <si>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</si>
  <si>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</si>
  <si>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</si>
  <si>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</si>
  <si>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</si>
  <si>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</si>
  <si>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</si>
  <si>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</si>
  <si>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</si>
  <si>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</si>
  <si>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</si>
  <si>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</si>
  <si>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</si>
  <si>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</si>
  <si>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</si>
  <si>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</si>
  <si>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Niedersachsen-Bremen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</si>
  <si>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</si>
  <si>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</si>
  <si>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</si>
  <si>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</si>
  <si>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</si>
  <si>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</si>
  <si>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</si>
  <si>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</si>
  <si>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</si>
  <si>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</si>
  <si>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</si>
  <si>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</si>
  <si>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</si>
  <si>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</si>
  <si>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</si>
  <si>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</si>
  <si>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</si>
  <si>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</si>
  <si>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</si>
  <si>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</si>
  <si>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</si>
  <si>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</si>
  <si>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</si>
  <si>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</si>
  <si>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</si>
  <si>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</si>
  <si>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</si>
  <si>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</si>
  <si>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</si>
  <si>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</si>
  <si>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</si>
  <si>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</si>
  <si>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</si>
  <si>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</si>
  <si>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</si>
  <si>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</si>
  <si>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</si>
  <si>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</si>
  <si>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</si>
  <si>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</si>
  <si>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</si>
  <si>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</si>
  <si>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</si>
  <si>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</si>
  <si>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</si>
  <si>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</si>
  <si>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</si>
  <si>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</si>
  <si>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</si>
  <si>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</si>
  <si>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</si>
  <si>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</si>
  <si>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</si>
  <si>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Osnabrück (264)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</si>
  <si>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</si>
  <si>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</si>
  <si>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</si>
  <si>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</si>
  <si>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</si>
  <si>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</si>
  <si>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</si>
  <si>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</si>
  <si>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</si>
  <si>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</si>
  <si>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</si>
  <si>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</si>
  <si>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</si>
  <si>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</si>
  <si>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</si>
  <si>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</si>
  <si>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</si>
  <si>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</si>
  <si>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</si>
  <si>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</si>
  <si>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</si>
  <si>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</si>
  <si>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</si>
  <si>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</si>
  <si>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</si>
  <si>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</si>
  <si>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</si>
  <si>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</si>
  <si>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</si>
  <si>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</si>
  <si>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</si>
  <si>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</si>
  <si>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</si>
  <si>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</si>
  <si>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</si>
  <si>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</si>
  <si>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</si>
  <si>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</si>
  <si>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</si>
  <si>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</si>
  <si>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</si>
  <si>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</si>
  <si>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</si>
  <si>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</si>
  <si>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</si>
  <si>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</si>
  <si>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</si>
  <si>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</si>
  <si>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</si>
  <si>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</si>
  <si>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</si>
  <si>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</si>
  <si>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</si>
  <si>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</si>
  <si>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</si>
  <si>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</si>
  <si>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</si>
  <si>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</si>
  <si>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</si>
  <si>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</si>
  <si>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</si>
  <si>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</si>
  <si>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</si>
  <si>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</si>
  <si>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</si>
  <si>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</si>
  <si>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</si>
  <si>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</si>
  <si>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</si>
  <si>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</si>
  <si>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</si>
  <si>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</si>
  <si>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</si>
  <si>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</si>
  <si>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</si>
  <si>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</si>
  <si>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</si>
  <si>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</si>
  <si>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</si>
  <si>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</si>
  <si>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</si>
  <si>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</si>
  <si>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</si>
  <si>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</si>
  <si>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</si>
  <si>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</si>
  <si>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</si>
  <si>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</si>
  <si>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</si>
  <si>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</si>
  <si>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</si>
  <si>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</si>
  <si>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</si>
  <si>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</si>
  <si>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</si>
  <si>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</si>
  <si>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</si>
  <si>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</si>
  <si>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</si>
  <si>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</si>
  <si>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</si>
  <si>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</si>
  <si>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</si>
  <si>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</si>
  <si>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</si>
  <si>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</si>
  <si>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</si>
  <si>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</si>
  <si>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</si>
  <si>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</si>
  <si>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</si>
  <si>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</si>
  <si>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</si>
  <si>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</si>
  <si>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</si>
  <si>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</si>
  <si>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</si>
  <si>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</si>
  <si>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</si>
  <si>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</si>
  <si>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</si>
  <si>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</si>
  <si>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</si>
  <si>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</si>
  <si>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</si>
  <si>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</si>
  <si>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</si>
  <si>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</si>
  <si>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</si>
  <si>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</si>
  <si>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</si>
  <si>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</si>
  <si>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</si>
  <si>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</si>
  <si>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</si>
  <si>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</si>
  <si>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</si>
  <si>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</si>
  <si>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</si>
  <si>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</si>
  <si>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</si>
  <si>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</si>
  <si>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</si>
  <si>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Osnabrück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</si>
  <si>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</si>
  <si>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</si>
  <si>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</si>
  <si>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</si>
  <si>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</si>
  <si>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</si>
  <si>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</si>
  <si>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</si>
  <si>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</si>
  <si>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</si>
  <si>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</si>
  <si>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</si>
  <si>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</si>
  <si>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</si>
  <si>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</si>
  <si>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</si>
  <si>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</si>
  <si>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</si>
  <si>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</si>
  <si>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</si>
  <si>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</si>
  <si>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</si>
  <si>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</si>
  <si>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</si>
  <si>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</si>
  <si>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</si>
  <si>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</si>
  <si>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</si>
  <si>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</si>
  <si>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</si>
  <si>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</si>
  <si>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</si>
  <si>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</si>
  <si>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</si>
  <si>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</si>
  <si>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</si>
  <si>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</si>
  <si>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</si>
  <si>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</si>
  <si>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</si>
  <si>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</si>
  <si>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</si>
  <si>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</si>
  <si>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</si>
  <si>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</si>
  <si>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</si>
  <si>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Osnabrück (264);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</si>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</sst>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{F1E47EC4-62CD-4B4F-91EB-826C318DCBE0}</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8FD4-4E0D-8452-953002DA169A}"/>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{A0D0D450-8C2E-465D-B68A-7852701E744F}</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8FD4-4E0D-8452-953002DA169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{833B7E43-27AF-42FB-9623-536B68BDCBE9}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FD4-4E0D-8452-953002DA169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{24181759-39CB-4FAE-A353-DFE95834B11B}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FD4-4E0D-8452-953002DA169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1.5285524977657248</c:v>
                </c:pt>
                <c:pt idx="1">
                  <c:v>1.3425600596480083</c:v>
                </c:pt>
                <c:pt idx="2">
                  <c:v>1.1186464311118853</c:v>
                </c:pt>
                <c:pt idx="3">
                  <c:v>1.0875687030768</c:v>
                </c:pt>
              </c:numCache>
            </c:numRef>
          </c:val>
          <c:extLst>
            <c:ext xmlns:c16="http://schemas.microsoft.com/office/drawing/2014/chart" uri="{C3380CC4-5D6E-409C-BE32-E72D297353CC}">
              <c16:uniqueId val="{00000004-8FD4-4E0D-8452-953002DA169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{3750C671-3875-4D47-AEC3-57B390017416}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FD4-4E0D-8452-953002DA169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{DA846769-3DD2-4D07-B3C5-BBD88A7B88D8}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FD4-4E0D-8452-953002DA169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{801A8410-B5EB-4E75-9374-B306A3B4921C}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FD4-4E0D-8452-953002DA169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{BED5C081-4466-4CF2-B71B-FD04AD577B5C}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FD4-4E0D-8452-953002DA169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FD4-4E0D-8452-953002DA169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FD4-4E0D-8452-953002DA169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{79693126-1EE2-4FFD-BD09-6E6FDBE8D569}</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33D6-4632-A325-82A78C18C609}"/>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{03A3A66A-E11C-474B-A4E1-84A3DDD15FAE}</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33D6-4632-A325-82A78C18C60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{A5E31F7F-3C3C-4109-9D3E-DB7F64877711}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3D6-4632-A325-82A78C18C60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{B8E226EA-2A19-43C2-B3C7-8DEB3C683005}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3D6-4632-A325-82A78C18C6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-2.0758813514315615</c:v>
                </c:pt>
                <c:pt idx="1">
                  <c:v>-2.8956682259603461</c:v>
                </c:pt>
                <c:pt idx="2">
                  <c:v>-2.7637010795899166</c:v>
                </c:pt>
                <c:pt idx="3">
                  <c:v>-2.8655893304673015</c:v>
                </c:pt>
              </c:numCache>
            </c:numRef>
          </c:val>
          <c:extLst>
            <c:ext xmlns:c16="http://schemas.microsoft.com/office/drawing/2014/chart" uri="{C3380CC4-5D6E-409C-BE32-E72D297353CC}">
              <c16:uniqueId val="{00000004-33D6-4632-A325-82A78C18C60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{F9DAA2D9-EA22-4CCC-9827-F8B9FA765ECB}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3D6-4632-A325-82A78C18C60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{EBEDA6B0-F660-4827-9F63-4FA22A00EF68}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3D6-4632-A325-82A78C18C60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{93A99ACE-CC92-4FD3-8488-0DA012E42B62}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3D6-4632-A325-82A78C18C60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{EB772256-DDB4-4BA6-AA17-F0760A330B69}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3D6-4632-A325-82A78C18C6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3D6-4632-A325-82A78C18C60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3D6-4632-A325-82A78C18C60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{1A1CB244-F939-4334-BF9B-9C351D7F3157}</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522D-4150-9ACE-611BC4517205}"/>
                </c:ext>
              </c:extLst>
            </c:dLbl>
            <c:dLbl>
              <c:idx val="1"/>
              <c:tx>
                <c:strRef>
                  <c:f>Daten_Diagramme!$D$15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{10EE8CAF-4182-4B23-A9C8-4419F3A44FF7}</c15:txfldGUID>
                      <c15:f>Daten_Diagramme!$D$15</c15:f>
                      <c15:dlblFieldTableCache>
                        <c:ptCount val="1"/>
                        <c:pt idx="0">
                          <c:v>0.8</c:v>
                        </c:pt>
                      </c15:dlblFieldTableCache>
                    </c15:dlblFTEntry>
                  </c15:dlblFieldTable>
                  <c15:showDataLabelsRange val="0"/>
                </c:ext>
                <c:ext xmlns:c16="http://schemas.microsoft.com/office/drawing/2014/chart" uri="{C3380CC4-5D6E-409C-BE32-E72D297353CC}">
                  <c16:uniqueId val="{00000001-522D-4150-9ACE-611BC4517205}"/>
                </c:ext>
              </c:extLst>
            </c:dLbl>
            <c:dLbl>
              <c:idx val="2"/>
              <c:tx>
                <c:strRef>
                  <c:f>Daten_Diagramme!$D$16</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{9A9163C0-036D-4973-9D60-074F6AD6E29E}</c15:txfldGUID>
                      <c15:f>Daten_Diagramme!$D$16</c15:f>
                      <c15:dlblFieldTableCache>
                        <c:ptCount val="1"/>
                        <c:pt idx="0">
                          <c:v>-4.3</c:v>
                        </c:pt>
                      </c15:dlblFieldTableCache>
                    </c15:dlblFTEntry>
                  </c15:dlblFieldTable>
                  <c15:showDataLabelsRange val="0"/>
                </c:ext>
                <c:ext xmlns:c16="http://schemas.microsoft.com/office/drawing/2014/chart" uri="{C3380CC4-5D6E-409C-BE32-E72D297353CC}">
                  <c16:uniqueId val="{00000002-522D-4150-9ACE-611BC4517205}"/>
                </c:ext>
              </c:extLst>
            </c:dLbl>
            <c:dLbl>
              <c:idx val="3"/>
              <c:tx>
                <c:strRef>
                  <c:f>Daten_Diagramme!$D$17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{79F4E3DF-299B-4B01-9123-6801CFB355CE}</c15:txfldGUID>
                      <c15:f>Daten_Diagramme!$D$17</c15:f>
                      <c15:dlblFieldTableCache>
                        <c:ptCount val="1"/>
                        <c:pt idx="0">
                          <c:v>-2.1</c:v>
                        </c:pt>
                      </c15:dlblFieldTableCache>
                    </c15:dlblFTEntry>
                  </c15:dlblFieldTable>
                  <c15:showDataLabelsRange val="0"/>
                </c:ext>
                <c:ext xmlns:c16="http://schemas.microsoft.com/office/drawing/2014/chart" uri="{C3380CC4-5D6E-409C-BE32-E72D297353CC}">
                  <c16:uniqueId val="{00000003-522D-4150-9ACE-611BC4517205}"/>
                </c:ext>
              </c:extLst>
            </c:dLbl>
            <c:dLbl>
              <c:idx val="4"/>
              <c:tx>
                <c:strRef>
                  <c:f>Daten_Diagramme!$D$18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{8EDF12DA-F2D9-42D1-9997-345B379A35B2}</c15:txfldGUID>
                      <c15:f>Daten_Diagramme!$D$18</c15:f>
                      <c15:dlblFieldTableCache>
                        <c:ptCount val="1"/>
                        <c:pt idx="0">
                          <c:v>-2.9</c:v>
                        </c:pt>
                      </c15:dlblFieldTableCache>
                    </c15:dlblFTEntry>
                  </c15:dlblFieldTable>
                  <c15:showDataLabelsRange val="0"/>
                </c:ext>
                <c:ext xmlns:c16="http://schemas.microsoft.com/office/drawing/2014/chart" uri="{C3380CC4-5D6E-409C-BE32-E72D297353CC}">
                  <c16:uniqueId val="{00000004-522D-4150-9ACE-611BC4517205}"/>
                </c:ext>
              </c:extLst>
            </c:dLbl>
            <c:dLbl>
              <c:idx val="5"/>
              <c:tx>
                <c:strRef>
                  <c:f>Daten_Diagramme!$D$19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{6C90D2CF-530C-4E7F-B0B1-8ADDB720B943}</c15:txfldGUID>
                      <c15:f>Daten_Diagramme!$D$19</c15:f>
                      <c15:dlblFieldTableCache>
                        <c:ptCount val="1"/>
                        <c:pt idx="0">
                          <c:v>-2.3</c:v>
                        </c:pt>
                      </c15:dlblFieldTableCache>
                    </c15:dlblFTEntry>
                  </c15:dlblFieldTable>
                  <c15:showDataLabelsRange val="0"/>
                </c:ext>
                <c:ext xmlns:c16="http://schemas.microsoft.com/office/drawing/2014/chart" uri="{C3380CC4-5D6E-409C-BE32-E72D297353CC}">
                  <c16:uniqueId val="{00000005-522D-4150-9ACE-611BC4517205}"/>
                </c:ext>
              </c:extLst>
            </c:dLbl>
            <c:dLbl>
              <c:idx val="6"/>
              <c:tx>
                <c:strRef>
                  <c:f>Daten_Diagramme!$D$20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{99A9E8B1-64A3-4004-A272-51F3516B21C7}</c15:txfldGUID>
                      <c15:f>Daten_Diagramme!$D$20</c15:f>
                      <c15:dlblFieldTableCache>
                        <c:ptCount val="1"/>
                        <c:pt idx="0">
                          <c:v>0.1</c:v>
                        </c:pt>
                      </c15:dlblFieldTableCache>
                    </c15:dlblFTEntry>
                  </c15:dlblFieldTable>
                  <c15:showDataLabelsRange val="0"/>
                </c:ext>
                <c:ext xmlns:c16="http://schemas.microsoft.com/office/drawing/2014/chart" uri="{C3380CC4-5D6E-409C-BE32-E72D297353CC}">
                  <c16:uniqueId val="{00000006-522D-4150-9ACE-611BC4517205}"/>
                </c:ext>
              </c:extLst>
            </c:dLbl>
            <c:dLbl>
              <c:idx val="7"/>
              <c:tx>
                <c:strRef>
                  <c:f>Daten_Diagramme!$D$21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{F0FE0046-95E1-456F-B85A-7A8E12DD45D6}</c15:txfldGUID>
                      <c15:f>Daten_Diagramme!$D$21</c15:f>
                      <c15:dlblFieldTableCache>
                        <c:ptCount val="1"/>
                        <c:pt idx="0">
                          <c:v>2.9</c:v>
                        </c:pt>
                      </c15:dlblFieldTableCache>
                    </c15:dlblFTEntry>
                  </c15:dlblFieldTable>
                  <c15:showDataLabelsRange val="0"/>
                </c:ext>
                <c:ext xmlns:c16="http://schemas.microsoft.com/office/drawing/2014/chart" uri="{C3380CC4-5D6E-409C-BE32-E72D297353CC}">
                  <c16:uniqueId val="{00000007-522D-4150-9ACE-611BC4517205}"/>
                </c:ext>
              </c:extLst>
            </c:dLbl>
            <c:dLbl>
              <c:idx val="8"/>
              <c:tx>
                <c:strRef>
                  <c:f>Daten_Diagramme!$D$22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{4C8E814D-BF5C-4CE3-9DC7-3C1D9B8AA86E}</c15:txfldGUID>
                      <c15:f>Daten_Diagramme!$D$22</c15:f>
                      <c15:dlblFieldTableCache>
                        <c:ptCount val="1"/>
                        <c:pt idx="0">
                          <c:v>3.0</c:v>
                        </c:pt>
                      </c15:dlblFieldTableCache>
                    </c15:dlblFTEntry>
                  </c15:dlblFieldTable>
                  <c15:showDataLabelsRange val="0"/>
                </c:ext>
                <c:ext xmlns:c16="http://schemas.microsoft.com/office/drawing/2014/chart" uri="{C3380CC4-5D6E-409C-BE32-E72D297353CC}">
                  <c16:uniqueId val="{00000008-522D-4150-9ACE-611BC4517205}"/>
                </c:ext>
              </c:extLst>
            </c:dLbl>
            <c:dLbl>
              <c:idx val="9"/>
              <c:tx>
                <c:strRef>
                  <c:f>Daten_Diagramme!$D$23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{76151545-F01B-49D1-AB48-AD0F8C79B5D4}</c15:txfldGUID>
                      <c15:f>Daten_Diagramme!$D$23</c15:f>
                      <c15:dlblFieldTableCache>
                        <c:ptCount val="1"/>
                        <c:pt idx="0">
                          <c:v>3.6</c:v>
                        </c:pt>
                      </c15:dlblFieldTableCache>
                    </c15:dlblFTEntry>
                  </c15:dlblFieldTable>
                  <c15:showDataLabelsRange val="0"/>
                </c:ext>
                <c:ext xmlns:c16="http://schemas.microsoft.com/office/drawing/2014/chart" uri="{C3380CC4-5D6E-409C-BE32-E72D297353CC}">
                  <c16:uniqueId val="{00000009-522D-4150-9ACE-611BC4517205}"/>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{3B0FEDDB-16AB-4CFF-B3FE-F6E2CC055C97}</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522D-4150-9ACE-611BC4517205}"/>
                </c:ext>
              </c:extLst>
            </c:dLbl>
            <c:dLbl>
              <c:idx val="11"/>
              <c:tx>
                <c:strRef>
                  <c:f>Daten_Diagramme!$D$25</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{FA54068C-F1A0-4EE0-82B2-C32CC54BF6E6}</c15:txfldGUID>
                      <c15:f>Daten_Diagramme!$D$25</c15:f>
                      <c15:dlblFieldTableCache>
                        <c:ptCount val="1"/>
                        <c:pt idx="0">
                          <c:v>6.4</c:v>
                        </c:pt>
                      </c15:dlblFieldTableCache>
                    </c15:dlblFTEntry>
                  </c15:dlblFieldTable>
                  <c15:showDataLabelsRange val="0"/>
                </c:ext>
                <c:ext xmlns:c16="http://schemas.microsoft.com/office/drawing/2014/chart" uri="{C3380CC4-5D6E-409C-BE32-E72D297353CC}">
                  <c16:uniqueId val="{0000000B-522D-4150-9ACE-611BC4517205}"/>
                </c:ext>
              </c:extLst>
            </c:dLbl>
            <c:dLbl>
              <c:idx val="12"/>
              <c:tx>
                <c:strRef>
                  <c:f>Daten_Diagramme!$D$26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{3B9852AE-68E9-482E-9552-C1F25A5F24AB}</c15:txfldGUID>
                      <c15:f>Daten_Diagramme!$D$26</c15:f>
                      <c15:dlblFieldTableCache>
                        <c:ptCount val="1"/>
                        <c:pt idx="0">
                          <c:v>1.2</c:v>
                        </c:pt>
                      </c15:dlblFieldTableCache>
                    </c15:dlblFTEntry>
                  </c15:dlblFieldTable>
                  <c15:showDataLabelsRange val="0"/>
                </c:ext>
                <c:ext xmlns:c16="http://schemas.microsoft.com/office/drawing/2014/chart" uri="{C3380CC4-5D6E-409C-BE32-E72D297353CC}">
                  <c16:uniqueId val="{0000000C-522D-4150-9ACE-611BC4517205}"/>
                </c:ext>
              </c:extLst>
            </c:dLbl>
            <c:dLbl>
              <c:idx val="13"/>
              <c:tx>
                <c:strRef>
                  <c:f>Daten_Diagramme!$D$27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{DA8404AE-0825-46F4-9800-0FA6ACCCA94F}</c15:txfldGUID>
                      <c15:f>Daten_Diagramme!$D$27</c15:f>
                      <c15:dlblFieldTableCache>
                        <c:ptCount val="1"/>
                        <c:pt idx="0">
                          <c:v>2.5</c:v>
                        </c:pt>
                      </c15:dlblFieldTableCache>
                    </c15:dlblFTEntry>
                  </c15:dlblFieldTable>
                  <c15:showDataLabelsRange val="0"/>
                </c:ext>
                <c:ext xmlns:c16="http://schemas.microsoft.com/office/drawing/2014/chart" uri="{C3380CC4-5D6E-409C-BE32-E72D297353CC}">
                  <c16:uniqueId val="{0000000D-522D-4150-9ACE-611BC4517205}"/>
                </c:ext>
              </c:extLst>
            </c:dLbl>
            <c:dLbl>
              <c:idx val="14"/>
              <c:tx>
                <c:strRef>
                  <c:f>Daten_Diagramme!$D$28</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{58ACF1BD-71C5-40A4-97EE-7926B7EDF493}</c15:txfldGUID>
                      <c15:f>Daten_Diagramme!$D$28</c15:f>
                      <c15:dlblFieldTableCache>
                        <c:ptCount val="1"/>
                        <c:pt idx="0">
                          <c:v>7.3</c:v>
                        </c:pt>
                      </c15:dlblFieldTableCache>
                    </c15:dlblFTEntry>
                  </c15:dlblFieldTable>
                  <c15:showDataLabelsRange val="0"/>
                </c:ext>
                <c:ext xmlns:c16="http://schemas.microsoft.com/office/drawing/2014/chart" uri="{C3380CC4-5D6E-409C-BE32-E72D297353CC}">
                  <c16:uniqueId val="{0000000E-522D-4150-9ACE-611BC4517205}"/>
                </c:ext>
              </c:extLst>
            </c:dLbl>
            <c:dLbl>
              <c:idx val="15"/>
              <c:tx>
                <c:strRef>
                  <c:f>Daten_Diagramme!$D$29</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{08A615D5-E5EA-4139-ADC5-180C3F038EBA}</c15:txfldGUID>
                      <c15:f>Daten_Diagramme!$D$29</c15:f>
                      <c15:dlblFieldTableCache>
                        <c:ptCount val="1"/>
                        <c:pt idx="0">
                          <c:v>-5.7</c:v>
                        </c:pt>
                      </c15:dlblFieldTableCache>
                    </c15:dlblFTEntry>
                  </c15:dlblFieldTable>
                  <c15:showDataLabelsRange val="0"/>
                </c:ext>
                <c:ext xmlns:c16="http://schemas.microsoft.com/office/drawing/2014/chart" uri="{C3380CC4-5D6E-409C-BE32-E72D297353CC}">
                  <c16:uniqueId val="{0000000F-522D-4150-9ACE-611BC4517205}"/>
                </c:ext>
              </c:extLst>
            </c:dLbl>
            <c:dLbl>
              <c:idx val="16"/>
              <c:tx>
                <c:strRef>
                  <c:f>Daten_Diagramme!$D$30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{DFB706AD-4F17-46C4-823D-3D63F35D88C3}</c15:txfldGUID>
                      <c15:f>Daten_Diagramme!$D$30</c15:f>
                      <c15:dlblFieldTableCache>
                        <c:ptCount val="1"/>
                        <c:pt idx="0">
                          <c:v>3.1</c:v>
                        </c:pt>
                      </c15:dlblFieldTableCache>
                    </c15:dlblFTEntry>
                  </c15:dlblFieldTable>
                  <c15:showDataLabelsRange val="0"/>
                </c:ext>
                <c:ext xmlns:c16="http://schemas.microsoft.com/office/drawing/2014/chart" uri="{C3380CC4-5D6E-409C-BE32-E72D297353CC}">
                  <c16:uniqueId val="{00000010-522D-4150-9ACE-611BC4517205}"/>
                </c:ext>
              </c:extLst>
            </c:dLbl>
            <c:dLbl>
              <c:idx val="17"/>
              <c:tx>
                <c:strRef>
                  <c:f>Daten_Diagramme!$D$31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{E98EA1BD-4C00-495B-9FE6-D0677A8E3D7C}</c15:txfldGUID>
                      <c15:f>Daten_Diagramme!$D$31</c15:f>
                      <c15:dlblFieldTableCache>
                        <c:ptCount val="1"/>
                        <c:pt idx="0">
                          <c:v>3.3</c:v>
                        </c:pt>
                      </c15:dlblFieldTableCache>
                    </c15:dlblFTEntry>
                  </c15:dlblFieldTable>
                  <c15:showDataLabelsRange val="0"/>
                </c:ext>
                <c:ext xmlns:c16="http://schemas.microsoft.com/office/drawing/2014/chart" uri="{C3380CC4-5D6E-409C-BE32-E72D297353CC}">
                  <c16:uniqueId val="{00000011-522D-4150-9ACE-611BC4517205}"/>
                </c:ext>
              </c:extLst>
            </c:dLbl>
            <c:dLbl>
              <c:idx val="18"/>
              <c:tx>
                <c:strRef>
                  <c:f>Daten_Diagramme!$D$32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{7FD73C68-707A-4E68-B8B9-80F1E9E0548A}</c15:txfldGUID>
                      <c15:f>Daten_Diagramme!$D$32</c15:f>
                      <c15:dlblFieldTableCache>
                        <c:ptCount val="1"/>
                        <c:pt idx="0">
                          <c:v>3.1</c:v>
                        </c:pt>
                      </c15:dlblFieldTableCache>
                    </c15:dlblFTEntry>
                  </c15:dlblFieldTable>
                  <c15:showDataLabelsRange val="0"/>
                </c:ext>
                <c:ext xmlns:c16="http://schemas.microsoft.com/office/drawing/2014/chart" uri="{C3380CC4-5D6E-409C-BE32-E72D297353CC}">
                  <c16:uniqueId val="{00000012-522D-4150-9ACE-611BC4517205}"/>
                </c:ext>
              </c:extLst>
            </c:dLbl>
            <c:dLbl>
              <c:idx val="19"/>
              <c:tx>
                <c:strRef>
                  <c:f>Daten_Diagramme!$D$33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{7DD82881-1438-4D99-A3B6-EA1DDBFC91E7}</c15:txfldGUID>
                      <c15:f>Daten_Diagramme!$D$33</c15:f>
                      <c15:dlblFieldTableCache>
                        <c:ptCount val="1"/>
                        <c:pt idx="0">
                          <c:v>4.0</c:v>
                        </c:pt>
                      </c15:dlblFieldTableCache>
                    </c15:dlblFTEntry>
                  </c15:dlblFieldTable>
                  <c15:showDataLabelsRange val="0"/>
                </c:ext>
                <c:ext xmlns:c16="http://schemas.microsoft.com/office/drawing/2014/chart" uri="{C3380CC4-5D6E-409C-BE32-E72D297353CC}">
                  <c16:uniqueId val="{00000013-522D-4150-9ACE-611BC4517205}"/>
                </c:ext>
              </c:extLst>
            </c:dLbl>
            <c:dLbl>
              <c:idx val="20"/>
              <c:tx>
                <c:strRef>
                  <c:f>Daten_Diagramme!$D$34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{202306B1-2BA7-4D31-B7E0-0BE9772936E7}</c15:txfldGUID>
                      <c15:f>Daten_Diagramme!$D$34</c15:f>
                      <c15:dlblFieldTableCache>
                        <c:ptCount val="1"/>
                        <c:pt idx="0">
                          <c:v>4.1</c:v>
                        </c:pt>
                      </c15:dlblFieldTableCache>
                    </c15:dlblFTEntry>
                  </c15:dlblFieldTable>
                  <c15:showDataLabelsRange val="0"/>
                </c:ext>
                <c:ext xmlns:c16="http://schemas.microsoft.com/office/drawing/2014/chart" uri="{C3380CC4-5D6E-409C-BE32-E72D297353CC}">
                  <c16:uniqueId val="{00000014-522D-4150-9ACE-611BC4517205}"/>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{BDEA2E5F-F2FD-4DAC-995E-8D53984A1E2E}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522D-4150-9ACE-611BC451720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{2D4B04EE-A41D-4DC4-852E-9CC1E2EE9CE0}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22D-4150-9ACE-611BC4517205}"/>
                </c:ext>
              </c:extLst>
            </c:dLbl>
            <c:dLbl>
              <c:idx val="23"/>
              <c:tx>
                <c:strRef>
                  <c:f>Daten_Diagramme!$D$37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{F2AC6844-075A-4DC7-A1C0-A8E78C97C4F2}</c15:txfldGUID>
                      <c15:f>Daten_Diagramme!$D$37</c15:f>
                      <c15:dlblFieldTableCache>
                        <c:ptCount val="1"/>
                        <c:pt idx="0">
                          <c:v>0.8</c:v>
                        </c:pt>
                      </c15:dlblFieldTableCache>
                    </c15:dlblFTEntry>
                  </c15:dlblFieldTable>
                  <c15:showDataLabelsRange val="0"/>
                </c:ext>
                <c:ext xmlns:c16="http://schemas.microsoft.com/office/drawing/2014/chart" uri="{C3380CC4-5D6E-409C-BE32-E72D297353CC}">
                  <c16:uniqueId val="{00000017-522D-4150-9ACE-611BC4517205}"/>
                </c:ext>
              </c:extLst>
            </c:dLbl>
            <c:dLbl>
              <c:idx val="24"/>
              <c:layout>
                <c:manualLayout>
                  <c:x val="4.7769028871392123E-3"/>
                  <c:y val="-4.6876052205785108E-5"/>
                </c:manualLayout>
              </c:layout>
              <c:tx>
                <c:strRef>
                  <c:f>Daten_Diagramme!$D$38</c:f>
                  <c:strCache>
                    <c:ptCount val="1"/>
                    <c:pt idx="0">
                      <c:v>-1.2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{1255E83F-E39D-48AC-B7BC-41E328A50341}</c15:txfldGUID>
                      <c15:f>Daten_Diagramme!$D$38</c15:f>
                      <c15:dlblFieldTableCache>
                        <c:ptCount val="1"/>
                        <c:pt idx="0">
                          <c:v>-1.2</c:v>
                        </c:pt>
                      </c15:dlblFieldTableCache>
                    </c15:dlblFTEntry>
                  </c15:dlblFieldTable>
                  <c15:showDataLabelsRange val="0"/>
                </c:ext>
                <c:ext xmlns:c16="http://schemas.microsoft.com/office/drawing/2014/chart" uri="{C3380CC4-5D6E-409C-BE32-E72D297353CC}">
                  <c16:uniqueId val="{00000018-522D-4150-9ACE-611BC4517205}"/>
                </c:ext>
              </c:extLst>
            </c:dLbl>
            <c:dLbl>
              <c:idx val="25"/>
              <c:tx>
                <c:strRef>
                  <c:f>Daten_Diagramme!$D$39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{DC44B26A-BFC1-454F-B0CF-6273614B2EEF}</c15:txfldGUID>
                      <c15:f>Daten_Diagramme!$D$39</c15:f>
                      <c15:dlblFieldTableCache>
                        <c:ptCount val="1"/>
                        <c:pt idx="0">
                          <c:v>2.7</c:v>
                        </c:pt>
                      </c15:dlblFieldTableCache>
                    </c15:dlblFTEntry>
                  </c15:dlblFieldTable>
                  <c15:showDataLabelsRange val="0"/>
                </c:ext>
                <c:ext xmlns:c16="http://schemas.microsoft.com/office/drawing/2014/chart" uri="{C3380CC4-5D6E-409C-BE32-E72D297353CC}">
                  <c16:uniqueId val="{00000019-522D-4150-9ACE-611BC451720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{FFAD8D7B-EA3B-4E7A-A195-AC91472E9E99}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22D-4150-9ACE-611BC451720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{5EB1F625-BB4B-4EF5-B3AA-BB601B950FED}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22D-4150-9ACE-611BC451720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{B2F42D65-2620-4C3C-9A2A-B33DF8020A41}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22D-4150-9ACE-611BC451720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{12121CFC-DFF7-4E18-ABF7-76F81333217F}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22D-4150-9ACE-611BC451720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{28DB4B6D-EF85-4E16-9FA7-8FAA6A040C79}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22D-4150-9ACE-611BC4517205}"/>
                </c:ext>
              </c:extLst>
            </c:dLbl>
            <c:dLbl>
              <c:idx val="31"/>
              <c:tx>
                <c:strRef>
                  <c:f>Daten_Diagramme!$D$45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{BC4E1F46-C6CD-45BF-8E83-80F87DD54363}</c15:txfldGUID>
                      <c15:f>Daten_Diagramme!$D$45</c15:f>
                      <c15:dlblFieldTableCache>
                        <c:ptCount val="1"/>
                        <c:pt idx="0">
                          <c:v>2.7</c:v>
                        </c:pt>
                      </c15:dlblFieldTableCache>
                    </c15:dlblFTEntry>
                  </c15:dlblFieldTable>
                  <c15:showDataLabelsRange val="0"/>
                </c:ext>
                <c:ext xmlns:c16="http://schemas.microsoft.com/office/drawing/2014/chart" uri="{C3380CC4-5D6E-409C-BE32-E72D297353CC}">
                  <c16:uniqueId val="{0000001F-522D-4150-9ACE-611BC45172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1.5285524977657248</c:v>
                </c:pt>
                <c:pt idx="1">
                  <c:v>0.77343039126478619</c:v>
                </c:pt>
                <c:pt idx="2">
                  <c:v>-4.253521126760563</c:v>
                </c:pt>
                <c:pt idx="3">
                  <c:v>-2.1045049254370594</c:v>
                </c:pt>
                <c:pt idx="4">
                  <c:v>-2.922971114167813</c:v>
                </c:pt>
                <c:pt idx="5">
                  <c:v>-2.29122224855811</c:v>
                </c:pt>
                <c:pt idx="6">
                  <c:v>0.10460251046025104</c:v>
                </c:pt>
                <c:pt idx="7">
                  <c:v>2.8988515289885153</c:v>
                </c:pt>
                <c:pt idx="8">
                  <c:v>2.9825360668185268</c:v>
                </c:pt>
                <c:pt idx="9">
                  <c:v>3.5721479889881151</c:v>
                </c:pt>
                <c:pt idx="10">
                  <c:v>1.0450819672131149</c:v>
                </c:pt>
                <c:pt idx="11">
                  <c:v>6.3711240310077519</c:v>
                </c:pt>
                <c:pt idx="12">
                  <c:v>1.1587771203155819</c:v>
                </c:pt>
                <c:pt idx="13">
                  <c:v>2.5287911733913182</c:v>
                </c:pt>
                <c:pt idx="14">
                  <c:v>7.2846213549173964</c:v>
                </c:pt>
                <c:pt idx="15">
                  <c:v>-5.7070953076798183</c:v>
                </c:pt>
                <c:pt idx="16">
                  <c:v>3.059315505667437</c:v>
                </c:pt>
                <c:pt idx="17">
                  <c:v>3.3127889060092448</c:v>
                </c:pt>
                <c:pt idx="18">
                  <c:v>3.0865840029801501</c:v>
                </c:pt>
                <c:pt idx="19">
                  <c:v>3.9629374569586178</c:v>
                </c:pt>
                <c:pt idx="20">
                  <c:v>4.1494813148356453</c:v>
                </c:pt>
                <c:pt idx="21">
                  <c:v>0</c:v>
                </c:pt>
                <c:pt idx="23">
                  <c:v>0.77343039126478619</c:v>
                </c:pt>
                <c:pt idx="24">
                  <c:v>-1.1719763586564798</c:v>
                </c:pt>
                <c:pt idx="25">
                  <c:v>2.7427462172342421</c:v>
                </c:pt>
              </c:numCache>
            </c:numRef>
          </c:val>
          <c:extLst>
            <c:ext xmlns:c16="http://schemas.microsoft.com/office/drawing/2014/chart" uri="{C3380CC4-5D6E-409C-BE32-E72D297353CC}">
              <c16:uniqueId val="{00000020-522D-4150-9ACE-611BC451720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{89F6A69C-2F73-48C3-9691-E2C1243FB432}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22D-4150-9ACE-611BC451720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{ABC12899-8349-4D20-89E8-D3845924541C}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22D-4150-9ACE-611BC451720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{87AA0BF8-8357-4870-8076-3D52BE5AD350}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22D-4150-9ACE-611BC451720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{C56058FF-E78B-448D-89FE-37760449F27F}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22D-4150-9ACE-611BC451720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{B15BA77D-DAA1-42D9-A6C8-7A2A0674EC76}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22D-4150-9ACE-611BC451720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{68E1C849-E8B9-4401-97B7-3F0DF0BA0E2A}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22D-4150-9ACE-611BC451720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{D9CD4A0A-A34F-42B8-AE98-2FAE89688FC6}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22D-4150-9ACE-611BC451720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{C5766E98-0645-42C5-BFEF-C3F60EAA2CFD}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22D-4150-9ACE-611BC451720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{810F7AC2-0408-4B94-8C2F-264EB143888B}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22D-4150-9ACE-611BC451720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{BAC1BB5C-94C1-4115-AB10-1C3922177D9C}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22D-4150-9ACE-611BC451720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{5665EFE1-EA91-4F74-BA79-6F5ECA607151}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22D-4150-9ACE-611BC451720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{C18BE411-FB3A-4771-9F5E-C741A35151BD}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22D-4150-9ACE-611BC451720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{6E132C77-351F-4E02-B869-D7891938083A}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22D-4150-9ACE-611BC451720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{A45F892D-9F20-430C-B5B8-ED44B5ED6264}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22D-4150-9ACE-611BC451720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{689E6DFF-45A1-44B0-B556-6FE3477091B2}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22D-4150-9ACE-611BC451720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{F474A431-3297-44E0-BD26-2198055A0D85}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22D-4150-9ACE-611BC451720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{E7D1EBB9-57E6-45CB-8D16-00594D5FFA94}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22D-4150-9ACE-611BC451720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{3567551E-A2B1-49AB-9E04-C7B315624380}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22D-4150-9ACE-611BC451720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{EDC1CDB0-C88C-41F9-A948-CBD08FA74B76}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22D-4150-9ACE-611BC451720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{CDDAED52-5252-4909-80DF-E53CFB5BB2A5}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22D-4150-9ACE-611BC451720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{61B2E28B-0AF9-4C02-A5A2-7964D5E71615}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22D-4150-9ACE-611BC451720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{29056943-B55D-45E0-B7E2-5AA6EF5D8CAC}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22D-4150-9ACE-611BC451720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{946777E1-C6F0-47A3-9502-99F2B3ACFC3F}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22D-4150-9ACE-611BC451720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{156D5A41-8D1E-4665-8DCF-819D03F843C8}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22D-4150-9ACE-611BC451720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{4E65333A-3203-4406-83A2-BD92DBE5F3B9}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22D-4150-9ACE-611BC451720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{268B8000-C1DC-4D4A-BFDF-9CBEBCB41E94}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22D-4150-9ACE-611BC451720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{2EE43F2F-F502-4432-ACF7-7A946B09D25C}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22D-4150-9ACE-611BC451720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{51D0599C-77DF-4A33-80AD-BDC0FDF5F865}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22D-4150-9ACE-611BC451720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{C05D7FF3-7355-47CD-97C2-C3AF83D87AD5}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22D-4150-9ACE-611BC451720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{0AD027B4-5C37-4E43-B81E-630D200CE34E}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22D-4150-9ACE-611BC451720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{AAF4A62D-4EB3-4922-9ADB-C59D059094D7}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22D-4150-9ACE-611BC451720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{43FF20CB-E659-41B2-8AEC-5817D7BB6290}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22D-4150-9ACE-611BC45172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22D-4150-9ACE-611BC451720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22D-4150-9ACE-611BC451720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{C1A65E5F-3976-4B20-B07A-C9295FB1D32F}</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32FD-4C00-A907-3088E6FC5D10}"/>
                </c:ext>
              </c:extLst>
            </c:dLbl>
            <c:dLbl>
              <c:idx val="1"/>
              <c:tx>
                <c:strRef>
                  <c:f>Daten_Diagramme!$E$15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{B330D0F7-04BA-43E6-AB22-AD9FDF18E5DE}</c15:txfldGUID>
                      <c15:f>Daten_Diagramme!$E$15</c15:f>
                      <c15:dlblFieldTableCache>
                        <c:ptCount val="1"/>
                        <c:pt idx="0">
                          <c:v>2.9</c:v>
                        </c:pt>
                      </c15:dlblFieldTableCache>
                    </c15:dlblFTEntry>
                  </c15:dlblFieldTable>
                  <c15:showDataLabelsRange val="0"/>
                </c:ext>
                <c:ext xmlns:c16="http://schemas.microsoft.com/office/drawing/2014/chart" uri="{C3380CC4-5D6E-409C-BE32-E72D297353CC}">
                  <c16:uniqueId val="{00000001-32FD-4C00-A907-3088E6FC5D10}"/>
                </c:ext>
              </c:extLst>
            </c:dLbl>
            <c:dLbl>
              <c:idx val="2"/>
              <c:tx>
                <c:strRef>
                  <c:f>Daten_Diagramme!$E$16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{4E0DECFD-56C8-4011-9A9B-1252EF7BD4EB}</c15:txfldGUID>
                      <c15:f>Daten_Diagramme!$E$16</c15:f>
                      <c15:dlblFieldTableCache>
                        <c:ptCount val="1"/>
                        <c:pt idx="0">
                          <c:v>2.1</c:v>
                        </c:pt>
                      </c15:dlblFieldTableCache>
                    </c15:dlblFTEntry>
                  </c15:dlblFieldTable>
                  <c15:showDataLabelsRange val="0"/>
                </c:ext>
                <c:ext xmlns:c16="http://schemas.microsoft.com/office/drawing/2014/chart" uri="{C3380CC4-5D6E-409C-BE32-E72D297353CC}">
                  <c16:uniqueId val="{00000002-32FD-4C00-A907-3088E6FC5D10}"/>
                </c:ext>
              </c:extLst>
            </c:dLbl>
            <c:dLbl>
              <c:idx val="3"/>
              <c:tx>
                <c:strRef>
                  <c:f>Daten_Diagramme!$E$17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{80AA2143-C872-43F4-884D-E7E0408E9F51}</c15:txfldGUID>
                      <c15:f>Daten_Diagramme!$E$17</c15:f>
                      <c15:dlblFieldTableCache>
                        <c:ptCount val="1"/>
                        <c:pt idx="0">
                          <c:v>-3.2</c:v>
                        </c:pt>
                      </c15:dlblFieldTableCache>
                    </c15:dlblFTEntry>
                  </c15:dlblFieldTable>
                  <c15:showDataLabelsRange val="0"/>
                </c:ext>
                <c:ext xmlns:c16="http://schemas.microsoft.com/office/drawing/2014/chart" uri="{C3380CC4-5D6E-409C-BE32-E72D297353CC}">
                  <c16:uniqueId val="{00000003-32FD-4C00-A907-3088E6FC5D10}"/>
                </c:ext>
              </c:extLst>
            </c:dLbl>
            <c:dLbl>
              <c:idx val="4"/>
              <c:tx>
                <c:strRef>
                  <c:f>Daten_Diagramme!$E$18</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{9CF67758-C417-4154-9B64-402627D08317}</c15:txfldGUID>
                      <c15:f>Daten_Diagramme!$E$18</c15:f>
                      <c15:dlblFieldTableCache>
                        <c:ptCount val="1"/>
                        <c:pt idx="0">
                          <c:v>-6.5</c:v>
                        </c:pt>
                      </c15:dlblFieldTableCache>
                    </c15:dlblFTEntry>
                  </c15:dlblFieldTable>
                  <c15:showDataLabelsRange val="0"/>
                </c:ext>
                <c:ext xmlns:c16="http://schemas.microsoft.com/office/drawing/2014/chart" uri="{C3380CC4-5D6E-409C-BE32-E72D297353CC}">
                  <c16:uniqueId val="{00000004-32FD-4C00-A907-3088E6FC5D10}"/>
                </c:ext>
              </c:extLst>
            </c:dLbl>
            <c:dLbl>
              <c:idx val="5"/>
              <c:tx>
                <c:strRef>
                  <c:f>Daten_Diagramme!$E$19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{00C4AF57-6D4D-449E-BEB9-1ED9C5FD94FF}</c15:txfldGUID>
                      <c15:f>Daten_Diagramme!$E$19</c15:f>
                      <c15:dlblFieldTableCache>
                        <c:ptCount val="1"/>
                        <c:pt idx="0">
                          <c:v>-4.9</c:v>
                        </c:pt>
                      </c15:dlblFieldTableCache>
                    </c15:dlblFTEntry>
                  </c15:dlblFieldTable>
                  <c15:showDataLabelsRange val="0"/>
                </c:ext>
                <c:ext xmlns:c16="http://schemas.microsoft.com/office/drawing/2014/chart" uri="{C3380CC4-5D6E-409C-BE32-E72D297353CC}">
                  <c16:uniqueId val="{00000005-32FD-4C00-A907-3088E6FC5D10}"/>
                </c:ext>
              </c:extLst>
            </c:dLbl>
            <c:dLbl>
              <c:idx val="6"/>
              <c:tx>
                <c:strRef>
                  <c:f>Daten_Diagramme!$E$20</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{02B3274B-6713-4620-BEC9-229B354A6568}</c15:txfldGUID>
                      <c15:f>Daten_Diagramme!$E$20</c15:f>
                      <c15:dlblFieldTableCache>
                        <c:ptCount val="1"/>
                        <c:pt idx="0">
                          <c:v>4.8</c:v>
                        </c:pt>
                      </c15:dlblFieldTableCache>
                    </c15:dlblFTEntry>
                  </c15:dlblFieldTable>
                  <c15:showDataLabelsRange val="0"/>
                </c:ext>
                <c:ext xmlns:c16="http://schemas.microsoft.com/office/drawing/2014/chart" uri="{C3380CC4-5D6E-409C-BE32-E72D297353CC}">
                  <c16:uniqueId val="{00000006-32FD-4C00-A907-3088E6FC5D10}"/>
                </c:ext>
              </c:extLst>
            </c:dLbl>
            <c:dLbl>
              <c:idx val="7"/>
              <c:tx>
                <c:strRef>
                  <c:f>Daten_Diagramme!$E$21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{04539EA1-5A35-4663-9E9B-D8FED7F48A35}</c15:txfldGUID>
                      <c15:f>Daten_Diagramme!$E$21</c15:f>
                      <c15:dlblFieldTableCache>
                        <c:ptCount val="1"/>
                        <c:pt idx="0">
                          <c:v>-0.8</c:v>
                        </c:pt>
                      </c15:dlblFieldTableCache>
                    </c15:dlblFTEntry>
                  </c15:dlblFieldTable>
                  <c15:showDataLabelsRange val="0"/>
                </c:ext>
                <c:ext xmlns:c16="http://schemas.microsoft.com/office/drawing/2014/chart" uri="{C3380CC4-5D6E-409C-BE32-E72D297353CC}">
                  <c16:uniqueId val="{00000007-32FD-4C00-A907-3088E6FC5D10}"/>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{786D8546-C9D8-482F-BE55-72D1EEC0DAED}</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32FD-4C00-A907-3088E6FC5D10}"/>
                </c:ext>
              </c:extLst>
            </c:dLbl>
            <c:dLbl>
              <c:idx val="9"/>
              <c:tx>
                <c:strRef>
                  <c:f>Daten_Diagramme!$E$23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{B19481B5-35E4-4D24-A8AA-BC5C030B1E0D}</c15:txfldGUID>
                      <c15:f>Daten_Diagramme!$E$23</c15:f>
                      <c15:dlblFieldTableCache>
                        <c:ptCount val="1"/>
                        <c:pt idx="0">
                          <c:v>-1.8</c:v>
                        </c:pt>
                      </c15:dlblFieldTableCache>
                    </c15:dlblFTEntry>
                  </c15:dlblFieldTable>
                  <c15:showDataLabelsRange val="0"/>
                </c:ext>
                <c:ext xmlns:c16="http://schemas.microsoft.com/office/drawing/2014/chart" uri="{C3380CC4-5D6E-409C-BE32-E72D297353CC}">
                  <c16:uniqueId val="{00000009-32FD-4C00-A907-3088E6FC5D10}"/>
                </c:ext>
              </c:extLst>
            </c:dLbl>
            <c:dLbl>
              <c:idx val="10"/>
              <c:tx>
                <c:strRef>
                  <c:f>Daten_Diagramme!$E$24</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{2158148A-6D3B-4DEB-9960-1020B8F7A9B6}</c15:txfldGUID>
                      <c15:f>Daten_Diagramme!$E$24</c15:f>
                      <c15:dlblFieldTableCache>
                        <c:ptCount val="1"/>
                        <c:pt idx="0">
                          <c:v>-11.2</c:v>
                        </c:pt>
                      </c15:dlblFieldTableCache>
                    </c15:dlblFTEntry>
                  </c15:dlblFieldTable>
                  <c15:showDataLabelsRange val="0"/>
                </c:ext>
                <c:ext xmlns:c16="http://schemas.microsoft.com/office/drawing/2014/chart" uri="{C3380CC4-5D6E-409C-BE32-E72D297353CC}">
                  <c16:uniqueId val="{0000000A-32FD-4C00-A907-3088E6FC5D10}"/>
                </c:ext>
              </c:extLst>
            </c:dLbl>
            <c:dLbl>
              <c:idx val="11"/>
              <c:tx>
                <c:strRef>
                  <c:f>Daten_Diagramme!$E$25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{59D9C9B5-9205-4972-8621-D71FD5DDA7E2}</c15:txfldGUID>
                      <c15:f>Daten_Diagramme!$E$25</c15:f>
                      <c15:dlblFieldTableCache>
                        <c:ptCount val="1"/>
                        <c:pt idx="0">
                          <c:v>-0.7</c:v>
                        </c:pt>
                      </c15:dlblFieldTableCache>
                    </c15:dlblFTEntry>
                  </c15:dlblFieldTable>
                  <c15:showDataLabelsRange val="0"/>
                </c:ext>
                <c:ext xmlns:c16="http://schemas.microsoft.com/office/drawing/2014/chart" uri="{C3380CC4-5D6E-409C-BE32-E72D297353CC}">
                  <c16:uniqueId val="{0000000B-32FD-4C00-A907-3088E6FC5D10}"/>
                </c:ext>
              </c:extLst>
            </c:dLbl>
            <c:dLbl>
              <c:idx val="12"/>
              <c:tx>
                <c:strRef>
                  <c:f>Daten_Diagramme!$E$26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{024B37CF-ACA4-42ED-8FCB-BC8C854958E8}</c15:txfldGUID>
                      <c15:f>Daten_Diagramme!$E$26</c15:f>
                      <c15:dlblFieldTableCache>
                        <c:ptCount val="1"/>
                        <c:pt idx="0">
                          <c:v>4.2</c:v>
                        </c:pt>
                      </c15:dlblFieldTableCache>
                    </c15:dlblFTEntry>
                  </c15:dlblFieldTable>
                  <c15:showDataLabelsRange val="0"/>
                </c:ext>
                <c:ext xmlns:c16="http://schemas.microsoft.com/office/drawing/2014/chart" uri="{C3380CC4-5D6E-409C-BE32-E72D297353CC}">
                  <c16:uniqueId val="{0000000C-32FD-4C00-A907-3088E6FC5D10}"/>
                </c:ext>
              </c:extLst>
            </c:dLbl>
            <c:dLbl>
              <c:idx val="13"/>
              <c:tx>
                <c:strRef>
                  <c:f>Daten_Diagramme!$E$27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{9D5791D4-CB19-470E-9975-B035DE2E372F}</c15:txfldGUID>
                      <c15:f>Daten_Diagramme!$E$27</c15:f>
                      <c15:dlblFieldTableCache>
                        <c:ptCount val="1"/>
                        <c:pt idx="0">
                          <c:v>-2.2</c:v>
                        </c:pt>
                      </c15:dlblFieldTableCache>
                    </c15:dlblFTEntry>
                  </c15:dlblFieldTable>
                  <c15:showDataLabelsRange val="0"/>
                </c:ext>
                <c:ext xmlns:c16="http://schemas.microsoft.com/office/drawing/2014/chart" uri="{C3380CC4-5D6E-409C-BE32-E72D297353CC}">
                  <c16:uniqueId val="{0000000D-32FD-4C00-A907-3088E6FC5D10}"/>
                </c:ext>
              </c:extLst>
            </c:dLbl>
            <c:dLbl>
              <c:idx val="14"/>
              <c:tx>
                <c:strRef>
                  <c:f>Daten_Diagramme!$E$28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{3EA97305-BD98-433A-86A9-AE06BD67ADDF}</c15:txfldGUID>
                      <c15:f>Daten_Diagramme!$E$28</c15:f>
                      <c15:dlblFieldTableCache>
                        <c:ptCount val="1"/>
                        <c:pt idx="0">
                          <c:v>0.7</c:v>
                        </c:pt>
                      </c15:dlblFieldTableCache>
                    </c15:dlblFTEntry>
                  </c15:dlblFieldTable>
                  <c15:showDataLabelsRange val="0"/>
                </c:ext>
                <c:ext xmlns:c16="http://schemas.microsoft.com/office/drawing/2014/chart" uri="{C3380CC4-5D6E-409C-BE32-E72D297353CC}">
                  <c16:uniqueId val="{0000000E-32FD-4C00-A907-3088E6FC5D10}"/>
                </c:ext>
              </c:extLst>
            </c:dLbl>
            <c:dLbl>
              <c:idx val="15"/>
              <c:tx>
                <c:strRef>
                  <c:f>Daten_Diagramme!$E$29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{9185587A-EEEB-4774-B6B1-631EC97FCCCC}</c15:txfldGUID>
                      <c15:f>Daten_Diagramme!$E$29</c15:f>
                      <c15:dlblFieldTableCache>
                        <c:ptCount val="1"/>
                        <c:pt idx="0">
                          <c:v>-2.4</c:v>
                        </c:pt>
                      </c15:dlblFieldTableCache>
                    </c15:dlblFTEntry>
                  </c15:dlblFieldTable>
                  <c15:showDataLabelsRange val="0"/>
                </c:ext>
                <c:ext xmlns:c16="http://schemas.microsoft.com/office/drawing/2014/chart" uri="{C3380CC4-5D6E-409C-BE32-E72D297353CC}">
                  <c16:uniqueId val="{0000000F-32FD-4C00-A907-3088E6FC5D10}"/>
                </c:ext>
              </c:extLst>
            </c:dLbl>
            <c:dLbl>
              <c:idx val="16"/>
              <c:tx>
                <c:strRef>
                  <c:f>Daten_Diagramme!$E$30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{FA0B52DA-771D-483C-B1DB-B57BF3570B88}</c15:txfldGUID>
                      <c15:f>Daten_Diagramme!$E$30</c15:f>
                      <c15:dlblFieldTableCache>
                        <c:ptCount val="1"/>
                        <c:pt idx="0">
                          <c:v>0.8</c:v>
                        </c:pt>
                      </c15:dlblFieldTableCache>
                    </c15:dlblFTEntry>
                  </c15:dlblFieldTable>
                  <c15:showDataLabelsRange val="0"/>
                </c:ext>
                <c:ext xmlns:c16="http://schemas.microsoft.com/office/drawing/2014/chart" uri="{C3380CC4-5D6E-409C-BE32-E72D297353CC}">
                  <c16:uniqueId val="{00000010-32FD-4C00-A907-3088E6FC5D10}"/>
                </c:ext>
              </c:extLst>
            </c:dLbl>
            <c:dLbl>
              <c:idx val="17"/>
              <c:tx>
                <c:strRef>
                  <c:f>Daten_Diagramme!$E$31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{B468D7B2-B548-440E-AF87-C8E4B8439946}</c15:txfldGUID>
                      <c15:f>Daten_Diagramme!$E$31</c15:f>
                      <c15:dlblFieldTableCache>
                        <c:ptCount val="1"/>
                        <c:pt idx="0">
                          <c:v>-3.2</c:v>
                        </c:pt>
                      </c15:dlblFieldTableCache>
                    </c15:dlblFTEntry>
                  </c15:dlblFieldTable>
                  <c15:showDataLabelsRange val="0"/>
                </c:ext>
                <c:ext xmlns:c16="http://schemas.microsoft.com/office/drawing/2014/chart" uri="{C3380CC4-5D6E-409C-BE32-E72D297353CC}">
                  <c16:uniqueId val="{00000011-32FD-4C00-A907-3088E6FC5D10}"/>
                </c:ext>
              </c:extLst>
            </c:dLbl>
            <c:dLbl>
              <c:idx val="18"/>
              <c:tx>
                <c:strRef>
                  <c:f>Daten_Diagramme!$E$32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{264E9718-B676-4696-A20C-6ECFA00B7AD6}</c15:txfldGUID>
                      <c15:f>Daten_Diagramme!$E$32</c15:f>
                      <c15:dlblFieldTableCache>
                        <c:ptCount val="1"/>
                        <c:pt idx="0">
                          <c:v>-0.6</c:v>
                        </c:pt>
                      </c15:dlblFieldTableCache>
                    </c15:dlblFTEntry>
                  </c15:dlblFieldTable>
                  <c15:showDataLabelsRange val="0"/>
                </c:ext>
                <c:ext xmlns:c16="http://schemas.microsoft.com/office/drawing/2014/chart" uri="{C3380CC4-5D6E-409C-BE32-E72D297353CC}">
                  <c16:uniqueId val="{00000012-32FD-4C00-A907-3088E6FC5D10}"/>
                </c:ext>
              </c:extLst>
            </c:dLbl>
            <c:dLbl>
              <c:idx val="19"/>
              <c:tx>
                <c:strRef>
                  <c:f>Daten_Diagramme!$E$33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{2F35AF77-7D22-4679-BEE1-ABA5B91306BA}</c15:txfldGUID>
                      <c15:f>Daten_Diagramme!$E$33</c15:f>
                      <c15:dlblFieldTableCache>
                        <c:ptCount val="1"/>
                        <c:pt idx="0">
                          <c:v>1.4</c:v>
                        </c:pt>
                      </c15:dlblFieldTableCache>
                    </c15:dlblFTEntry>
                  </c15:dlblFieldTable>
                  <c15:showDataLabelsRange val="0"/>
                </c:ext>
                <c:ext xmlns:c16="http://schemas.microsoft.com/office/drawing/2014/chart" uri="{C3380CC4-5D6E-409C-BE32-E72D297353CC}">
                  <c16:uniqueId val="{00000013-32FD-4C00-A907-3088E6FC5D10}"/>
                </c:ext>
              </c:extLst>
            </c:dLbl>
            <c:dLbl>
              <c:idx val="20"/>
              <c:tx>
                <c:strRef>
                  <c:f>Daten_Diagramme!$E$34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{6D0562B1-7B5F-4299-B461-C6E7103BBBDF}</c15:txfldGUID>
                      <c15:f>Daten_Diagramme!$E$34</c15:f>
                      <c15:dlblFieldTableCache>
                        <c:ptCount val="1"/>
                        <c:pt idx="0">
                          <c:v>0.0</c:v>
                        </c:pt>
                      </c15:dlblFieldTableCache>
                    </c15:dlblFTEntry>
                  </c15:dlblFieldTable>
                  <c15:showDataLabelsRange val="0"/>
                </c:ext>
                <c:ext xmlns:c16="http://schemas.microsoft.com/office/drawing/2014/chart" uri="{C3380CC4-5D6E-409C-BE32-E72D297353CC}">
                  <c16:uniqueId val="{00000014-32FD-4C00-A907-3088E6FC5D10}"/>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{5973E1AC-4C71-41AE-8EB2-D493D6D11DB4}</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2FD-4C00-A907-3088E6FC5D1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{330289C6-77EC-472B-B0C1-40F362197176}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2FD-4C00-A907-3088E6FC5D10}"/>
                </c:ext>
              </c:extLst>
            </c:dLbl>
            <c:dLbl>
              <c:idx val="23"/>
              <c:tx>
                <c:strRef>
                  <c:f>Daten_Diagramme!$E$37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{32B28531-DA34-4B8A-936B-1B26D5FF7EAD}</c15:txfldGUID>
                      <c15:f>Daten_Diagramme!$E$37</c15:f>
                      <c15:dlblFieldTableCache>
                        <c:ptCount val="1"/>
                        <c:pt idx="0">
                          <c:v>2.9</c:v>
                        </c:pt>
                      </c15:dlblFieldTableCache>
                    </c15:dlblFTEntry>
                  </c15:dlblFieldTable>
                  <c15:showDataLabelsRange val="0"/>
                </c:ext>
                <c:ext xmlns:c16="http://schemas.microsoft.com/office/drawing/2014/chart" uri="{C3380CC4-5D6E-409C-BE32-E72D297353CC}">
                  <c16:uniqueId val="{00000017-32FD-4C00-A907-3088E6FC5D10}"/>
                </c:ext>
              </c:extLst>
            </c:dLbl>
            <c:dLbl>
              <c:idx val="24"/>
              <c:tx>
                <c:strRef>
                  <c:f>Daten_Diagramme!$E$38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{4779FC71-E7CC-4F16-AC80-30A93D784385}</c15:txfldGUID>
                      <c15:f>Daten_Diagramme!$E$38</c15:f>
                      <c15:dlblFieldTableCache>
                        <c:ptCount val="1"/>
                        <c:pt idx="0">
                          <c:v>-2.2</c:v>
                        </c:pt>
                      </c15:dlblFieldTableCache>
                    </c15:dlblFTEntry>
                  </c15:dlblFieldTable>
                  <c15:showDataLabelsRange val="0"/>
                </c:ext>
                <c:ext xmlns:c16="http://schemas.microsoft.com/office/drawing/2014/chart" uri="{C3380CC4-5D6E-409C-BE32-E72D297353CC}">
                  <c16:uniqueId val="{00000018-32FD-4C00-A907-3088E6FC5D10}"/>
                </c:ext>
              </c:extLst>
            </c:dLbl>
            <c:dLbl>
              <c:idx val="25"/>
              <c:tx>
                <c:strRef>
                  <c:f>Daten_Diagramme!$E$39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{6A31B836-D598-4505-B9BA-117B7237E709}</c15:txfldGUID>
                      <c15:f>Daten_Diagramme!$E$39</c15:f>
                      <c15:dlblFieldTableCache>
                        <c:ptCount val="1"/>
                        <c:pt idx="0">
                          <c:v>-2.2</c:v>
                        </c:pt>
                      </c15:dlblFieldTableCache>
                    </c15:dlblFTEntry>
                  </c15:dlblFieldTable>
                  <c15:showDataLabelsRange val="0"/>
                </c:ext>
                <c:ext xmlns:c16="http://schemas.microsoft.com/office/drawing/2014/chart" uri="{C3380CC4-5D6E-409C-BE32-E72D297353CC}">
                  <c16:uniqueId val="{00000019-32FD-4C00-A907-3088E6FC5D1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{97CD8BB1-50FA-4974-B7E4-B771EA02C632}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2FD-4C00-A907-3088E6FC5D1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{4615BDC5-49D2-471E-9BBF-2B9D8E7646C3}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2FD-4C00-A907-3088E6FC5D1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{64B64D54-3E9D-4FE0-A552-A672DC5D34A9}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2FD-4C00-A907-3088E6FC5D1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{E86BA2B6-4924-4062-93E4-62FA69A76FA2}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2FD-4C00-A907-3088E6FC5D1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{9B59F56E-A131-4D42-B1C7-68975EA0AEAF}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2FD-4C00-A907-3088E6FC5D10}"/>
                </c:ext>
              </c:extLst>
            </c:dLbl>
            <c:dLbl>
              <c:idx val="31"/>
              <c:tx>
                <c:strRef>
                  <c:f>Daten_Diagramme!$E$45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{1BB86A9C-74B3-4EA0-A582-EEAE6751C33A}</c15:txfldGUID>
                      <c15:f>Daten_Diagramme!$E$45</c15:f>
                      <c15:dlblFieldTableCache>
                        <c:ptCount val="1"/>
                        <c:pt idx="0">
                          <c:v>-2.2</c:v>
                        </c:pt>
                      </c15:dlblFieldTableCache>
                    </c15:dlblFTEntry>
                  </c15:dlblFieldTable>
                  <c15:showDataLabelsRange val="0"/>
                </c:ext>
                <c:ext xmlns:c16="http://schemas.microsoft.com/office/drawing/2014/chart" uri="{C3380CC4-5D6E-409C-BE32-E72D297353CC}">
                  <c16:uniqueId val="{0000001F-32FD-4C00-A907-3088E6FC5D1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-2.0758813514315615</c:v>
                </c:pt>
                <c:pt idx="1">
                  <c:v>2.9335071707953064</c:v>
                </c:pt>
                <c:pt idx="2">
                  <c:v>2.1276595744680851</c:v>
                </c:pt>
                <c:pt idx="3">
                  <c:v>-3.2216216216216216</c:v>
                </c:pt>
                <c:pt idx="4">
                  <c:v>-6.5180102915951972</c:v>
                </c:pt>
                <c:pt idx="5">
                  <c:v>-4.8821548821548824</c:v>
                </c:pt>
                <c:pt idx="6">
                  <c:v>4.753199268738574</c:v>
                </c:pt>
                <c:pt idx="7">
                  <c:v>-0.76542098153984695</c:v>
                </c:pt>
                <c:pt idx="8">
                  <c:v>-0.48879461403670571</c:v>
                </c:pt>
                <c:pt idx="9">
                  <c:v>-1.8133231532735254</c:v>
                </c:pt>
                <c:pt idx="10">
                  <c:v>-11.158342189160468</c:v>
                </c:pt>
                <c:pt idx="11">
                  <c:v>-0.72727272727272729</c:v>
                </c:pt>
                <c:pt idx="12">
                  <c:v>4.166666666666667</c:v>
                </c:pt>
                <c:pt idx="13">
                  <c:v>-2.1912805295594615</c:v>
                </c:pt>
                <c:pt idx="14">
                  <c:v>0.660377358490566</c:v>
                </c:pt>
                <c:pt idx="15">
                  <c:v>-2.3708206686930091</c:v>
                </c:pt>
                <c:pt idx="16">
                  <c:v>0.77639751552795033</c:v>
                </c:pt>
                <c:pt idx="17">
                  <c:v>-3.1739654479710726</c:v>
                </c:pt>
                <c:pt idx="18">
                  <c:v>-0.57645631067961167</c:v>
                </c:pt>
                <c:pt idx="19">
                  <c:v>1.4184397163120568</c:v>
                </c:pt>
                <c:pt idx="20">
                  <c:v>-4.2796005706134094E-2</c:v>
                </c:pt>
                <c:pt idx="21">
                  <c:v>0</c:v>
                </c:pt>
                <c:pt idx="23">
                  <c:v>2.9335071707953064</c:v>
                </c:pt>
                <c:pt idx="24">
                  <c:v>-2.1598569266749208</c:v>
                </c:pt>
                <c:pt idx="25">
                  <c:v>-2.2058424036075848</c:v>
                </c:pt>
              </c:numCache>
            </c:numRef>
          </c:val>
          <c:extLst>
            <c:ext xmlns:c16="http://schemas.microsoft.com/office/drawing/2014/chart" uri="{C3380CC4-5D6E-409C-BE32-E72D297353CC}">
              <c16:uniqueId val="{00000020-32FD-4C00-A907-3088E6FC5D1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{107FAE7A-B1C8-4C38-9860-55164EC79135}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2FD-4C00-A907-3088E6FC5D1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{D3C09D9F-7E22-4910-9BEE-7E9C30D52974}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2FD-4C00-A907-3088E6FC5D1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{F098E0A9-E02C-4A07-8DCA-4C866A8E991B}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2FD-4C00-A907-3088E6FC5D1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{1ACDFC50-E677-4134-876E-548958E74D06}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2FD-4C00-A907-3088E6FC5D1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{EC1A7143-E27B-4D2A-93B7-115BD544B582}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2FD-4C00-A907-3088E6FC5D1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{4D1E745A-A3B6-465D-8722-FDF25538AF37}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2FD-4C00-A907-3088E6FC5D1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{29AC0A8C-E818-4E7A-BA92-0BF50B73A6CF}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2FD-4C00-A907-3088E6FC5D1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{CA005BE0-0D11-4BEA-8DA4-876F2937D0CF}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2FD-4C00-A907-3088E6FC5D1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{20EBB8CD-0E81-495C-BFEC-B81B6F9DED5D}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2FD-4C00-A907-3088E6FC5D1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{AB9A13BC-9B5D-406C-A4A2-B6579B287891}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2FD-4C00-A907-3088E6FC5D1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{E398389F-F8EE-4493-95F6-6B321F815DA8}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2FD-4C00-A907-3088E6FC5D1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{7D15ECFD-1D3F-4468-BB7E-DF907B602E2E}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2FD-4C00-A907-3088E6FC5D1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{214D9F9A-B551-425C-92A9-D03B6F893EBA}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2FD-4C00-A907-3088E6FC5D1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{0BD15D09-91E1-4137-8B45-06A389E867B9}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2FD-4C00-A907-3088E6FC5D1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{8F0D948C-59E8-436A-B965-51B22EC239C6}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2FD-4C00-A907-3088E6FC5D1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{9BAEA4B7-E280-4AAE-BEBA-D7314F93A9C3}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2FD-4C00-A907-3088E6FC5D1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{A394D714-5188-415C-82C9-55864B489643}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2FD-4C00-A907-3088E6FC5D1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{75F7E95B-FEE0-4E6F-AC44-7E748555473F}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2FD-4C00-A907-3088E6FC5D1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{30025A85-8673-46C1-A607-3D70612FBAF7}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2FD-4C00-A907-3088E6FC5D1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{A32F6AB5-F27A-4D3A-861B-6A113D547C32}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2FD-4C00-A907-3088E6FC5D1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{4AA4BCF8-F458-4E1C-9156-DA04F3D27049}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2FD-4C00-A907-3088E6FC5D1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{B9665D88-397B-4B91-9323-B764BA1A45B7}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2FD-4C00-A907-3088E6FC5D1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{E9362A88-F6D5-41F1-9A5B-BB8FE3F5A729}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2FD-4C00-A907-3088E6FC5D1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{9BAA4F88-5E7C-4658-A1E3-6AB84E3F3275}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2FD-4C00-A907-3088E6FC5D1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{2DBA835F-53B3-46A4-8FB9-B3D4AAD39981}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2FD-4C00-A907-3088E6FC5D1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{103E0D21-11B7-4717-9601-B198DAC0F45C}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2FD-4C00-A907-3088E6FC5D1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{7D6E4056-CA0B-4991-8FEF-8B43EBA2870E}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2FD-4C00-A907-3088E6FC5D1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{BB793DB1-12F8-46FA-89EE-58D35FFC89AF}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2FD-4C00-A907-3088E6FC5D1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{41558179-DAA4-41C4-B438-EEF4791EE86D}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2FD-4C00-A907-3088E6FC5D1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{3F0D8A17-80AF-4B22-AB62-4B0494E73F17}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2FD-4C00-A907-3088E6FC5D1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{669D51B3-512C-42BC-A151-0FC912D330AB}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2FD-4C00-A907-3088E6FC5D1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{DFC096E7-6B4E-465D-B4C1-7C481267DEFB}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2FD-4C00-A907-3088E6FC5D1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2FD-4C00-A907-3088E6FC5D1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2FD-4C00-A907-3088E6FC5D1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{71814CC4-427B-4D01-AADC-204B04910959}</c15:txfldGUID>
                      <c15:f>Diagramm!$I$46</c15:f>
                      <c15:dlblFieldTableCache>
                        <c:ptCount val="1"/>
                      </c15:dlblFieldTableCache>
                    </c15:dlblFTEntry>
                  </c15:dlblFieldTable>
                  <c15:showDataLabelsRange val="0"/>
                </c:ext>
                <c:ext xmlns:c16="http://schemas.microsoft.com/office/drawing/2014/chart" uri="{C3380CC4-5D6E-409C-BE32-E72D297353CC}">
                  <c16:uniqueId val="{00000000-6BA3-4251-920B-E818760517F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{93B85AD9-D66E-48BE-ACBB-0BAB05682324}</c15:txfldGUID>
                      <c15:f>Diagramm!$I$47</c15:f>
                      <c15:dlblFieldTableCache>
                        <c:ptCount val="1"/>
                      </c15:dlblFieldTableCache>
                    </c15:dlblFTEntry>
                  </c15:dlblFieldTable>
                  <c15:showDataLabelsRange val="0"/>
                </c:ext>
                <c:ext xmlns:c16="http://schemas.microsoft.com/office/drawing/2014/chart" uri="{C3380CC4-5D6E-409C-BE32-E72D297353CC}">
                  <c16:uniqueId val="{00000001-6BA3-4251-920B-E818760517F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{BEA60655-9B70-46D8-A66F-78724E423D33}</c15:txfldGUID>
                      <c15:f>Diagramm!$I$48</c15:f>
                      <c15:dlblFieldTableCache>
                        <c:ptCount val="1"/>
                      </c15:dlblFieldTableCache>
                    </c15:dlblFTEntry>
                  </c15:dlblFieldTable>
                  <c15:showDataLabelsRange val="0"/>
                </c:ext>
                <c:ext xmlns:c16="http://schemas.microsoft.com/office/drawing/2014/chart" uri="{C3380CC4-5D6E-409C-BE32-E72D297353CC}">
                  <c16:uniqueId val="{00000002-6BA3-4251-920B-E818760517F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{1A393C74-27FB-44D5-8673-49CD4A554DB6}</c15:txfldGUID>
                      <c15:f>Diagramm!$I$49</c15:f>
                      <c15:dlblFieldTableCache>
                        <c:ptCount val="1"/>
                      </c15:dlblFieldTableCache>
                    </c15:dlblFTEntry>
                  </c15:dlblFieldTable>
                  <c15:showDataLabelsRange val="0"/>
                </c:ext>
                <c:ext xmlns:c16="http://schemas.microsoft.com/office/drawing/2014/chart" uri="{C3380CC4-5D6E-409C-BE32-E72D297353CC}">
                  <c16:uniqueId val="{00000003-6BA3-4251-920B-E818760517F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{018B68A0-DC39-4109-823F-2FF5A8BDBE3E}</c15:txfldGUID>
                      <c15:f>Diagramm!$I$50</c15:f>
                      <c15:dlblFieldTableCache>
                        <c:ptCount val="1"/>
                      </c15:dlblFieldTableCache>
                    </c15:dlblFTEntry>
                  </c15:dlblFieldTable>
                  <c15:showDataLabelsRange val="0"/>
                </c:ext>
                <c:ext xmlns:c16="http://schemas.microsoft.com/office/drawing/2014/chart" uri="{C3380CC4-5D6E-409C-BE32-E72D297353CC}">
                  <c16:uniqueId val="{00000004-6BA3-4251-920B-E818760517F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{CC21D97F-1D0E-4799-BFFD-A54AD31627A9}</c15:txfldGUID>
                      <c15:f>Diagramm!$I$51</c15:f>
                      <c15:dlblFieldTableCache>
                        <c:ptCount val="1"/>
                      </c15:dlblFieldTableCache>
                    </c15:dlblFTEntry>
                  </c15:dlblFieldTable>
                  <c15:showDataLabelsRange val="0"/>
                </c:ext>
                <c:ext xmlns:c16="http://schemas.microsoft.com/office/drawing/2014/chart" uri="{C3380CC4-5D6E-409C-BE32-E72D297353CC}">
                  <c16:uniqueId val="{00000005-6BA3-4251-920B-E818760517F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{ED8D122E-4A86-4BC2-BD9F-E8029900F2BC}</c15:txfldGUID>
                      <c15:f>Diagramm!$I$52</c15:f>
                      <c15:dlblFieldTableCache>
                        <c:ptCount val="1"/>
                      </c15:dlblFieldTableCache>
                    </c15:dlblFTEntry>
                  </c15:dlblFieldTable>
                  <c15:showDataLabelsRange val="0"/>
                </c:ext>
                <c:ext xmlns:c16="http://schemas.microsoft.com/office/drawing/2014/chart" uri="{C3380CC4-5D6E-409C-BE32-E72D297353CC}">
                  <c16:uniqueId val="{00000006-6BA3-4251-920B-E818760517F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{7C0AF709-68BD-4FC0-8D9A-B519408EA414}</c15:txfldGUID>
                      <c15:f>Diagramm!$I$53</c15:f>
                      <c15:dlblFieldTableCache>
                        <c:ptCount val="1"/>
                      </c15:dlblFieldTableCache>
                    </c15:dlblFTEntry>
                  </c15:dlblFieldTable>
                  <c15:showDataLabelsRange val="0"/>
                </c:ext>
                <c:ext xmlns:c16="http://schemas.microsoft.com/office/drawing/2014/chart" uri="{C3380CC4-5D6E-409C-BE32-E72D297353CC}">
                  <c16:uniqueId val="{00000007-6BA3-4251-920B-E818760517F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{78605C7F-A98F-4F3B-8057-90D6D7D21B0F}</c15:txfldGUID>
                      <c15:f>Diagramm!$I$54</c15:f>
                      <c15:dlblFieldTableCache>
                        <c:ptCount val="1"/>
                      </c15:dlblFieldTableCache>
                    </c15:dlblFTEntry>
                  </c15:dlblFieldTable>
                  <c15:showDataLabelsRange val="0"/>
                </c:ext>
                <c:ext xmlns:c16="http://schemas.microsoft.com/office/drawing/2014/chart" uri="{C3380CC4-5D6E-409C-BE32-E72D297353CC}">
                  <c16:uniqueId val="{00000008-6BA3-4251-920B-E818760517F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{3CDA89AB-A876-4871-8863-60EFEDB646DD}</c15:txfldGUID>
                      <c15:f>Diagramm!$I$55</c15:f>
                      <c15:dlblFieldTableCache>
                        <c:ptCount val="1"/>
                      </c15:dlblFieldTableCache>
                    </c15:dlblFTEntry>
                  </c15:dlblFieldTable>
                  <c15:showDataLabelsRange val="0"/>
                </c:ext>
                <c:ext xmlns:c16="http://schemas.microsoft.com/office/drawing/2014/chart" uri="{C3380CC4-5D6E-409C-BE32-E72D297353CC}">
                  <c16:uniqueId val="{00000009-6BA3-4251-920B-E818760517F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{C584A50D-1916-4A7C-A737-EBA14FDBF63C}</c15:txfldGUID>
                      <c15:f>Diagramm!$I$56</c15:f>
                      <c15:dlblFieldTableCache>
                        <c:ptCount val="1"/>
                      </c15:dlblFieldTableCache>
                    </c15:dlblFTEntry>
                  </c15:dlblFieldTable>
                  <c15:showDataLabelsRange val="0"/>
                </c:ext>
                <c:ext xmlns:c16="http://schemas.microsoft.com/office/drawing/2014/chart" uri="{C3380CC4-5D6E-409C-BE32-E72D297353CC}">
                  <c16:uniqueId val="{0000000A-6BA3-4251-920B-E818760517F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{E1CB0665-F911-4C22-84C6-10831E69BE0F}</c15:txfldGUID>
                      <c15:f>Diagramm!$I$57</c15:f>
                      <c15:dlblFieldTableCache>
                        <c:ptCount val="1"/>
                      </c15:dlblFieldTableCache>
                    </c15:dlblFTEntry>
                  </c15:dlblFieldTable>
                  <c15:showDataLabelsRange val="0"/>
                </c:ext>
                <c:ext xmlns:c16="http://schemas.microsoft.com/office/drawing/2014/chart" uri="{C3380CC4-5D6E-409C-BE32-E72D297353CC}">
                  <c16:uniqueId val="{0000000B-6BA3-4251-920B-E818760517F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{216B7FA1-40DF-438D-8944-7F61ECE19BB5}</c15:txfldGUID>
                      <c15:f>Diagramm!$I$58</c15:f>
                      <c15:dlblFieldTableCache>
                        <c:ptCount val="1"/>
                      </c15:dlblFieldTableCache>
                    </c15:dlblFTEntry>
                  </c15:dlblFieldTable>
                  <c15:showDataLabelsRange val="0"/>
                </c:ext>
                <c:ext xmlns:c16="http://schemas.microsoft.com/office/drawing/2014/chart" uri="{C3380CC4-5D6E-409C-BE32-E72D297353CC}">
                  <c16:uniqueId val="{0000000C-6BA3-4251-920B-E818760517F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{A3BA846F-6C6F-44BA-8AA4-12E6ACC4E440}</c15:txfldGUID>
                      <c15:f>Diagramm!$I$59</c15:f>
                      <c15:dlblFieldTableCache>
                        <c:ptCount val="1"/>
                      </c15:dlblFieldTableCache>
                    </c15:dlblFTEntry>
                  </c15:dlblFieldTable>
                  <c15:showDataLabelsRange val="0"/>
                </c:ext>
                <c:ext xmlns:c16="http://schemas.microsoft.com/office/drawing/2014/chart" uri="{C3380CC4-5D6E-409C-BE32-E72D297353CC}">
                  <c16:uniqueId val="{0000000D-6BA3-4251-920B-E818760517F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{7223A8DC-A013-495C-8966-EA6B502CC6CC}</c15:txfldGUID>
                      <c15:f>Diagramm!$I$60</c15:f>
                      <c15:dlblFieldTableCache>
                        <c:ptCount val="1"/>
                      </c15:dlblFieldTableCache>
                    </c15:dlblFTEntry>
                  </c15:dlblFieldTable>
                  <c15:showDataLabelsRange val="0"/>
                </c:ext>
                <c:ext xmlns:c16="http://schemas.microsoft.com/office/drawing/2014/chart" uri="{C3380CC4-5D6E-409C-BE32-E72D297353CC}">
                  <c16:uniqueId val="{0000000E-6BA3-4251-920B-E818760517F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{481179D0-E985-4A2A-9079-639AE61160F1}</c15:txfldGUID>
                      <c15:f>Diagramm!$I$61</c15:f>
                      <c15:dlblFieldTableCache>
                        <c:ptCount val="1"/>
                      </c15:dlblFieldTableCache>
                    </c15:dlblFTEntry>
                  </c15:dlblFieldTable>
                  <c15:showDataLabelsRange val="0"/>
                </c:ext>
                <c:ext xmlns:c16="http://schemas.microsoft.com/office/drawing/2014/chart" uri="{C3380CC4-5D6E-409C-BE32-E72D297353CC}">
                  <c16:uniqueId val="{0000000F-6BA3-4251-920B-E818760517F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{C68FCBEF-6DBA-4E4E-AF67-1700F50EDBAF}</c15:txfldGUID>
                      <c15:f>Diagramm!$I$62</c15:f>
                      <c15:dlblFieldTableCache>
                        <c:ptCount val="1"/>
                      </c15:dlblFieldTableCache>
                    </c15:dlblFTEntry>
                  </c15:dlblFieldTable>
                  <c15:showDataLabelsRange val="0"/>
                </c:ext>
                <c:ext xmlns:c16="http://schemas.microsoft.com/office/drawing/2014/chart" uri="{C3380CC4-5D6E-409C-BE32-E72D297353CC}">
                  <c16:uniqueId val="{00000010-6BA3-4251-920B-E818760517F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{318A0FED-E532-488A-B9C4-0824B04A23A7}</c15:txfldGUID>
                      <c15:f>Diagramm!$I$63</c15:f>
                      <c15:dlblFieldTableCache>
                        <c:ptCount val="1"/>
                      </c15:dlblFieldTableCache>
                    </c15:dlblFTEntry>
                  </c15:dlblFieldTable>
                  <c15:showDataLabelsRange val="0"/>
                </c:ext>
                <c:ext xmlns:c16="http://schemas.microsoft.com/office/drawing/2014/chart" uri="{C3380CC4-5D6E-409C-BE32-E72D297353CC}">
                  <c16:uniqueId val="{00000011-6BA3-4251-920B-E818760517F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{8C77E6C8-5F6A-4B04-A3BE-F25F3C4683F5}</c15:txfldGUID>
                      <c15:f>Diagramm!$I$64</c15:f>
                      <c15:dlblFieldTableCache>
                        <c:ptCount val="1"/>
                      </c15:dlblFieldTableCache>
                    </c15:dlblFTEntry>
                  </c15:dlblFieldTable>
                  <c15:showDataLabelsRange val="0"/>
                </c:ext>
                <c:ext xmlns:c16="http://schemas.microsoft.com/office/drawing/2014/chart" uri="{C3380CC4-5D6E-409C-BE32-E72D297353CC}">
                  <c16:uniqueId val="{00000012-6BA3-4251-920B-E818760517F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{5FA37FC0-E79D-44D5-9E7A-E09187D0ABFA}</c15:txfldGUID>
                      <c15:f>Diagramm!$I$65</c15:f>
                      <c15:dlblFieldTableCache>
                        <c:ptCount val="1"/>
                      </c15:dlblFieldTableCache>
                    </c15:dlblFTEntry>
                  </c15:dlblFieldTable>
                  <c15:showDataLabelsRange val="0"/>
                </c:ext>
                <c:ext xmlns:c16="http://schemas.microsoft.com/office/drawing/2014/chart" uri="{C3380CC4-5D6E-409C-BE32-E72D297353CC}">
                  <c16:uniqueId val="{00000013-6BA3-4251-920B-E818760517F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{B6E60732-B578-4840-9D9C-D26B1612A844}</c15:txfldGUID>
                      <c15:f>Diagramm!$I$66</c15:f>
                      <c15:dlblFieldTableCache>
                        <c:ptCount val="1"/>
                      </c15:dlblFieldTableCache>
                    </c15:dlblFTEntry>
                  </c15:dlblFieldTable>
                  <c15:showDataLabelsRange val="0"/>
                </c:ext>
                <c:ext xmlns:c16="http://schemas.microsoft.com/office/drawing/2014/chart" uri="{C3380CC4-5D6E-409C-BE32-E72D297353CC}">
                  <c16:uniqueId val="{00000014-6BA3-4251-920B-E818760517F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{3D7B4F59-8F71-43BF-911A-070CE9031BE8}</c15:txfldGUID>
                      <c15:f>Diagramm!$I$67</c15:f>
                      <c15:dlblFieldTableCache>
                        <c:ptCount val="1"/>
                      </c15:dlblFieldTableCache>
                    </c15:dlblFTEntry>
                  </c15:dlblFieldTable>
                  <c15:showDataLabelsRange val="0"/>
                </c:ext>
                <c:ext xmlns:c16="http://schemas.microsoft.com/office/drawing/2014/chart" uri="{C3380CC4-5D6E-409C-BE32-E72D297353CC}">
                  <c16:uniqueId val="{00000015-6BA3-4251-920B-E818760517F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BA3-4251-920B-E818760517F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{BBA2257E-BA23-4B15-8CE4-4E0FE3518DB3}</c15:txfldGUID>
                      <c15:f>Diagramm!$K$46</c15:f>
                      <c15:dlblFieldTableCache>
                        <c:ptCount val="1"/>
                      </c15:dlblFieldTableCache>
                    </c15:dlblFTEntry>
                  </c15:dlblFieldTable>
                  <c15:showDataLabelsRange val="0"/>
                </c:ext>
                <c:ext xmlns:c16="http://schemas.microsoft.com/office/drawing/2014/chart" uri="{C3380CC4-5D6E-409C-BE32-E72D297353CC}">
                  <c16:uniqueId val="{00000017-6BA3-4251-920B-E818760517F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{F10F4FDE-C2B2-41FA-8085-598D6749EA0B}</c15:txfldGUID>
                      <c15:f>Diagramm!$K$47</c15:f>
                      <c15:dlblFieldTableCache>
                        <c:ptCount val="1"/>
                      </c15:dlblFieldTableCache>
                    </c15:dlblFTEntry>
                  </c15:dlblFieldTable>
                  <c15:showDataLabelsRange val="0"/>
                </c:ext>
                <c:ext xmlns:c16="http://schemas.microsoft.com/office/drawing/2014/chart" uri="{C3380CC4-5D6E-409C-BE32-E72D297353CC}">
                  <c16:uniqueId val="{00000018-6BA3-4251-920B-E818760517F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{C74298D4-911F-4931-950D-DBBA0844F2DD}</c15:txfldGUID>
                      <c15:f>Diagramm!$K$48</c15:f>
                      <c15:dlblFieldTableCache>
                        <c:ptCount val="1"/>
                      </c15:dlblFieldTableCache>
                    </c15:dlblFTEntry>
                  </c15:dlblFieldTable>
                  <c15:showDataLabelsRange val="0"/>
                </c:ext>
                <c:ext xmlns:c16="http://schemas.microsoft.com/office/drawing/2014/chart" uri="{C3380CC4-5D6E-409C-BE32-E72D297353CC}">
                  <c16:uniqueId val="{00000019-6BA3-4251-920B-E818760517F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{5D377F76-D8E4-4655-AF68-508A561E149D}</c15:txfldGUID>
                      <c15:f>Diagramm!$K$49</c15:f>
                      <c15:dlblFieldTableCache>
                        <c:ptCount val="1"/>
                      </c15:dlblFieldTableCache>
                    </c15:dlblFTEntry>
                  </c15:dlblFieldTable>
                  <c15:showDataLabelsRange val="0"/>
                </c:ext>
                <c:ext xmlns:c16="http://schemas.microsoft.com/office/drawing/2014/chart" uri="{C3380CC4-5D6E-409C-BE32-E72D297353CC}">
                  <c16:uniqueId val="{0000001A-6BA3-4251-920B-E818760517F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{A454F6AB-5690-48C3-8DE7-D761281A7B9F}</c15:txfldGUID>
                      <c15:f>Diagramm!$K$50</c15:f>
                      <c15:dlblFieldTableCache>
                        <c:ptCount val="1"/>
                      </c15:dlblFieldTableCache>
                    </c15:dlblFTEntry>
                  </c15:dlblFieldTable>
                  <c15:showDataLabelsRange val="0"/>
                </c:ext>
                <c:ext xmlns:c16="http://schemas.microsoft.com/office/drawing/2014/chart" uri="{C3380CC4-5D6E-409C-BE32-E72D297353CC}">
                  <c16:uniqueId val="{0000001B-6BA3-4251-920B-E818760517F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{67329BE7-4E69-49F4-9A73-846016E01FBF}</c15:txfldGUID>
                      <c15:f>Diagramm!$K$51</c15:f>
                      <c15:dlblFieldTableCache>
                        <c:ptCount val="1"/>
                      </c15:dlblFieldTableCache>
                    </c15:dlblFTEntry>
                  </c15:dlblFieldTable>
                  <c15:showDataLabelsRange val="0"/>
                </c:ext>
                <c:ext xmlns:c16="http://schemas.microsoft.com/office/drawing/2014/chart" uri="{C3380CC4-5D6E-409C-BE32-E72D297353CC}">
                  <c16:uniqueId val="{0000001C-6BA3-4251-920B-E818760517F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{5260C7AE-FB08-494A-A92D-1BB2AC7D2122}</c15:txfldGUID>
                      <c15:f>Diagramm!$K$52</c15:f>
                      <c15:dlblFieldTableCache>
                        <c:ptCount val="1"/>
                      </c15:dlblFieldTableCache>
                    </c15:dlblFTEntry>
                  </c15:dlblFieldTable>
                  <c15:showDataLabelsRange val="0"/>
                </c:ext>
                <c:ext xmlns:c16="http://schemas.microsoft.com/office/drawing/2014/chart" uri="{C3380CC4-5D6E-409C-BE32-E72D297353CC}">
                  <c16:uniqueId val="{0000001D-6BA3-4251-920B-E818760517F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{49426A9D-FE05-473D-B22D-1A6E8E3F50A6}</c15:txfldGUID>
                      <c15:f>Diagramm!$K$53</c15:f>
                      <c15:dlblFieldTableCache>
                        <c:ptCount val="1"/>
                      </c15:dlblFieldTableCache>
                    </c15:dlblFTEntry>
                  </c15:dlblFieldTable>
                  <c15:showDataLabelsRange val="0"/>
                </c:ext>
                <c:ext xmlns:c16="http://schemas.microsoft.com/office/drawing/2014/chart" uri="{C3380CC4-5D6E-409C-BE32-E72D297353CC}">
                  <c16:uniqueId val="{0000001E-6BA3-4251-920B-E818760517F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{2815F6B8-63ED-4C0F-84B6-520CFA370C1B}</c15:txfldGUID>
                      <c15:f>Diagramm!$K$54</c15:f>
                      <c15:dlblFieldTableCache>
                        <c:ptCount val="1"/>
                      </c15:dlblFieldTableCache>
                    </c15:dlblFTEntry>
                  </c15:dlblFieldTable>
                  <c15:showDataLabelsRange val="0"/>
                </c:ext>
                <c:ext xmlns:c16="http://schemas.microsoft.com/office/drawing/2014/chart" uri="{C3380CC4-5D6E-409C-BE32-E72D297353CC}">
                  <c16:uniqueId val="{0000001F-6BA3-4251-920B-E818760517F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{A185039D-0A6F-4D64-BDCD-3921E269D98F}</c15:txfldGUID>
                      <c15:f>Diagramm!$K$55</c15:f>
                      <c15:dlblFieldTableCache>
                        <c:ptCount val="1"/>
                      </c15:dlblFieldTableCache>
                    </c15:dlblFTEntry>
                  </c15:dlblFieldTable>
                  <c15:showDataLabelsRange val="0"/>
                </c:ext>
                <c:ext xmlns:c16="http://schemas.microsoft.com/office/drawing/2014/chart" uri="{C3380CC4-5D6E-409C-BE32-E72D297353CC}">
                  <c16:uniqueId val="{00000020-6BA3-4251-920B-E818760517F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{3CDBE45C-178A-4B68-8497-0B8468E2D9A7}</c15:txfldGUID>
                      <c15:f>Diagramm!$K$56</c15:f>
                      <c15:dlblFieldTableCache>
                        <c:ptCount val="1"/>
                      </c15:dlblFieldTableCache>
                    </c15:dlblFTEntry>
                  </c15:dlblFieldTable>
                  <c15:showDataLabelsRange val="0"/>
                </c:ext>
                <c:ext xmlns:c16="http://schemas.microsoft.com/office/drawing/2014/chart" uri="{C3380CC4-5D6E-409C-BE32-E72D297353CC}">
                  <c16:uniqueId val="{00000021-6BA3-4251-920B-E818760517F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{25773E0F-F45A-4E2E-BFFA-53AEE85ABE95}</c15:txfldGUID>
                      <c15:f>Diagramm!$K$57</c15:f>
                      <c15:dlblFieldTableCache>
                        <c:ptCount val="1"/>
                      </c15:dlblFieldTableCache>
                    </c15:dlblFTEntry>
                  </c15:dlblFieldTable>
                  <c15:showDataLabelsRange val="0"/>
                </c:ext>
                <c:ext xmlns:c16="http://schemas.microsoft.com/office/drawing/2014/chart" uri="{C3380CC4-5D6E-409C-BE32-E72D297353CC}">
                  <c16:uniqueId val="{00000022-6BA3-4251-920B-E818760517F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{2ED30484-B8B5-4800-B824-F469F5645081}</c15:txfldGUID>
                      <c15:f>Diagramm!$K$58</c15:f>
                      <c15:dlblFieldTableCache>
                        <c:ptCount val="1"/>
                      </c15:dlblFieldTableCache>
                    </c15:dlblFTEntry>
                  </c15:dlblFieldTable>
                  <c15:showDataLabelsRange val="0"/>
                </c:ext>
                <c:ext xmlns:c16="http://schemas.microsoft.com/office/drawing/2014/chart" uri="{C3380CC4-5D6E-409C-BE32-E72D297353CC}">
                  <c16:uniqueId val="{00000023-6BA3-4251-920B-E818760517F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{1CF2B3DD-C094-43B4-90BE-A76C047ABE9E}</c15:txfldGUID>
                      <c15:f>Diagramm!$K$59</c15:f>
                      <c15:dlblFieldTableCache>
                        <c:ptCount val="1"/>
                      </c15:dlblFieldTableCache>
                    </c15:dlblFTEntry>
                  </c15:dlblFieldTable>
                  <c15:showDataLabelsRange val="0"/>
                </c:ext>
                <c:ext xmlns:c16="http://schemas.microsoft.com/office/drawing/2014/chart" uri="{C3380CC4-5D6E-409C-BE32-E72D297353CC}">
                  <c16:uniqueId val="{00000024-6BA3-4251-920B-E818760517F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{62FBCCD7-3892-4E3F-9A23-AD59CDCF1642}</c15:txfldGUID>
                      <c15:f>Diagramm!$K$60</c15:f>
                      <c15:dlblFieldTableCache>
                        <c:ptCount val="1"/>
                      </c15:dlblFieldTableCache>
                    </c15:dlblFTEntry>
                  </c15:dlblFieldTable>
                  <c15:showDataLabelsRange val="0"/>
                </c:ext>
                <c:ext xmlns:c16="http://schemas.microsoft.com/office/drawing/2014/chart" uri="{C3380CC4-5D6E-409C-BE32-E72D297353CC}">
                  <c16:uniqueId val="{00000025-6BA3-4251-920B-E818760517F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{112CC4ED-5217-4C87-9257-FF8A19E206EC}</c15:txfldGUID>
                      <c15:f>Diagramm!$K$61</c15:f>
                      <c15:dlblFieldTableCache>
                        <c:ptCount val="1"/>
                      </c15:dlblFieldTableCache>
                    </c15:dlblFTEntry>
                  </c15:dlblFieldTable>
                  <c15:showDataLabelsRange val="0"/>
                </c:ext>
                <c:ext xmlns:c16="http://schemas.microsoft.com/office/drawing/2014/chart" uri="{C3380CC4-5D6E-409C-BE32-E72D297353CC}">
                  <c16:uniqueId val="{00000026-6BA3-4251-920B-E818760517F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{662CB9B2-713F-4AFD-94B1-542DADA16496}</c15:txfldGUID>
                      <c15:f>Diagramm!$K$62</c15:f>
                      <c15:dlblFieldTableCache>
                        <c:ptCount val="1"/>
                      </c15:dlblFieldTableCache>
                    </c15:dlblFTEntry>
                  </c15:dlblFieldTable>
                  <c15:showDataLabelsRange val="0"/>
                </c:ext>
                <c:ext xmlns:c16="http://schemas.microsoft.com/office/drawing/2014/chart" uri="{C3380CC4-5D6E-409C-BE32-E72D297353CC}">
                  <c16:uniqueId val="{00000027-6BA3-4251-920B-E818760517F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{4D36D625-088E-4184-BFE2-BCEB2B713DAE}</c15:txfldGUID>
                      <c15:f>Diagramm!$K$63</c15:f>
                      <c15:dlblFieldTableCache>
                        <c:ptCount val="1"/>
                      </c15:dlblFieldTableCache>
                    </c15:dlblFTEntry>
                  </c15:dlblFieldTable>
                  <c15:showDataLabelsRange val="0"/>
                </c:ext>
                <c:ext xmlns:c16="http://schemas.microsoft.com/office/drawing/2014/chart" uri="{C3380CC4-5D6E-409C-BE32-E72D297353CC}">
                  <c16:uniqueId val="{00000028-6BA3-4251-920B-E818760517F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{B1DBB40D-66BD-489F-9A8C-D2F7D83463AD}</c15:txfldGUID>
                      <c15:f>Diagramm!$K$64</c15:f>
                      <c15:dlblFieldTableCache>
                        <c:ptCount val="1"/>
                      </c15:dlblFieldTableCache>
                    </c15:dlblFTEntry>
                  </c15:dlblFieldTable>
                  <c15:showDataLabelsRange val="0"/>
                </c:ext>
                <c:ext xmlns:c16="http://schemas.microsoft.com/office/drawing/2014/chart" uri="{C3380CC4-5D6E-409C-BE32-E72D297353CC}">
                  <c16:uniqueId val="{00000029-6BA3-4251-920B-E818760517F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{D9472712-B06C-494E-B308-222F20D431E9}</c15:txfldGUID>
                      <c15:f>Diagramm!$K$65</c15:f>
                      <c15:dlblFieldTableCache>
                        <c:ptCount val="1"/>
                      </c15:dlblFieldTableCache>
                    </c15:dlblFTEntry>
                  </c15:dlblFieldTable>
                  <c15:showDataLabelsRange val="0"/>
                </c:ext>
                <c:ext xmlns:c16="http://schemas.microsoft.com/office/drawing/2014/chart" uri="{C3380CC4-5D6E-409C-BE32-E72D297353CC}">
                  <c16:uniqueId val="{0000002A-6BA3-4251-920B-E818760517F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{12A62B33-B398-4756-8F99-AB169CDEFD34}</c15:txfldGUID>
                      <c15:f>Diagramm!$K$66</c15:f>
                      <c15:dlblFieldTableCache>
                        <c:ptCount val="1"/>
                      </c15:dlblFieldTableCache>
                    </c15:dlblFTEntry>
                  </c15:dlblFieldTable>
                  <c15:showDataLabelsRange val="0"/>
                </c:ext>
                <c:ext xmlns:c16="http://schemas.microsoft.com/office/drawing/2014/chart" uri="{C3380CC4-5D6E-409C-BE32-E72D297353CC}">
                  <c16:uniqueId val="{0000002B-6BA3-4251-920B-E818760517F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{364DAEB4-B400-4B61-A2D6-5E0E771ED18C}</c15:txfldGUID>
                      <c15:f>Diagramm!$K$67</c15:f>
                      <c15:dlblFieldTableCache>
                        <c:ptCount val="1"/>
                      </c15:dlblFieldTableCache>
                    </c15:dlblFTEntry>
                  </c15:dlblFieldTable>
                  <c15:showDataLabelsRange val="0"/>
                </c:ext>
                <c:ext xmlns:c16="http://schemas.microsoft.com/office/drawing/2014/chart" uri="{C3380CC4-5D6E-409C-BE32-E72D297353CC}">
                  <c16:uniqueId val="{0000002C-6BA3-4251-920B-E818760517F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BA3-4251-920B-E818760517F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{894B4F62-EE03-471F-BEAA-7F5AE7A5B4A1}</c15:txfldGUID>
                      <c15:f>Diagramm!$J$46</c15:f>
                      <c15:dlblFieldTableCache>
                        <c:ptCount val="1"/>
                      </c15:dlblFieldTableCache>
                    </c15:dlblFTEntry>
                  </c15:dlblFieldTable>
                  <c15:showDataLabelsRange val="0"/>
                </c:ext>
                <c:ext xmlns:c16="http://schemas.microsoft.com/office/drawing/2014/chart" uri="{C3380CC4-5D6E-409C-BE32-E72D297353CC}">
                  <c16:uniqueId val="{0000002E-6BA3-4251-920B-E818760517F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{1F161C07-60AC-46F4-922C-BEBF923DFE4F}</c15:txfldGUID>
                      <c15:f>Diagramm!$J$47</c15:f>
                      <c15:dlblFieldTableCache>
                        <c:ptCount val="1"/>
                      </c15:dlblFieldTableCache>
                    </c15:dlblFTEntry>
                  </c15:dlblFieldTable>
                  <c15:showDataLabelsRange val="0"/>
                </c:ext>
                <c:ext xmlns:c16="http://schemas.microsoft.com/office/drawing/2014/chart" uri="{C3380CC4-5D6E-409C-BE32-E72D297353CC}">
                  <c16:uniqueId val="{0000002F-6BA3-4251-920B-E818760517F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{ABACD270-15B2-4288-A060-DEA9A23E3649}</c15:txfldGUID>
                      <c15:f>Diagramm!$J$48</c15:f>
                      <c15:dlblFieldTableCache>
                        <c:ptCount val="1"/>
                      </c15:dlblFieldTableCache>
                    </c15:dlblFTEntry>
                  </c15:dlblFieldTable>
                  <c15:showDataLabelsRange val="0"/>
                </c:ext>
                <c:ext xmlns:c16="http://schemas.microsoft.com/office/drawing/2014/chart" uri="{C3380CC4-5D6E-409C-BE32-E72D297353CC}">
                  <c16:uniqueId val="{00000030-6BA3-4251-920B-E818760517F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{217C36EA-1C8B-4352-B742-338E71021A3A}</c15:txfldGUID>
                      <c15:f>Diagramm!$J$49</c15:f>
                      <c15:dlblFieldTableCache>
                        <c:ptCount val="1"/>
                      </c15:dlblFieldTableCache>
                    </c15:dlblFTEntry>
                  </c15:dlblFieldTable>
                  <c15:showDataLabelsRange val="0"/>
                </c:ext>
                <c:ext xmlns:c16="http://schemas.microsoft.com/office/drawing/2014/chart" uri="{C3380CC4-5D6E-409C-BE32-E72D297353CC}">
                  <c16:uniqueId val="{00000031-6BA3-4251-920B-E818760517F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{63DA459B-CF4A-4DBC-9FF8-13E234BC24D7}</c15:txfldGUID>
                      <c15:f>Diagramm!$J$50</c15:f>
                      <c15:dlblFieldTableCache>
                        <c:ptCount val="1"/>
                      </c15:dlblFieldTableCache>
                    </c15:dlblFTEntry>
                  </c15:dlblFieldTable>
                  <c15:showDataLabelsRange val="0"/>
                </c:ext>
                <c:ext xmlns:c16="http://schemas.microsoft.com/office/drawing/2014/chart" uri="{C3380CC4-5D6E-409C-BE32-E72D297353CC}">
                  <c16:uniqueId val="{00000032-6BA3-4251-920B-E818760517F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{73464A41-8935-42FA-876B-4B58BE5ADF0B}</c15:txfldGUID>
                      <c15:f>Diagramm!$J$51</c15:f>
                      <c15:dlblFieldTableCache>
                        <c:ptCount val="1"/>
                      </c15:dlblFieldTableCache>
                    </c15:dlblFTEntry>
                  </c15:dlblFieldTable>
                  <c15:showDataLabelsRange val="0"/>
                </c:ext>
                <c:ext xmlns:c16="http://schemas.microsoft.com/office/drawing/2014/chart" uri="{C3380CC4-5D6E-409C-BE32-E72D297353CC}">
                  <c16:uniqueId val="{00000033-6BA3-4251-920B-E818760517F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{D73E4BF8-0E19-42BB-A422-DBBDEC7FDD6A}</c15:txfldGUID>
                      <c15:f>Diagramm!$J$52</c15:f>
                      <c15:dlblFieldTableCache>
                        <c:ptCount val="1"/>
                      </c15:dlblFieldTableCache>
                    </c15:dlblFTEntry>
                  </c15:dlblFieldTable>
                  <c15:showDataLabelsRange val="0"/>
                </c:ext>
                <c:ext xmlns:c16="http://schemas.microsoft.com/office/drawing/2014/chart" uri="{C3380CC4-5D6E-409C-BE32-E72D297353CC}">
                  <c16:uniqueId val="{00000034-6BA3-4251-920B-E818760517F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{ADED96DE-F6A0-4049-9E2F-9FD024B16C59}</c15:txfldGUID>
                      <c15:f>Diagramm!$J$53</c15:f>
                      <c15:dlblFieldTableCache>
                        <c:ptCount val="1"/>
                      </c15:dlblFieldTableCache>
                    </c15:dlblFTEntry>
                  </c15:dlblFieldTable>
                  <c15:showDataLabelsRange val="0"/>
                </c:ext>
                <c:ext xmlns:c16="http://schemas.microsoft.com/office/drawing/2014/chart" uri="{C3380CC4-5D6E-409C-BE32-E72D297353CC}">
                  <c16:uniqueId val="{00000035-6BA3-4251-920B-E818760517F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{68C0FA85-5E39-45AE-8AAE-32A0E082F907}</c15:txfldGUID>
                      <c15:f>Diagramm!$J$54</c15:f>
                      <c15:dlblFieldTableCache>
                        <c:ptCount val="1"/>
                      </c15:dlblFieldTableCache>
                    </c15:dlblFTEntry>
                  </c15:dlblFieldTable>
                  <c15:showDataLabelsRange val="0"/>
                </c:ext>
                <c:ext xmlns:c16="http://schemas.microsoft.com/office/drawing/2014/chart" uri="{C3380CC4-5D6E-409C-BE32-E72D297353CC}">
                  <c16:uniqueId val="{00000036-6BA3-4251-920B-E818760517F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{D65A03FA-5049-4F1E-B9BF-86CAE7EF8393}</c15:txfldGUID>
                      <c15:f>Diagramm!$J$55</c15:f>
                      <c15:dlblFieldTableCache>
                        <c:ptCount val="1"/>
                      </c15:dlblFieldTableCache>
                    </c15:dlblFTEntry>
                  </c15:dlblFieldTable>
                  <c15:showDataLabelsRange val="0"/>
                </c:ext>
                <c:ext xmlns:c16="http://schemas.microsoft.com/office/drawing/2014/chart" uri="{C3380CC4-5D6E-409C-BE32-E72D297353CC}">
                  <c16:uniqueId val="{00000037-6BA3-4251-920B-E818760517F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{1CC4E13D-D2CD-41D3-ABB2-BA35CF44DD28}</c15:txfldGUID>
                      <c15:f>Diagramm!$J$56</c15:f>
                      <c15:dlblFieldTableCache>
                        <c:ptCount val="1"/>
                      </c15:dlblFieldTableCache>
                    </c15:dlblFTEntry>
                  </c15:dlblFieldTable>
                  <c15:showDataLabelsRange val="0"/>
                </c:ext>
                <c:ext xmlns:c16="http://schemas.microsoft.com/office/drawing/2014/chart" uri="{C3380CC4-5D6E-409C-BE32-E72D297353CC}">
                  <c16:uniqueId val="{00000038-6BA3-4251-920B-E818760517F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{2F992133-70A8-45EA-A9BE-77382CFA616B}</c15:txfldGUID>
                      <c15:f>Diagramm!$J$57</c15:f>
                      <c15:dlblFieldTableCache>
                        <c:ptCount val="1"/>
                      </c15:dlblFieldTableCache>
                    </c15:dlblFTEntry>
                  </c15:dlblFieldTable>
                  <c15:showDataLabelsRange val="0"/>
                </c:ext>
                <c:ext xmlns:c16="http://schemas.microsoft.com/office/drawing/2014/chart" uri="{C3380CC4-5D6E-409C-BE32-E72D297353CC}">
                  <c16:uniqueId val="{00000039-6BA3-4251-920B-E818760517F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{A7AD8400-D048-418A-84E9-DFD59CADA242}</c15:txfldGUID>
                      <c15:f>Diagramm!$J$58</c15:f>
                      <c15:dlblFieldTableCache>
                        <c:ptCount val="1"/>
                      </c15:dlblFieldTableCache>
                    </c15:dlblFTEntry>
                  </c15:dlblFieldTable>
                  <c15:showDataLabelsRange val="0"/>
                </c:ext>
                <c:ext xmlns:c16="http://schemas.microsoft.com/office/drawing/2014/chart" uri="{C3380CC4-5D6E-409C-BE32-E72D297353CC}">
                  <c16:uniqueId val="{0000003A-6BA3-4251-920B-E818760517F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{23E204ED-20C2-4A9C-A6C7-F9178B8A40B5}</c15:txfldGUID>
                      <c15:f>Diagramm!$J$59</c15:f>
                      <c15:dlblFieldTableCache>
                        <c:ptCount val="1"/>
                      </c15:dlblFieldTableCache>
                    </c15:dlblFTEntry>
                  </c15:dlblFieldTable>
                  <c15:showDataLabelsRange val="0"/>
                </c:ext>
                <c:ext xmlns:c16="http://schemas.microsoft.com/office/drawing/2014/chart" uri="{C3380CC4-5D6E-409C-BE32-E72D297353CC}">
                  <c16:uniqueId val="{0000003B-6BA3-4251-920B-E818760517F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{6DCDE87D-3DEA-4F48-9034-FD7BECA3B00A}</c15:txfldGUID>
                      <c15:f>Diagramm!$J$60</c15:f>
                      <c15:dlblFieldTableCache>
                        <c:ptCount val="1"/>
                      </c15:dlblFieldTableCache>
                    </c15:dlblFTEntry>
                  </c15:dlblFieldTable>
                  <c15:showDataLabelsRange val="0"/>
                </c:ext>
                <c:ext xmlns:c16="http://schemas.microsoft.com/office/drawing/2014/chart" uri="{C3380CC4-5D6E-409C-BE32-E72D297353CC}">
                  <c16:uniqueId val="{0000003C-6BA3-4251-920B-E818760517F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{4DDE812C-C8F5-4994-B541-3DAB2368A764}</c15:txfldGUID>
                      <c15:f>Diagramm!$J$61</c15:f>
                      <c15:dlblFieldTableCache>
                        <c:ptCount val="1"/>
                      </c15:dlblFieldTableCache>
                    </c15:dlblFTEntry>
                  </c15:dlblFieldTable>
                  <c15:showDataLabelsRange val="0"/>
                </c:ext>
                <c:ext xmlns:c16="http://schemas.microsoft.com/office/drawing/2014/chart" uri="{C3380CC4-5D6E-409C-BE32-E72D297353CC}">
                  <c16:uniqueId val="{0000003D-6BA3-4251-920B-E818760517F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{C854A32B-E9F4-4E72-A834-25C467AE2D15}</c15:txfldGUID>
                      <c15:f>Diagramm!$J$62</c15:f>
                      <c15:dlblFieldTableCache>
                        <c:ptCount val="1"/>
                      </c15:dlblFieldTableCache>
                    </c15:dlblFTEntry>
                  </c15:dlblFieldTable>
                  <c15:showDataLabelsRange val="0"/>
                </c:ext>
                <c:ext xmlns:c16="http://schemas.microsoft.com/office/drawing/2014/chart" uri="{C3380CC4-5D6E-409C-BE32-E72D297353CC}">
                  <c16:uniqueId val="{0000003E-6BA3-4251-920B-E818760517F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{2853B6E8-1119-4559-B0C3-7EEF6E608517}</c15:txfldGUID>
                      <c15:f>Diagramm!$J$63</c15:f>
                      <c15:dlblFieldTableCache>
                        <c:ptCount val="1"/>
                      </c15:dlblFieldTableCache>
                    </c15:dlblFTEntry>
                  </c15:dlblFieldTable>
                  <c15:showDataLabelsRange val="0"/>
                </c:ext>
                <c:ext xmlns:c16="http://schemas.microsoft.com/office/drawing/2014/chart" uri="{C3380CC4-5D6E-409C-BE32-E72D297353CC}">
                  <c16:uniqueId val="{0000003F-6BA3-4251-920B-E818760517F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{178993CE-E05C-44D4-939A-7B2108FEF5E6}</c15:txfldGUID>
                      <c15:f>Diagramm!$J$64</c15:f>
                      <c15:dlblFieldTableCache>
                        <c:ptCount val="1"/>
                      </c15:dlblFieldTableCache>
                    </c15:dlblFTEntry>
                  </c15:dlblFieldTable>
                  <c15:showDataLabelsRange val="0"/>
                </c:ext>
                <c:ext xmlns:c16="http://schemas.microsoft.com/office/drawing/2014/chart" uri="{C3380CC4-5D6E-409C-BE32-E72D297353CC}">
                  <c16:uniqueId val="{00000040-6BA3-4251-920B-E818760517F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{53589EB5-6475-4405-95C9-BE4091403A6E}</c15:txfldGUID>
                      <c15:f>Diagramm!$J$65</c15:f>
                      <c15:dlblFieldTableCache>
                        <c:ptCount val="1"/>
                      </c15:dlblFieldTableCache>
                    </c15:dlblFTEntry>
                  </c15:dlblFieldTable>
                  <c15:showDataLabelsRange val="0"/>
                </c:ext>
                <c:ext xmlns:c16="http://schemas.microsoft.com/office/drawing/2014/chart" uri="{C3380CC4-5D6E-409C-BE32-E72D297353CC}">
                  <c16:uniqueId val="{00000041-6BA3-4251-920B-E818760517F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{02D74FAD-51A0-449C-A535-A9EADBF52FE7}</c15:txfldGUID>
                      <c15:f>Diagramm!$J$66</c15:f>
                      <c15:dlblFieldTableCache>
                        <c:ptCount val="1"/>
                      </c15:dlblFieldTableCache>
                    </c15:dlblFTEntry>
                  </c15:dlblFieldTable>
                  <c15:showDataLabelsRange val="0"/>
                </c:ext>
                <c:ext xmlns:c16="http://schemas.microsoft.com/office/drawing/2014/chart" uri="{C3380CC4-5D6E-409C-BE32-E72D297353CC}">
                  <c16:uniqueId val="{00000042-6BA3-4251-920B-E818760517F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{B77D2F26-E92A-43A3-9DFE-64E8D4F00AB8}</c15:txfldGUID>
                      <c15:f>Diagramm!$J$67</c15:f>
                      <c15:dlblFieldTableCache>
                        <c:ptCount val="1"/>
                      </c15:dlblFieldTableCache>
                    </c15:dlblFTEntry>
                  </c15:dlblFieldTable>
                  <c15:showDataLabelsRange val="0"/>
                </c:ext>
                <c:ext xmlns:c16="http://schemas.microsoft.com/office/drawing/2014/chart" uri="{C3380CC4-5D6E-409C-BE32-E72D297353CC}">
                  <c16:uniqueId val="{00000043-6BA3-4251-920B-E818760517F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BA3-4251-920B-E818760517F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E6-4FAE-9979-53166823ADF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E6-4FAE-9979-53166823ADF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0E6-4FAE-9979-53166823ADF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E6-4FAE-9979-53166823ADF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0E6-4FAE-9979-53166823ADF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0E6-4FAE-9979-53166823ADF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0E6-4FAE-9979-53166823ADF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0E6-4FAE-9979-53166823ADF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0E6-4FAE-9979-53166823ADF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0E6-4FAE-9979-53166823ADF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0E6-4FAE-9979-53166823ADF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0E6-4FAE-9979-53166823ADF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0E6-4FAE-9979-53166823ADF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0E6-4FAE-9979-53166823ADF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0E6-4FAE-9979-53166823ADF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0E6-4FAE-9979-53166823ADF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0E6-4FAE-9979-53166823ADF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0E6-4FAE-9979-53166823ADF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0E6-4FAE-9979-53166823ADF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0E6-4FAE-9979-53166823ADF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0E6-4FAE-9979-53166823ADF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0E6-4FAE-9979-53166823ADF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0E6-4FAE-9979-53166823ADF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0E6-4FAE-9979-53166823ADF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0E6-4FAE-9979-53166823ADF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0E6-4FAE-9979-53166823ADF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0E6-4FAE-9979-53166823ADF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0E6-4FAE-9979-53166823ADF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0E6-4FAE-9979-53166823ADF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0E6-4FAE-9979-53166823ADF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0E6-4FAE-9979-53166823ADF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0E6-4FAE-9979-53166823ADF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0E6-4FAE-9979-53166823ADF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0E6-4FAE-9979-53166823ADF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0E6-4FAE-9979-53166823ADF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0E6-4FAE-9979-53166823ADF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0E6-4FAE-9979-53166823ADF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0E6-4FAE-9979-53166823ADF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0E6-4FAE-9979-53166823ADF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0E6-4FAE-9979-53166823ADF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0E6-4FAE-9979-53166823ADF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0E6-4FAE-9979-53166823ADF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0E6-4FAE-9979-53166823ADF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0E6-4FAE-9979-53166823ADF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0E6-4FAE-9979-53166823ADF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0E6-4FAE-9979-53166823ADF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0E6-4FAE-9979-53166823ADF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0E6-4FAE-9979-53166823ADF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0E6-4FAE-9979-53166823ADF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0E6-4FAE-9979-53166823ADF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0E6-4FAE-9979-53166823ADF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0E6-4FAE-9979-53166823ADF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0E6-4FAE-9979-53166823ADF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0E6-4FAE-9979-53166823ADF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0E6-4FAE-9979-53166823ADF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0E6-4FAE-9979-53166823ADF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0E6-4FAE-9979-53166823ADF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0E6-4FAE-9979-53166823ADF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0E6-4FAE-9979-53166823ADF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0E6-4FAE-9979-53166823ADF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0E6-4FAE-9979-53166823ADF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0E6-4FAE-9979-53166823ADF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0E6-4FAE-9979-53166823ADF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0E6-4FAE-9979-53166823ADF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0E6-4FAE-9979-53166823ADF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0E6-4FAE-9979-53166823ADF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0E6-4FAE-9979-53166823ADF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0E6-4FAE-9979-53166823ADF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0E6-4FAE-9979-53166823ADF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100.68993647809066</c:v>
                </c:pt>
                <c:pt idx="2">
                  <c:v>102.39512915789946</c:v>
                </c:pt>
                <c:pt idx="3">
                  <c:v>101.48632314097685</c:v>
                </c:pt>
                <c:pt idx="4">
                  <c:v>102.23794103455653</c:v>
                </c:pt>
                <c:pt idx="5">
                  <c:v>102.94329786651943</c:v>
                </c:pt>
                <c:pt idx="6">
                  <c:v>105.11159859326578</c:v>
                </c:pt>
                <c:pt idx="7">
                  <c:v>104.57586565389762</c:v>
                </c:pt>
                <c:pt idx="8">
                  <c:v>104.72907433107996</c:v>
                </c:pt>
                <c:pt idx="9">
                  <c:v>105.00017410076951</c:v>
                </c:pt>
                <c:pt idx="10">
                  <c:v>107.37341630478579</c:v>
                </c:pt>
                <c:pt idx="11">
                  <c:v>106.90583138091756</c:v>
                </c:pt>
                <c:pt idx="12">
                  <c:v>107.15056731979327</c:v>
                </c:pt>
                <c:pt idx="13">
                  <c:v>107.81712455169053</c:v>
                </c:pt>
                <c:pt idx="14">
                  <c:v>109.8361960474151</c:v>
                </c:pt>
                <c:pt idx="15">
                  <c:v>109.4208413544045</c:v>
                </c:pt>
                <c:pt idx="16">
                  <c:v>109.70089487795536</c:v>
                </c:pt>
                <c:pt idx="17">
                  <c:v>110.20528967880895</c:v>
                </c:pt>
                <c:pt idx="18">
                  <c:v>112.55067575970115</c:v>
                </c:pt>
                <c:pt idx="19">
                  <c:v>112.56460382126316</c:v>
                </c:pt>
                <c:pt idx="20">
                  <c:v>112.98791740659493</c:v>
                </c:pt>
                <c:pt idx="21">
                  <c:v>113.13515691453642</c:v>
                </c:pt>
                <c:pt idx="22">
                  <c:v>115.63972084185184</c:v>
                </c:pt>
                <c:pt idx="23">
                  <c:v>115.23083274885218</c:v>
                </c:pt>
                <c:pt idx="24">
                  <c:v>114.71499704028692</c:v>
                </c:pt>
              </c:numCache>
            </c:numRef>
          </c:val>
          <c:smooth val="0"/>
          <c:extLst>
            <c:ext xmlns:c16="http://schemas.microsoft.com/office/drawing/2014/chart" uri="{C3380CC4-5D6E-409C-BE32-E72D297353CC}">
              <c16:uniqueId val="{00000000-AAB2-4310-AB91-C2042B03F35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103.35079569042207</c:v>
                </c:pt>
                <c:pt idx="2">
                  <c:v>106.59780567361865</c:v>
                </c:pt>
                <c:pt idx="3">
                  <c:v>104.64070376593853</c:v>
                </c:pt>
                <c:pt idx="4">
                  <c:v>103.34585351388752</c:v>
                </c:pt>
                <c:pt idx="5">
                  <c:v>104.92735000494218</c:v>
                </c:pt>
                <c:pt idx="6">
                  <c:v>108.15953345853512</c:v>
                </c:pt>
                <c:pt idx="7">
                  <c:v>107.78392804190966</c:v>
                </c:pt>
                <c:pt idx="8">
                  <c:v>106.83008797074231</c:v>
                </c:pt>
                <c:pt idx="9">
                  <c:v>110.00790748245528</c:v>
                </c:pt>
                <c:pt idx="10">
                  <c:v>114.19887318375012</c:v>
                </c:pt>
                <c:pt idx="11">
                  <c:v>113.44272017396462</c:v>
                </c:pt>
                <c:pt idx="12">
                  <c:v>112.47405357319364</c:v>
                </c:pt>
                <c:pt idx="13">
                  <c:v>114.91054660472473</c:v>
                </c:pt>
                <c:pt idx="14">
                  <c:v>119.64515172481963</c:v>
                </c:pt>
                <c:pt idx="15">
                  <c:v>118.81980824355045</c:v>
                </c:pt>
                <c:pt idx="16">
                  <c:v>118.35030147276862</c:v>
                </c:pt>
                <c:pt idx="17">
                  <c:v>119.94168231689235</c:v>
                </c:pt>
                <c:pt idx="18">
                  <c:v>124.26114460808539</c:v>
                </c:pt>
                <c:pt idx="19">
                  <c:v>123.78669566076901</c:v>
                </c:pt>
                <c:pt idx="20">
                  <c:v>123.25294059503807</c:v>
                </c:pt>
                <c:pt idx="21">
                  <c:v>125.02718197094001</c:v>
                </c:pt>
                <c:pt idx="22">
                  <c:v>130.86883463477315</c:v>
                </c:pt>
                <c:pt idx="23">
                  <c:v>129.79638232677669</c:v>
                </c:pt>
                <c:pt idx="24">
                  <c:v>123.94978748640901</c:v>
                </c:pt>
              </c:numCache>
            </c:numRef>
          </c:val>
          <c:smooth val="0"/>
          <c:extLst>
            <c:ext xmlns:c16="http://schemas.microsoft.com/office/drawing/2014/chart" uri="{C3380CC4-5D6E-409C-BE32-E72D297353CC}">
              <c16:uniqueId val="{00000001-AAB2-4310-AB91-C2042B03F35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102.55496424013293</c:v>
                </c:pt>
                <c:pt idx="2">
                  <c:v>100.40214800009633</c:v>
                </c:pt>
                <c:pt idx="3">
                  <c:v>101.20885207214583</c:v>
                </c:pt>
                <c:pt idx="4">
                  <c:v>97.705107520408404</c:v>
                </c:pt>
                <c:pt idx="5">
                  <c:v>99.246273508801508</c:v>
                </c:pt>
                <c:pt idx="6">
                  <c:v>96.710573843523491</c:v>
                </c:pt>
                <c:pt idx="7">
                  <c:v>97.86163219110459</c:v>
                </c:pt>
                <c:pt idx="8">
                  <c:v>97.346304813735642</c:v>
                </c:pt>
                <c:pt idx="9">
                  <c:v>99.337780239362345</c:v>
                </c:pt>
                <c:pt idx="10">
                  <c:v>96.797264430370603</c:v>
                </c:pt>
                <c:pt idx="11">
                  <c:v>97.620825005418169</c:v>
                </c:pt>
                <c:pt idx="12">
                  <c:v>96.084475160738791</c:v>
                </c:pt>
                <c:pt idx="13">
                  <c:v>98.258964047487169</c:v>
                </c:pt>
                <c:pt idx="14">
                  <c:v>95.246466154550049</c:v>
                </c:pt>
                <c:pt idx="15">
                  <c:v>96.149493100874125</c:v>
                </c:pt>
                <c:pt idx="16">
                  <c:v>95.287403376116742</c:v>
                </c:pt>
                <c:pt idx="17">
                  <c:v>97.095865340621771</c:v>
                </c:pt>
                <c:pt idx="18">
                  <c:v>94.507188094492747</c:v>
                </c:pt>
                <c:pt idx="19">
                  <c:v>95.157367495846074</c:v>
                </c:pt>
                <c:pt idx="20">
                  <c:v>94.112264309967003</c:v>
                </c:pt>
                <c:pt idx="21">
                  <c:v>96.15912538830159</c:v>
                </c:pt>
                <c:pt idx="22">
                  <c:v>92.376044501167925</c:v>
                </c:pt>
                <c:pt idx="23">
                  <c:v>94.102632022539552</c:v>
                </c:pt>
                <c:pt idx="24">
                  <c:v>90.572398680376622</c:v>
                </c:pt>
              </c:numCache>
            </c:numRef>
          </c:val>
          <c:smooth val="0"/>
          <c:extLst>
            <c:ext xmlns:c16="http://schemas.microsoft.com/office/drawing/2014/chart" uri="{C3380CC4-5D6E-409C-BE32-E72D297353CC}">
              <c16:uniqueId val="{00000002-AAB2-4310-AB91-C2042B03F35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AB2-4310-AB91-C2042B03F35D}"/>
                </c:ext>
              </c:extLst>
            </c:dLbl>
            <c:dLbl>
              <c:idx val="1"/>
              <c:delete val="1"/>
              <c:extLst>
                <c:ext xmlns:c15="http://schemas.microsoft.com/office/drawing/2012/chart" uri="{CE6537A1-D6FC-4f65-9D91-7224C49458BB}"/>
                <c:ext xmlns:c16="http://schemas.microsoft.com/office/drawing/2014/chart" uri="{C3380CC4-5D6E-409C-BE32-E72D297353CC}">
                  <c16:uniqueId val="{00000004-AAB2-4310-AB91-C2042B03F35D}"/>
                </c:ext>
              </c:extLst>
            </c:dLbl>
            <c:dLbl>
              <c:idx val="2"/>
              <c:delete val="1"/>
              <c:extLst>
                <c:ext xmlns:c15="http://schemas.microsoft.com/office/drawing/2012/chart" uri="{CE6537A1-D6FC-4f65-9D91-7224C49458BB}"/>
                <c:ext xmlns:c16="http://schemas.microsoft.com/office/drawing/2014/chart" uri="{C3380CC4-5D6E-409C-BE32-E72D297353CC}">
                  <c16:uniqueId val="{00000005-AAB2-4310-AB91-C2042B03F35D}"/>
                </c:ext>
              </c:extLst>
            </c:dLbl>
            <c:dLbl>
              <c:idx val="3"/>
              <c:delete val="1"/>
              <c:extLst>
                <c:ext xmlns:c15="http://schemas.microsoft.com/office/drawing/2012/chart" uri="{CE6537A1-D6FC-4f65-9D91-7224C49458BB}"/>
                <c:ext xmlns:c16="http://schemas.microsoft.com/office/drawing/2014/chart" uri="{C3380CC4-5D6E-409C-BE32-E72D297353CC}">
                  <c16:uniqueId val="{00000006-AAB2-4310-AB91-C2042B03F35D}"/>
                </c:ext>
              </c:extLst>
            </c:dLbl>
            <c:dLbl>
              <c:idx val="4"/>
              <c:delete val="1"/>
              <c:extLst>
                <c:ext xmlns:c15="http://schemas.microsoft.com/office/drawing/2012/chart" uri="{CE6537A1-D6FC-4f65-9D91-7224C49458BB}"/>
                <c:ext xmlns:c16="http://schemas.microsoft.com/office/drawing/2014/chart" uri="{C3380CC4-5D6E-409C-BE32-E72D297353CC}">
                  <c16:uniqueId val="{00000007-AAB2-4310-AB91-C2042B03F35D}"/>
                </c:ext>
              </c:extLst>
            </c:dLbl>
            <c:dLbl>
              <c:idx val="5"/>
              <c:delete val="1"/>
              <c:extLst>
                <c:ext xmlns:c15="http://schemas.microsoft.com/office/drawing/2012/chart" uri="{CE6537A1-D6FC-4f65-9D91-7224C49458BB}"/>
                <c:ext xmlns:c16="http://schemas.microsoft.com/office/drawing/2014/chart" uri="{C3380CC4-5D6E-409C-BE32-E72D297353CC}">
                  <c16:uniqueId val="{00000008-AAB2-4310-AB91-C2042B03F35D}"/>
                </c:ext>
              </c:extLst>
            </c:dLbl>
            <c:dLbl>
              <c:idx val="6"/>
              <c:delete val="1"/>
              <c:extLst>
                <c:ext xmlns:c15="http://schemas.microsoft.com/office/drawing/2012/chart" uri="{CE6537A1-D6FC-4f65-9D91-7224C49458BB}"/>
                <c:ext xmlns:c16="http://schemas.microsoft.com/office/drawing/2014/chart" uri="{C3380CC4-5D6E-409C-BE32-E72D297353CC}">
                  <c16:uniqueId val="{00000009-AAB2-4310-AB91-C2042B03F35D}"/>
                </c:ext>
              </c:extLst>
            </c:dLbl>
            <c:dLbl>
              <c:idx val="7"/>
              <c:delete val="1"/>
              <c:extLst>
                <c:ext xmlns:c15="http://schemas.microsoft.com/office/drawing/2012/chart" uri="{CE6537A1-D6FC-4f65-9D91-7224C49458BB}"/>
                <c:ext xmlns:c16="http://schemas.microsoft.com/office/drawing/2014/chart" uri="{C3380CC4-5D6E-409C-BE32-E72D297353CC}">
                  <c16:uniqueId val="{0000000A-AAB2-4310-AB91-C2042B03F35D}"/>
                </c:ext>
              </c:extLst>
            </c:dLbl>
            <c:dLbl>
              <c:idx val="8"/>
              <c:delete val="1"/>
              <c:extLst>
                <c:ext xmlns:c15="http://schemas.microsoft.com/office/drawing/2012/chart" uri="{CE6537A1-D6FC-4f65-9D91-7224C49458BB}"/>
                <c:ext xmlns:c16="http://schemas.microsoft.com/office/drawing/2014/chart" uri="{C3380CC4-5D6E-409C-BE32-E72D297353CC}">
                  <c16:uniqueId val="{0000000B-AAB2-4310-AB91-C2042B03F35D}"/>
                </c:ext>
              </c:extLst>
            </c:dLbl>
            <c:dLbl>
              <c:idx val="9"/>
              <c:delete val="1"/>
              <c:extLst>
                <c:ext xmlns:c15="http://schemas.microsoft.com/office/drawing/2012/chart" uri="{CE6537A1-D6FC-4f65-9D91-7224C49458BB}"/>
                <c:ext xmlns:c16="http://schemas.microsoft.com/office/drawing/2014/chart" uri="{C3380CC4-5D6E-409C-BE32-E72D297353CC}">
                  <c16:uniqueId val="{0000000C-AAB2-4310-AB91-C2042B03F35D}"/>
                </c:ext>
              </c:extLst>
            </c:dLbl>
            <c:dLbl>
              <c:idx val="10"/>
              <c:delete val="1"/>
              <c:extLst>
                <c:ext xmlns:c15="http://schemas.microsoft.com/office/drawing/2012/chart" uri="{CE6537A1-D6FC-4f65-9D91-7224C49458BB}"/>
                <c:ext xmlns:c16="http://schemas.microsoft.com/office/drawing/2014/chart" uri="{C3380CC4-5D6E-409C-BE32-E72D297353CC}">
                  <c16:uniqueId val="{0000000D-AAB2-4310-AB91-C2042B03F35D}"/>
                </c:ext>
              </c:extLst>
            </c:dLbl>
            <c:dLbl>
              <c:idx val="11"/>
              <c:delete val="1"/>
              <c:extLst>
                <c:ext xmlns:c15="http://schemas.microsoft.com/office/drawing/2012/chart" uri="{CE6537A1-D6FC-4f65-9D91-7224C49458BB}"/>
                <c:ext xmlns:c16="http://schemas.microsoft.com/office/drawing/2014/chart" uri="{C3380CC4-5D6E-409C-BE32-E72D297353CC}">
                  <c16:uniqueId val="{0000000E-AAB2-4310-AB91-C2042B03F35D}"/>
                </c:ext>
              </c:extLst>
            </c:dLbl>
            <c:dLbl>
              <c:idx val="12"/>
              <c:delete val="1"/>
              <c:extLst>
                <c:ext xmlns:c15="http://schemas.microsoft.com/office/drawing/2012/chart" uri="{CE6537A1-D6FC-4f65-9D91-7224C49458BB}"/>
                <c:ext xmlns:c16="http://schemas.microsoft.com/office/drawing/2014/chart" uri="{C3380CC4-5D6E-409C-BE32-E72D297353CC}">
                  <c16:uniqueId val="{0000000F-AAB2-4310-AB91-C2042B03F35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AB2-4310-AB91-C2042B03F35D}"/>
                </c:ext>
              </c:extLst>
            </c:dLbl>
            <c:dLbl>
              <c:idx val="14"/>
              <c:delete val="1"/>
              <c:extLst>
                <c:ext xmlns:c15="http://schemas.microsoft.com/office/drawing/2012/chart" uri="{CE6537A1-D6FC-4f65-9D91-7224C49458BB}"/>
                <c:ext xmlns:c16="http://schemas.microsoft.com/office/drawing/2014/chart" uri="{C3380CC4-5D6E-409C-BE32-E72D297353CC}">
                  <c16:uniqueId val="{00000011-AAB2-4310-AB91-C2042B03F35D}"/>
                </c:ext>
              </c:extLst>
            </c:dLbl>
            <c:dLbl>
              <c:idx val="15"/>
              <c:delete val="1"/>
              <c:extLst>
                <c:ext xmlns:c15="http://schemas.microsoft.com/office/drawing/2012/chart" uri="{CE6537A1-D6FC-4f65-9D91-7224C49458BB}"/>
                <c:ext xmlns:c16="http://schemas.microsoft.com/office/drawing/2014/chart" uri="{C3380CC4-5D6E-409C-BE32-E72D297353CC}">
                  <c16:uniqueId val="{00000012-AAB2-4310-AB91-C2042B03F35D}"/>
                </c:ext>
              </c:extLst>
            </c:dLbl>
            <c:dLbl>
              <c:idx val="16"/>
              <c:delete val="1"/>
              <c:extLst>
                <c:ext xmlns:c15="http://schemas.microsoft.com/office/drawing/2012/chart" uri="{CE6537A1-D6FC-4f65-9D91-7224C49458BB}"/>
                <c:ext xmlns:c16="http://schemas.microsoft.com/office/drawing/2014/chart" uri="{C3380CC4-5D6E-409C-BE32-E72D297353CC}">
                  <c16:uniqueId val="{00000013-AAB2-4310-AB91-C2042B03F35D}"/>
                </c:ext>
              </c:extLst>
            </c:dLbl>
            <c:dLbl>
              <c:idx val="17"/>
              <c:delete val="1"/>
              <c:extLst>
                <c:ext xmlns:c15="http://schemas.microsoft.com/office/drawing/2012/chart" uri="{CE6537A1-D6FC-4f65-9D91-7224C49458BB}"/>
                <c:ext xmlns:c16="http://schemas.microsoft.com/office/drawing/2014/chart" uri="{C3380CC4-5D6E-409C-BE32-E72D297353CC}">
                  <c16:uniqueId val="{00000014-AAB2-4310-AB91-C2042B03F35D}"/>
                </c:ext>
              </c:extLst>
            </c:dLbl>
            <c:dLbl>
              <c:idx val="18"/>
              <c:delete val="1"/>
              <c:extLst>
                <c:ext xmlns:c15="http://schemas.microsoft.com/office/drawing/2012/chart" uri="{CE6537A1-D6FC-4f65-9D91-7224C49458BB}"/>
                <c:ext xmlns:c16="http://schemas.microsoft.com/office/drawing/2014/chart" uri="{C3380CC4-5D6E-409C-BE32-E72D297353CC}">
                  <c16:uniqueId val="{00000015-AAB2-4310-AB91-C2042B03F35D}"/>
                </c:ext>
              </c:extLst>
            </c:dLbl>
            <c:dLbl>
              <c:idx val="19"/>
              <c:delete val="1"/>
              <c:extLst>
                <c:ext xmlns:c15="http://schemas.microsoft.com/office/drawing/2012/chart" uri="{CE6537A1-D6FC-4f65-9D91-7224C49458BB}"/>
                <c:ext xmlns:c16="http://schemas.microsoft.com/office/drawing/2014/chart" uri="{C3380CC4-5D6E-409C-BE32-E72D297353CC}">
                  <c16:uniqueId val="{00000016-AAB2-4310-AB91-C2042B03F35D}"/>
                </c:ext>
              </c:extLst>
            </c:dLbl>
            <c:dLbl>
              <c:idx val="20"/>
              <c:delete val="1"/>
              <c:extLst>
                <c:ext xmlns:c15="http://schemas.microsoft.com/office/drawing/2012/chart" uri="{CE6537A1-D6FC-4f65-9D91-7224C49458BB}"/>
                <c:ext xmlns:c16="http://schemas.microsoft.com/office/drawing/2014/chart" uri="{C3380CC4-5D6E-409C-BE32-E72D297353CC}">
                  <c16:uniqueId val="{00000017-AAB2-4310-AB91-C2042B03F35D}"/>
                </c:ext>
              </c:extLst>
            </c:dLbl>
            <c:dLbl>
              <c:idx val="21"/>
              <c:delete val="1"/>
              <c:extLst>
                <c:ext xmlns:c15="http://schemas.microsoft.com/office/drawing/2012/chart" uri="{CE6537A1-D6FC-4f65-9D91-7224C49458BB}"/>
                <c:ext xmlns:c16="http://schemas.microsoft.com/office/drawing/2014/chart" uri="{C3380CC4-5D6E-409C-BE32-E72D297353CC}">
                  <c16:uniqueId val="{00000018-AAB2-4310-AB91-C2042B03F35D}"/>
                </c:ext>
              </c:extLst>
            </c:dLbl>
            <c:dLbl>
              <c:idx val="22"/>
              <c:delete val="1"/>
              <c:extLst>
                <c:ext xmlns:c15="http://schemas.microsoft.com/office/drawing/2012/chart" uri="{CE6537A1-D6FC-4f65-9D91-7224C49458BB}"/>
                <c:ext xmlns:c16="http://schemas.microsoft.com/office/drawing/2014/chart" uri="{C3380CC4-5D6E-409C-BE32-E72D297353CC}">
                  <c16:uniqueId val="{00000019-AAB2-4310-AB91-C2042B03F35D}"/>
                </c:ext>
              </c:extLst>
            </c:dLbl>
            <c:dLbl>
              <c:idx val="23"/>
              <c:delete val="1"/>
              <c:extLst>
                <c:ext xmlns:c15="http://schemas.microsoft.com/office/drawing/2012/chart" uri="{CE6537A1-D6FC-4f65-9D91-7224C49458BB}"/>
                <c:ext xmlns:c16="http://schemas.microsoft.com/office/drawing/2014/chart" uri="{C3380CC4-5D6E-409C-BE32-E72D297353CC}">
                  <c16:uniqueId val="{0000001A-AAB2-4310-AB91-C2042B03F35D}"/>
                </c:ext>
              </c:extLst>
            </c:dLbl>
            <c:dLbl>
              <c:idx val="24"/>
              <c:delete val="1"/>
              <c:extLst>
                <c:ext xmlns:c15="http://schemas.microsoft.com/office/drawing/2012/chart" uri="{CE6537A1-D6FC-4f65-9D91-7224C49458BB}"/>
                <c:ext xmlns:c16="http://schemas.microsoft.com/office/drawing/2014/chart" uri="{C3380CC4-5D6E-409C-BE32-E72D297353CC}">
                  <c16:uniqueId val="{0000001B-AAB2-4310-AB91-C2042B03F35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AB2-4310-AB91-C2042B03F35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Osnabrück (264)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230615</v>
      </c>
      <c r="F11" s="238">
        <v>231652</v>
      </c>
      <c r="G11" s="238">
        <v>232474</v>
      </c>
      <c r="H11" s="238">
        <v>227439</v>
      </c>
      <c r="I11" s="265">
        <v>227143</v>
      </c>
      <c r="J11" s="263">
        <v>3472</v>
      </c>
      <c r="K11" s="266">
        <v>1.5285524977657248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19.567677731283741</v>
      </c>
      <c r="E13" s="115">
        <v>45126</v>
      </c>
      <c r="F13" s="114">
        <v>45234</v>
      </c>
      <c r="G13" s="114">
        <v>45902</v>
      </c>
      <c r="H13" s="114">
        <v>45790</v>
      </c>
      <c r="I13" s="140">
        <v>45201</v>
      </c>
      <c r="J13" s="115">
        <v>-75</v>
      </c>
      <c r="K13" s="116">
        <v>-0.16592553262095971</v>
      </c>
    </row>
    <row r="14" spans="1:255" ht="14.1" customHeight="1" x14ac:dyDescent="0.2">
      <c r="A14" s="306" t="s">
        <v>230</v>
      </c>
      <c r="B14" s="307"/>
      <c r="C14" s="308"/>
      <c r="D14" s="113">
        <v>58.609370596015005</v>
      </c>
      <c r="E14" s="115">
        <v>135162</v>
      </c>
      <c r="F14" s="114">
        <v>136034</v>
      </c>
      <c r="G14" s="114">
        <v>136567</v>
      </c>
      <c r="H14" s="114">
        <v>132578</v>
      </c>
      <c r="I14" s="140">
        <v>133050</v>
      </c>
      <c r="J14" s="115">
        <v>2112</v>
      </c>
      <c r="K14" s="116">
        <v>1.5873731679819616</v>
      </c>
    </row>
    <row r="15" spans="1:255" ht="14.1" customHeight="1" x14ac:dyDescent="0.2">
      <c r="A15" s="306" t="s">
        <v>231</v>
      </c>
      <c r="B15" s="307"/>
      <c r="C15" s="308"/>
      <c r="D15" s="113">
        <v>10.84968453916701</v>
      </c>
      <c r="E15" s="115">
        <v>25021</v>
      </c>
      <c r="F15" s="114">
        <v>25054</v>
      </c>
      <c r="G15" s="114">
        <v>24953</v>
      </c>
      <c r="H15" s="114">
        <v>24448</v>
      </c>
      <c r="I15" s="140">
        <v>24391</v>
      </c>
      <c r="J15" s="115">
        <v>630</v>
      </c>
      <c r="K15" s="116">
        <v>2.5829199294821859</v>
      </c>
    </row>
    <row r="16" spans="1:255" ht="14.1" customHeight="1" x14ac:dyDescent="0.2">
      <c r="A16" s="306" t="s">
        <v>232</v>
      </c>
      <c r="B16" s="307"/>
      <c r="C16" s="308"/>
      <c r="D16" s="113">
        <v>9.9859072480107542</v>
      </c>
      <c r="E16" s="115">
        <v>23029</v>
      </c>
      <c r="F16" s="114">
        <v>23019</v>
      </c>
      <c r="G16" s="114">
        <v>22712</v>
      </c>
      <c r="H16" s="114">
        <v>22345</v>
      </c>
      <c r="I16" s="140">
        <v>22224</v>
      </c>
      <c r="J16" s="115">
        <v>805</v>
      </c>
      <c r="K16" s="116">
        <v>3.6222102231821456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0.85987468291308022</v>
      </c>
      <c r="E18" s="115">
        <v>1983</v>
      </c>
      <c r="F18" s="114">
        <v>1904</v>
      </c>
      <c r="G18" s="114">
        <v>2053</v>
      </c>
      <c r="H18" s="114">
        <v>2069</v>
      </c>
      <c r="I18" s="140">
        <v>1960</v>
      </c>
      <c r="J18" s="115">
        <v>23</v>
      </c>
      <c r="K18" s="116">
        <v>1.1734693877551021</v>
      </c>
    </row>
    <row r="19" spans="1:255" ht="14.1" customHeight="1" x14ac:dyDescent="0.2">
      <c r="A19" s="306" t="s">
        <v>235</v>
      </c>
      <c r="B19" s="307" t="s">
        <v>236</v>
      </c>
      <c r="C19" s="308"/>
      <c r="D19" s="113">
        <v>0.58409036706198647</v>
      </c>
      <c r="E19" s="115">
        <v>1347</v>
      </c>
      <c r="F19" s="114">
        <v>1263</v>
      </c>
      <c r="G19" s="114">
        <v>1412</v>
      </c>
      <c r="H19" s="114">
        <v>1421</v>
      </c>
      <c r="I19" s="140">
        <v>1327</v>
      </c>
      <c r="J19" s="115">
        <v>20</v>
      </c>
      <c r="K19" s="116">
        <v>1.5071590052750565</v>
      </c>
    </row>
    <row r="20" spans="1:255" ht="14.1" customHeight="1" x14ac:dyDescent="0.2">
      <c r="A20" s="306">
        <v>12</v>
      </c>
      <c r="B20" s="307" t="s">
        <v>237</v>
      </c>
      <c r="C20" s="308"/>
      <c r="D20" s="113">
        <v>0.9622097435119138</v>
      </c>
      <c r="E20" s="115">
        <v>2219</v>
      </c>
      <c r="F20" s="114">
        <v>2187</v>
      </c>
      <c r="G20" s="114">
        <v>2297</v>
      </c>
      <c r="H20" s="114">
        <v>2251</v>
      </c>
      <c r="I20" s="140">
        <v>2207</v>
      </c>
      <c r="J20" s="115">
        <v>12</v>
      </c>
      <c r="K20" s="116">
        <v>0.54372451291345714</v>
      </c>
    </row>
    <row r="21" spans="1:255" ht="14.1" customHeight="1" x14ac:dyDescent="0.2">
      <c r="A21" s="306">
        <v>21</v>
      </c>
      <c r="B21" s="307" t="s">
        <v>238</v>
      </c>
      <c r="C21" s="308"/>
      <c r="D21" s="113">
        <v>0.34386314853760597</v>
      </c>
      <c r="E21" s="115">
        <v>793</v>
      </c>
      <c r="F21" s="114">
        <v>790</v>
      </c>
      <c r="G21" s="114">
        <v>885</v>
      </c>
      <c r="H21" s="114">
        <v>719</v>
      </c>
      <c r="I21" s="140">
        <v>738</v>
      </c>
      <c r="J21" s="115">
        <v>55</v>
      </c>
      <c r="K21" s="116">
        <v>7.4525745257452574</v>
      </c>
    </row>
    <row r="22" spans="1:255" ht="14.1" customHeight="1" x14ac:dyDescent="0.2">
      <c r="A22" s="306">
        <v>22</v>
      </c>
      <c r="B22" s="307" t="s">
        <v>239</v>
      </c>
      <c r="C22" s="308"/>
      <c r="D22" s="113">
        <v>2.3437330615961667</v>
      </c>
      <c r="E22" s="115">
        <v>5405</v>
      </c>
      <c r="F22" s="114">
        <v>5466</v>
      </c>
      <c r="G22" s="114">
        <v>5506</v>
      </c>
      <c r="H22" s="114">
        <v>5553</v>
      </c>
      <c r="I22" s="140">
        <v>5597</v>
      </c>
      <c r="J22" s="115">
        <v>-192</v>
      </c>
      <c r="K22" s="116">
        <v>-3.4304091477577274</v>
      </c>
    </row>
    <row r="23" spans="1:255" ht="14.1" customHeight="1" x14ac:dyDescent="0.2">
      <c r="A23" s="306">
        <v>23</v>
      </c>
      <c r="B23" s="307" t="s">
        <v>240</v>
      </c>
      <c r="C23" s="308"/>
      <c r="D23" s="113">
        <v>1.2020033388981637</v>
      </c>
      <c r="E23" s="115">
        <v>2772</v>
      </c>
      <c r="F23" s="114">
        <v>2800</v>
      </c>
      <c r="G23" s="114">
        <v>2836</v>
      </c>
      <c r="H23" s="114">
        <v>2794</v>
      </c>
      <c r="I23" s="140">
        <v>2813</v>
      </c>
      <c r="J23" s="115">
        <v>-41</v>
      </c>
      <c r="K23" s="116">
        <v>-1.457518663348738</v>
      </c>
    </row>
    <row r="24" spans="1:255" ht="14.1" customHeight="1" x14ac:dyDescent="0.2">
      <c r="A24" s="306">
        <v>24</v>
      </c>
      <c r="B24" s="307" t="s">
        <v>241</v>
      </c>
      <c r="C24" s="308"/>
      <c r="D24" s="113">
        <v>4.0079786657416037</v>
      </c>
      <c r="E24" s="115">
        <v>9243</v>
      </c>
      <c r="F24" s="114">
        <v>9487</v>
      </c>
      <c r="G24" s="114">
        <v>9659</v>
      </c>
      <c r="H24" s="114">
        <v>9528</v>
      </c>
      <c r="I24" s="140">
        <v>9642</v>
      </c>
      <c r="J24" s="115">
        <v>-399</v>
      </c>
      <c r="K24" s="116">
        <v>-4.1381456129433731</v>
      </c>
    </row>
    <row r="25" spans="1:255" ht="14.1" customHeight="1" x14ac:dyDescent="0.2">
      <c r="A25" s="306">
        <v>25</v>
      </c>
      <c r="B25" s="307" t="s">
        <v>242</v>
      </c>
      <c r="C25" s="308"/>
      <c r="D25" s="113">
        <v>5.0634173839516077</v>
      </c>
      <c r="E25" s="115">
        <v>11677</v>
      </c>
      <c r="F25" s="114">
        <v>11867</v>
      </c>
      <c r="G25" s="114">
        <v>11993</v>
      </c>
      <c r="H25" s="114">
        <v>11617</v>
      </c>
      <c r="I25" s="140">
        <v>11673</v>
      </c>
      <c r="J25" s="115">
        <v>4</v>
      </c>
      <c r="K25" s="116">
        <v>3.4267112139124478E-2</v>
      </c>
    </row>
    <row r="26" spans="1:255" ht="14.1" customHeight="1" x14ac:dyDescent="0.2">
      <c r="A26" s="306">
        <v>26</v>
      </c>
      <c r="B26" s="307" t="s">
        <v>243</v>
      </c>
      <c r="C26" s="308"/>
      <c r="D26" s="113">
        <v>2.5245539101966479</v>
      </c>
      <c r="E26" s="115">
        <v>5822</v>
      </c>
      <c r="F26" s="114">
        <v>5857</v>
      </c>
      <c r="G26" s="114">
        <v>5921</v>
      </c>
      <c r="H26" s="114">
        <v>5683</v>
      </c>
      <c r="I26" s="140">
        <v>5707</v>
      </c>
      <c r="J26" s="115">
        <v>115</v>
      </c>
      <c r="K26" s="116">
        <v>2.0150692132468899</v>
      </c>
    </row>
    <row r="27" spans="1:255" ht="14.1" customHeight="1" x14ac:dyDescent="0.2">
      <c r="A27" s="306">
        <v>27</v>
      </c>
      <c r="B27" s="307" t="s">
        <v>244</v>
      </c>
      <c r="C27" s="308"/>
      <c r="D27" s="113">
        <v>2.3662814647789605</v>
      </c>
      <c r="E27" s="115">
        <v>5457</v>
      </c>
      <c r="F27" s="114">
        <v>5479</v>
      </c>
      <c r="G27" s="114">
        <v>5493</v>
      </c>
      <c r="H27" s="114">
        <v>5370</v>
      </c>
      <c r="I27" s="140">
        <v>5377</v>
      </c>
      <c r="J27" s="115">
        <v>80</v>
      </c>
      <c r="K27" s="116">
        <v>1.4878184861446904</v>
      </c>
    </row>
    <row r="28" spans="1:255" ht="14.1" customHeight="1" x14ac:dyDescent="0.2">
      <c r="A28" s="306">
        <v>28</v>
      </c>
      <c r="B28" s="307" t="s">
        <v>245</v>
      </c>
      <c r="C28" s="308"/>
      <c r="D28" s="113">
        <v>0.33822604774190751</v>
      </c>
      <c r="E28" s="115">
        <v>780</v>
      </c>
      <c r="F28" s="114">
        <v>767</v>
      </c>
      <c r="G28" s="114">
        <v>780</v>
      </c>
      <c r="H28" s="114">
        <v>778</v>
      </c>
      <c r="I28" s="140">
        <v>767</v>
      </c>
      <c r="J28" s="115">
        <v>13</v>
      </c>
      <c r="K28" s="116">
        <v>1.6949152542372881</v>
      </c>
    </row>
    <row r="29" spans="1:255" ht="14.1" customHeight="1" x14ac:dyDescent="0.2">
      <c r="A29" s="306">
        <v>29</v>
      </c>
      <c r="B29" s="307" t="s">
        <v>246</v>
      </c>
      <c r="C29" s="308"/>
      <c r="D29" s="113">
        <v>5.3045118487522496</v>
      </c>
      <c r="E29" s="115">
        <v>12233</v>
      </c>
      <c r="F29" s="114">
        <v>12207</v>
      </c>
      <c r="G29" s="114">
        <v>12625</v>
      </c>
      <c r="H29" s="114">
        <v>12509</v>
      </c>
      <c r="I29" s="140">
        <v>12388</v>
      </c>
      <c r="J29" s="115">
        <v>-155</v>
      </c>
      <c r="K29" s="116">
        <v>-1.2512108492089118</v>
      </c>
    </row>
    <row r="30" spans="1:255" ht="14.1" customHeight="1" x14ac:dyDescent="0.2">
      <c r="A30" s="306" t="s">
        <v>247</v>
      </c>
      <c r="B30" s="307" t="s">
        <v>248</v>
      </c>
      <c r="C30" s="308"/>
      <c r="D30" s="113">
        <v>4.1961711076903061</v>
      </c>
      <c r="E30" s="115">
        <v>9677</v>
      </c>
      <c r="F30" s="114">
        <v>9513</v>
      </c>
      <c r="G30" s="114">
        <v>9975</v>
      </c>
      <c r="H30" s="114">
        <v>9858</v>
      </c>
      <c r="I30" s="140">
        <v>9797</v>
      </c>
      <c r="J30" s="115">
        <v>-120</v>
      </c>
      <c r="K30" s="116">
        <v>-1.2248647545166889</v>
      </c>
    </row>
    <row r="31" spans="1:255" ht="14.1" customHeight="1" x14ac:dyDescent="0.2">
      <c r="A31" s="306" t="s">
        <v>249</v>
      </c>
      <c r="B31" s="307" t="s">
        <v>250</v>
      </c>
      <c r="C31" s="308"/>
      <c r="D31" s="113">
        <v>1.1022700171281139</v>
      </c>
      <c r="E31" s="115">
        <v>2542</v>
      </c>
      <c r="F31" s="114">
        <v>2680</v>
      </c>
      <c r="G31" s="114">
        <v>2636</v>
      </c>
      <c r="H31" s="114">
        <v>2637</v>
      </c>
      <c r="I31" s="140">
        <v>2577</v>
      </c>
      <c r="J31" s="115">
        <v>-35</v>
      </c>
      <c r="K31" s="116">
        <v>-1.3581684128831975</v>
      </c>
    </row>
    <row r="32" spans="1:255" ht="14.1" customHeight="1" x14ac:dyDescent="0.2">
      <c r="A32" s="306">
        <v>31</v>
      </c>
      <c r="B32" s="307" t="s">
        <v>251</v>
      </c>
      <c r="C32" s="308"/>
      <c r="D32" s="113">
        <v>0.86507816057064801</v>
      </c>
      <c r="E32" s="115">
        <v>1995</v>
      </c>
      <c r="F32" s="114">
        <v>1983</v>
      </c>
      <c r="G32" s="114">
        <v>1967</v>
      </c>
      <c r="H32" s="114">
        <v>1953</v>
      </c>
      <c r="I32" s="140">
        <v>1952</v>
      </c>
      <c r="J32" s="115">
        <v>43</v>
      </c>
      <c r="K32" s="116">
        <v>2.2028688524590163</v>
      </c>
    </row>
    <row r="33" spans="1:11" ht="14.1" customHeight="1" x14ac:dyDescent="0.2">
      <c r="A33" s="306">
        <v>32</v>
      </c>
      <c r="B33" s="307" t="s">
        <v>252</v>
      </c>
      <c r="C33" s="308"/>
      <c r="D33" s="113">
        <v>2.0766212085076861</v>
      </c>
      <c r="E33" s="115">
        <v>4789</v>
      </c>
      <c r="F33" s="114">
        <v>4712</v>
      </c>
      <c r="G33" s="114">
        <v>4735</v>
      </c>
      <c r="H33" s="114">
        <v>4799</v>
      </c>
      <c r="I33" s="140">
        <v>4693</v>
      </c>
      <c r="J33" s="115">
        <v>96</v>
      </c>
      <c r="K33" s="116">
        <v>2.0455998295333475</v>
      </c>
    </row>
    <row r="34" spans="1:11" ht="14.1" customHeight="1" x14ac:dyDescent="0.2">
      <c r="A34" s="306">
        <v>33</v>
      </c>
      <c r="B34" s="307" t="s">
        <v>253</v>
      </c>
      <c r="C34" s="308"/>
      <c r="D34" s="113">
        <v>1.1265529128634304</v>
      </c>
      <c r="E34" s="115">
        <v>2598</v>
      </c>
      <c r="F34" s="114">
        <v>2562</v>
      </c>
      <c r="G34" s="114">
        <v>2634</v>
      </c>
      <c r="H34" s="114">
        <v>2576</v>
      </c>
      <c r="I34" s="140">
        <v>2550</v>
      </c>
      <c r="J34" s="115">
        <v>48</v>
      </c>
      <c r="K34" s="116">
        <v>1.8823529411764706</v>
      </c>
    </row>
    <row r="35" spans="1:11" ht="14.1" customHeight="1" x14ac:dyDescent="0.2">
      <c r="A35" s="306">
        <v>34</v>
      </c>
      <c r="B35" s="307" t="s">
        <v>254</v>
      </c>
      <c r="C35" s="308"/>
      <c r="D35" s="113">
        <v>1.843331960193396</v>
      </c>
      <c r="E35" s="115">
        <v>4251</v>
      </c>
      <c r="F35" s="114">
        <v>4263</v>
      </c>
      <c r="G35" s="114">
        <v>4265</v>
      </c>
      <c r="H35" s="114">
        <v>4102</v>
      </c>
      <c r="I35" s="140">
        <v>4093</v>
      </c>
      <c r="J35" s="115">
        <v>158</v>
      </c>
      <c r="K35" s="116">
        <v>3.8602492059613973</v>
      </c>
    </row>
    <row r="36" spans="1:11" ht="14.1" customHeight="1" x14ac:dyDescent="0.2">
      <c r="A36" s="306">
        <v>41</v>
      </c>
      <c r="B36" s="307" t="s">
        <v>255</v>
      </c>
      <c r="C36" s="308"/>
      <c r="D36" s="113">
        <v>0.79006135767404551</v>
      </c>
      <c r="E36" s="115">
        <v>1822</v>
      </c>
      <c r="F36" s="114">
        <v>1812</v>
      </c>
      <c r="G36" s="114">
        <v>1818</v>
      </c>
      <c r="H36" s="114">
        <v>1778</v>
      </c>
      <c r="I36" s="140">
        <v>1753</v>
      </c>
      <c r="J36" s="115">
        <v>69</v>
      </c>
      <c r="K36" s="116">
        <v>3.9361095265259554</v>
      </c>
    </row>
    <row r="37" spans="1:11" ht="14.1" customHeight="1" x14ac:dyDescent="0.2">
      <c r="A37" s="306">
        <v>42</v>
      </c>
      <c r="B37" s="307" t="s">
        <v>256</v>
      </c>
      <c r="C37" s="308"/>
      <c r="D37" s="113">
        <v>0.10840578453266267</v>
      </c>
      <c r="E37" s="115">
        <v>250</v>
      </c>
      <c r="F37" s="114">
        <v>252</v>
      </c>
      <c r="G37" s="114">
        <v>253</v>
      </c>
      <c r="H37" s="114">
        <v>249</v>
      </c>
      <c r="I37" s="140">
        <v>250</v>
      </c>
      <c r="J37" s="115">
        <v>0</v>
      </c>
      <c r="K37" s="116">
        <v>0</v>
      </c>
    </row>
    <row r="38" spans="1:11" ht="14.1" customHeight="1" x14ac:dyDescent="0.2">
      <c r="A38" s="306">
        <v>43</v>
      </c>
      <c r="B38" s="307" t="s">
        <v>257</v>
      </c>
      <c r="C38" s="308"/>
      <c r="D38" s="113">
        <v>1.7717841424018386</v>
      </c>
      <c r="E38" s="115">
        <v>4086</v>
      </c>
      <c r="F38" s="114">
        <v>4035</v>
      </c>
      <c r="G38" s="114">
        <v>4034</v>
      </c>
      <c r="H38" s="114">
        <v>3886</v>
      </c>
      <c r="I38" s="140">
        <v>3836</v>
      </c>
      <c r="J38" s="115">
        <v>250</v>
      </c>
      <c r="K38" s="116">
        <v>6.5172054223149116</v>
      </c>
    </row>
    <row r="39" spans="1:11" ht="14.1" customHeight="1" x14ac:dyDescent="0.2">
      <c r="A39" s="306">
        <v>51</v>
      </c>
      <c r="B39" s="307" t="s">
        <v>258</v>
      </c>
      <c r="C39" s="308"/>
      <c r="D39" s="113">
        <v>7.8459770613359927</v>
      </c>
      <c r="E39" s="115">
        <v>18094</v>
      </c>
      <c r="F39" s="114">
        <v>18398</v>
      </c>
      <c r="G39" s="114">
        <v>18695</v>
      </c>
      <c r="H39" s="114">
        <v>18404</v>
      </c>
      <c r="I39" s="140">
        <v>18349</v>
      </c>
      <c r="J39" s="115">
        <v>-255</v>
      </c>
      <c r="K39" s="116">
        <v>-1.3897215107090304</v>
      </c>
    </row>
    <row r="40" spans="1:11" ht="14.1" customHeight="1" x14ac:dyDescent="0.2">
      <c r="A40" s="306" t="s">
        <v>259</v>
      </c>
      <c r="B40" s="307" t="s">
        <v>260</v>
      </c>
      <c r="C40" s="308"/>
      <c r="D40" s="113">
        <v>6.7619192160093666</v>
      </c>
      <c r="E40" s="115">
        <v>15594</v>
      </c>
      <c r="F40" s="114">
        <v>15883</v>
      </c>
      <c r="G40" s="114">
        <v>16154</v>
      </c>
      <c r="H40" s="114">
        <v>15961</v>
      </c>
      <c r="I40" s="140">
        <v>15896</v>
      </c>
      <c r="J40" s="115">
        <v>-302</v>
      </c>
      <c r="K40" s="116">
        <v>-1.8998490186210368</v>
      </c>
    </row>
    <row r="41" spans="1:11" ht="14.1" customHeight="1" x14ac:dyDescent="0.2">
      <c r="A41" s="306"/>
      <c r="B41" s="307" t="s">
        <v>261</v>
      </c>
      <c r="C41" s="308"/>
      <c r="D41" s="113">
        <v>5.836567439238558</v>
      </c>
      <c r="E41" s="115">
        <v>13460</v>
      </c>
      <c r="F41" s="114">
        <v>13724</v>
      </c>
      <c r="G41" s="114">
        <v>13998</v>
      </c>
      <c r="H41" s="114">
        <v>13834</v>
      </c>
      <c r="I41" s="140">
        <v>13776</v>
      </c>
      <c r="J41" s="115">
        <v>-316</v>
      </c>
      <c r="K41" s="116">
        <v>-2.2938443670150988</v>
      </c>
    </row>
    <row r="42" spans="1:11" ht="14.1" customHeight="1" x14ac:dyDescent="0.2">
      <c r="A42" s="306">
        <v>52</v>
      </c>
      <c r="B42" s="307" t="s">
        <v>262</v>
      </c>
      <c r="C42" s="308"/>
      <c r="D42" s="113">
        <v>4.0686859050798949</v>
      </c>
      <c r="E42" s="115">
        <v>9383</v>
      </c>
      <c r="F42" s="114">
        <v>9352</v>
      </c>
      <c r="G42" s="114">
        <v>9348</v>
      </c>
      <c r="H42" s="114">
        <v>9165</v>
      </c>
      <c r="I42" s="140">
        <v>9063</v>
      </c>
      <c r="J42" s="115">
        <v>320</v>
      </c>
      <c r="K42" s="116">
        <v>3.5308396778108793</v>
      </c>
    </row>
    <row r="43" spans="1:11" ht="14.1" customHeight="1" x14ac:dyDescent="0.2">
      <c r="A43" s="306" t="s">
        <v>263</v>
      </c>
      <c r="B43" s="307" t="s">
        <v>264</v>
      </c>
      <c r="C43" s="308"/>
      <c r="D43" s="113">
        <v>3.2747219391626738</v>
      </c>
      <c r="E43" s="115">
        <v>7552</v>
      </c>
      <c r="F43" s="114">
        <v>7581</v>
      </c>
      <c r="G43" s="114">
        <v>7593</v>
      </c>
      <c r="H43" s="114">
        <v>7537</v>
      </c>
      <c r="I43" s="140">
        <v>7449</v>
      </c>
      <c r="J43" s="115">
        <v>103</v>
      </c>
      <c r="K43" s="116">
        <v>1.3827359377097597</v>
      </c>
    </row>
    <row r="44" spans="1:11" ht="14.1" customHeight="1" x14ac:dyDescent="0.2">
      <c r="A44" s="306">
        <v>53</v>
      </c>
      <c r="B44" s="307" t="s">
        <v>265</v>
      </c>
      <c r="C44" s="308"/>
      <c r="D44" s="113">
        <v>0.64306311384775494</v>
      </c>
      <c r="E44" s="115">
        <v>1483</v>
      </c>
      <c r="F44" s="114">
        <v>1464</v>
      </c>
      <c r="G44" s="114">
        <v>1442</v>
      </c>
      <c r="H44" s="114">
        <v>1417</v>
      </c>
      <c r="I44" s="140">
        <v>1399</v>
      </c>
      <c r="J44" s="115">
        <v>84</v>
      </c>
      <c r="K44" s="116">
        <v>6.0042887776983562</v>
      </c>
    </row>
    <row r="45" spans="1:11" ht="14.1" customHeight="1" x14ac:dyDescent="0.2">
      <c r="A45" s="306" t="s">
        <v>266</v>
      </c>
      <c r="B45" s="307" t="s">
        <v>267</v>
      </c>
      <c r="C45" s="308"/>
      <c r="D45" s="113">
        <v>0.59406369923899138</v>
      </c>
      <c r="E45" s="115">
        <v>1370</v>
      </c>
      <c r="F45" s="114">
        <v>1351</v>
      </c>
      <c r="G45" s="114">
        <v>1333</v>
      </c>
      <c r="H45" s="114">
        <v>1310</v>
      </c>
      <c r="I45" s="140">
        <v>1294</v>
      </c>
      <c r="J45" s="115">
        <v>76</v>
      </c>
      <c r="K45" s="116">
        <v>5.873261205564142</v>
      </c>
    </row>
    <row r="46" spans="1:11" ht="14.1" customHeight="1" x14ac:dyDescent="0.2">
      <c r="A46" s="306">
        <v>54</v>
      </c>
      <c r="B46" s="307" t="s">
        <v>268</v>
      </c>
      <c r="C46" s="308"/>
      <c r="D46" s="113">
        <v>3.6077445092470133</v>
      </c>
      <c r="E46" s="115">
        <v>8320</v>
      </c>
      <c r="F46" s="114">
        <v>8395</v>
      </c>
      <c r="G46" s="114">
        <v>8353</v>
      </c>
      <c r="H46" s="114">
        <v>8223</v>
      </c>
      <c r="I46" s="140">
        <v>8160</v>
      </c>
      <c r="J46" s="115">
        <v>160</v>
      </c>
      <c r="K46" s="116">
        <v>1.9607843137254901</v>
      </c>
    </row>
    <row r="47" spans="1:11" ht="14.1" customHeight="1" x14ac:dyDescent="0.2">
      <c r="A47" s="306">
        <v>61</v>
      </c>
      <c r="B47" s="307" t="s">
        <v>269</v>
      </c>
      <c r="C47" s="308"/>
      <c r="D47" s="113">
        <v>3.0405654445721222</v>
      </c>
      <c r="E47" s="115">
        <v>7012</v>
      </c>
      <c r="F47" s="114">
        <v>7006</v>
      </c>
      <c r="G47" s="114">
        <v>7048</v>
      </c>
      <c r="H47" s="114">
        <v>6810</v>
      </c>
      <c r="I47" s="140">
        <v>6872</v>
      </c>
      <c r="J47" s="115">
        <v>140</v>
      </c>
      <c r="K47" s="116">
        <v>2.0372526193247964</v>
      </c>
    </row>
    <row r="48" spans="1:11" ht="14.1" customHeight="1" x14ac:dyDescent="0.2">
      <c r="A48" s="306">
        <v>62</v>
      </c>
      <c r="B48" s="307" t="s">
        <v>270</v>
      </c>
      <c r="C48" s="308"/>
      <c r="D48" s="113">
        <v>6.4011447650846653</v>
      </c>
      <c r="E48" s="115">
        <v>14762</v>
      </c>
      <c r="F48" s="114">
        <v>14977</v>
      </c>
      <c r="G48" s="114">
        <v>14660</v>
      </c>
      <c r="H48" s="114">
        <v>14377</v>
      </c>
      <c r="I48" s="140">
        <v>14487</v>
      </c>
      <c r="J48" s="115">
        <v>275</v>
      </c>
      <c r="K48" s="116">
        <v>1.8982536066818527</v>
      </c>
    </row>
    <row r="49" spans="1:11" ht="14.1" customHeight="1" x14ac:dyDescent="0.2">
      <c r="A49" s="306">
        <v>63</v>
      </c>
      <c r="B49" s="307" t="s">
        <v>271</v>
      </c>
      <c r="C49" s="308"/>
      <c r="D49" s="113">
        <v>1.8784554343819786</v>
      </c>
      <c r="E49" s="115">
        <v>4332</v>
      </c>
      <c r="F49" s="114">
        <v>4384</v>
      </c>
      <c r="G49" s="114">
        <v>4423</v>
      </c>
      <c r="H49" s="114">
        <v>4189</v>
      </c>
      <c r="I49" s="140">
        <v>4135</v>
      </c>
      <c r="J49" s="115">
        <v>197</v>
      </c>
      <c r="K49" s="116">
        <v>4.7642079806529622</v>
      </c>
    </row>
    <row r="50" spans="1:11" ht="14.1" customHeight="1" x14ac:dyDescent="0.2">
      <c r="A50" s="306" t="s">
        <v>272</v>
      </c>
      <c r="B50" s="307" t="s">
        <v>273</v>
      </c>
      <c r="C50" s="308"/>
      <c r="D50" s="113">
        <v>0.28749214058062139</v>
      </c>
      <c r="E50" s="115">
        <v>663</v>
      </c>
      <c r="F50" s="114">
        <v>700</v>
      </c>
      <c r="G50" s="114">
        <v>712</v>
      </c>
      <c r="H50" s="114">
        <v>675</v>
      </c>
      <c r="I50" s="140">
        <v>680</v>
      </c>
      <c r="J50" s="115">
        <v>-17</v>
      </c>
      <c r="K50" s="116">
        <v>-2.5</v>
      </c>
    </row>
    <row r="51" spans="1:11" ht="14.1" customHeight="1" x14ac:dyDescent="0.2">
      <c r="A51" s="306" t="s">
        <v>274</v>
      </c>
      <c r="B51" s="307" t="s">
        <v>275</v>
      </c>
      <c r="C51" s="308"/>
      <c r="D51" s="113">
        <v>1.3169134705027861</v>
      </c>
      <c r="E51" s="115">
        <v>3037</v>
      </c>
      <c r="F51" s="114">
        <v>3037</v>
      </c>
      <c r="G51" s="114">
        <v>3041</v>
      </c>
      <c r="H51" s="114">
        <v>2895</v>
      </c>
      <c r="I51" s="140">
        <v>2815</v>
      </c>
      <c r="J51" s="115">
        <v>222</v>
      </c>
      <c r="K51" s="116">
        <v>7.8863232682060387</v>
      </c>
    </row>
    <row r="52" spans="1:11" ht="14.1" customHeight="1" x14ac:dyDescent="0.2">
      <c r="A52" s="306">
        <v>71</v>
      </c>
      <c r="B52" s="307" t="s">
        <v>276</v>
      </c>
      <c r="C52" s="308"/>
      <c r="D52" s="113">
        <v>11.330572599353902</v>
      </c>
      <c r="E52" s="115">
        <v>26130</v>
      </c>
      <c r="F52" s="114">
        <v>26398</v>
      </c>
      <c r="G52" s="114">
        <v>26368</v>
      </c>
      <c r="H52" s="114">
        <v>25698</v>
      </c>
      <c r="I52" s="140">
        <v>25748</v>
      </c>
      <c r="J52" s="115">
        <v>382</v>
      </c>
      <c r="K52" s="116">
        <v>1.4836103775050489</v>
      </c>
    </row>
    <row r="53" spans="1:11" ht="14.1" customHeight="1" x14ac:dyDescent="0.2">
      <c r="A53" s="306" t="s">
        <v>277</v>
      </c>
      <c r="B53" s="307" t="s">
        <v>278</v>
      </c>
      <c r="C53" s="308"/>
      <c r="D53" s="113">
        <v>4.5903345402510682</v>
      </c>
      <c r="E53" s="115">
        <v>10586</v>
      </c>
      <c r="F53" s="114">
        <v>10618</v>
      </c>
      <c r="G53" s="114">
        <v>10644</v>
      </c>
      <c r="H53" s="114">
        <v>10262</v>
      </c>
      <c r="I53" s="140">
        <v>10355</v>
      </c>
      <c r="J53" s="115">
        <v>231</v>
      </c>
      <c r="K53" s="116">
        <v>2.2308063737324964</v>
      </c>
    </row>
    <row r="54" spans="1:11" ht="14.1" customHeight="1" x14ac:dyDescent="0.2">
      <c r="A54" s="306" t="s">
        <v>279</v>
      </c>
      <c r="B54" s="307" t="s">
        <v>280</v>
      </c>
      <c r="C54" s="308"/>
      <c r="D54" s="113">
        <v>5.7112503523187996</v>
      </c>
      <c r="E54" s="115">
        <v>13171</v>
      </c>
      <c r="F54" s="114">
        <v>13382</v>
      </c>
      <c r="G54" s="114">
        <v>13357</v>
      </c>
      <c r="H54" s="114">
        <v>13145</v>
      </c>
      <c r="I54" s="140">
        <v>13126</v>
      </c>
      <c r="J54" s="115">
        <v>45</v>
      </c>
      <c r="K54" s="116">
        <v>0.34283102239829344</v>
      </c>
    </row>
    <row r="55" spans="1:11" ht="14.1" customHeight="1" x14ac:dyDescent="0.2">
      <c r="A55" s="306">
        <v>72</v>
      </c>
      <c r="B55" s="307" t="s">
        <v>281</v>
      </c>
      <c r="C55" s="308"/>
      <c r="D55" s="113">
        <v>3.2170500617912974</v>
      </c>
      <c r="E55" s="115">
        <v>7419</v>
      </c>
      <c r="F55" s="114">
        <v>7440</v>
      </c>
      <c r="G55" s="114">
        <v>7460</v>
      </c>
      <c r="H55" s="114">
        <v>7315</v>
      </c>
      <c r="I55" s="140">
        <v>7368</v>
      </c>
      <c r="J55" s="115">
        <v>51</v>
      </c>
      <c r="K55" s="116">
        <v>0.69218241042345274</v>
      </c>
    </row>
    <row r="56" spans="1:11" ht="14.1" customHeight="1" x14ac:dyDescent="0.2">
      <c r="A56" s="306" t="s">
        <v>282</v>
      </c>
      <c r="B56" s="307" t="s">
        <v>283</v>
      </c>
      <c r="C56" s="308"/>
      <c r="D56" s="113">
        <v>1.4040717212670468</v>
      </c>
      <c r="E56" s="115">
        <v>3238</v>
      </c>
      <c r="F56" s="114">
        <v>3251</v>
      </c>
      <c r="G56" s="114">
        <v>3266</v>
      </c>
      <c r="H56" s="114">
        <v>3184</v>
      </c>
      <c r="I56" s="140">
        <v>3211</v>
      </c>
      <c r="J56" s="115">
        <v>27</v>
      </c>
      <c r="K56" s="116">
        <v>0.84085954531298657</v>
      </c>
    </row>
    <row r="57" spans="1:11" ht="14.1" customHeight="1" x14ac:dyDescent="0.2">
      <c r="A57" s="306" t="s">
        <v>284</v>
      </c>
      <c r="B57" s="307" t="s">
        <v>285</v>
      </c>
      <c r="C57" s="308"/>
      <c r="D57" s="113">
        <v>1.1811894282678923</v>
      </c>
      <c r="E57" s="115">
        <v>2724</v>
      </c>
      <c r="F57" s="114">
        <v>2707</v>
      </c>
      <c r="G57" s="114">
        <v>2701</v>
      </c>
      <c r="H57" s="114">
        <v>2684</v>
      </c>
      <c r="I57" s="140">
        <v>2677</v>
      </c>
      <c r="J57" s="115">
        <v>47</v>
      </c>
      <c r="K57" s="116">
        <v>1.7556966753828913</v>
      </c>
    </row>
    <row r="58" spans="1:11" ht="14.1" customHeight="1" x14ac:dyDescent="0.2">
      <c r="A58" s="306">
        <v>73</v>
      </c>
      <c r="B58" s="307" t="s">
        <v>286</v>
      </c>
      <c r="C58" s="308"/>
      <c r="D58" s="113">
        <v>2.1182490297682284</v>
      </c>
      <c r="E58" s="115">
        <v>4885</v>
      </c>
      <c r="F58" s="114">
        <v>4906</v>
      </c>
      <c r="G58" s="114">
        <v>4878</v>
      </c>
      <c r="H58" s="114">
        <v>4672</v>
      </c>
      <c r="I58" s="140">
        <v>4662</v>
      </c>
      <c r="J58" s="115">
        <v>223</v>
      </c>
      <c r="K58" s="116">
        <v>4.7833547833547829</v>
      </c>
    </row>
    <row r="59" spans="1:11" ht="14.1" customHeight="1" x14ac:dyDescent="0.2">
      <c r="A59" s="306" t="s">
        <v>287</v>
      </c>
      <c r="B59" s="307" t="s">
        <v>288</v>
      </c>
      <c r="C59" s="308"/>
      <c r="D59" s="113">
        <v>1.594865902044533</v>
      </c>
      <c r="E59" s="115">
        <v>3678</v>
      </c>
      <c r="F59" s="114">
        <v>3690</v>
      </c>
      <c r="G59" s="114">
        <v>3657</v>
      </c>
      <c r="H59" s="114">
        <v>3503</v>
      </c>
      <c r="I59" s="140">
        <v>3474</v>
      </c>
      <c r="J59" s="115">
        <v>204</v>
      </c>
      <c r="K59" s="116">
        <v>5.8721934369602762</v>
      </c>
    </row>
    <row r="60" spans="1:11" ht="14.1" customHeight="1" x14ac:dyDescent="0.2">
      <c r="A60" s="306">
        <v>81</v>
      </c>
      <c r="B60" s="307" t="s">
        <v>289</v>
      </c>
      <c r="C60" s="308"/>
      <c r="D60" s="113">
        <v>8.4534830778570349</v>
      </c>
      <c r="E60" s="115">
        <v>19495</v>
      </c>
      <c r="F60" s="114">
        <v>19470</v>
      </c>
      <c r="G60" s="114">
        <v>19358</v>
      </c>
      <c r="H60" s="114">
        <v>18961</v>
      </c>
      <c r="I60" s="140">
        <v>18956</v>
      </c>
      <c r="J60" s="115">
        <v>539</v>
      </c>
      <c r="K60" s="116">
        <v>2.8434268833087151</v>
      </c>
    </row>
    <row r="61" spans="1:11" ht="14.1" customHeight="1" x14ac:dyDescent="0.2">
      <c r="A61" s="306" t="s">
        <v>290</v>
      </c>
      <c r="B61" s="307" t="s">
        <v>291</v>
      </c>
      <c r="C61" s="308"/>
      <c r="D61" s="113">
        <v>2.1837261236259566</v>
      </c>
      <c r="E61" s="115">
        <v>5036</v>
      </c>
      <c r="F61" s="114">
        <v>5021</v>
      </c>
      <c r="G61" s="114">
        <v>5059</v>
      </c>
      <c r="H61" s="114">
        <v>4839</v>
      </c>
      <c r="I61" s="140">
        <v>4889</v>
      </c>
      <c r="J61" s="115">
        <v>147</v>
      </c>
      <c r="K61" s="116">
        <v>3.0067498465943956</v>
      </c>
    </row>
    <row r="62" spans="1:11" ht="14.1" customHeight="1" x14ac:dyDescent="0.2">
      <c r="A62" s="306" t="s">
        <v>292</v>
      </c>
      <c r="B62" s="307" t="s">
        <v>293</v>
      </c>
      <c r="C62" s="308"/>
      <c r="D62" s="113">
        <v>3.5218871278971444</v>
      </c>
      <c r="E62" s="115">
        <v>8122</v>
      </c>
      <c r="F62" s="114">
        <v>8137</v>
      </c>
      <c r="G62" s="114">
        <v>8048</v>
      </c>
      <c r="H62" s="114">
        <v>7978</v>
      </c>
      <c r="I62" s="140">
        <v>7956</v>
      </c>
      <c r="J62" s="115">
        <v>166</v>
      </c>
      <c r="K62" s="116">
        <v>2.0864756158873807</v>
      </c>
    </row>
    <row r="63" spans="1:11" ht="14.1" customHeight="1" x14ac:dyDescent="0.2">
      <c r="A63" s="306"/>
      <c r="B63" s="307" t="s">
        <v>294</v>
      </c>
      <c r="C63" s="308"/>
      <c r="D63" s="113">
        <v>3.1056089152917199</v>
      </c>
      <c r="E63" s="115">
        <v>7162</v>
      </c>
      <c r="F63" s="114">
        <v>7187</v>
      </c>
      <c r="G63" s="114">
        <v>7126</v>
      </c>
      <c r="H63" s="114">
        <v>7058</v>
      </c>
      <c r="I63" s="140">
        <v>7048</v>
      </c>
      <c r="J63" s="115">
        <v>114</v>
      </c>
      <c r="K63" s="116">
        <v>1.6174801362088536</v>
      </c>
    </row>
    <row r="64" spans="1:11" ht="14.1" customHeight="1" x14ac:dyDescent="0.2">
      <c r="A64" s="306" t="s">
        <v>295</v>
      </c>
      <c r="B64" s="307" t="s">
        <v>296</v>
      </c>
      <c r="C64" s="308"/>
      <c r="D64" s="113">
        <v>0.80220280554170376</v>
      </c>
      <c r="E64" s="115">
        <v>1850</v>
      </c>
      <c r="F64" s="114">
        <v>1851</v>
      </c>
      <c r="G64" s="114">
        <v>1826</v>
      </c>
      <c r="H64" s="114">
        <v>1804</v>
      </c>
      <c r="I64" s="140">
        <v>1805</v>
      </c>
      <c r="J64" s="115">
        <v>45</v>
      </c>
      <c r="K64" s="116">
        <v>2.4930747922437675</v>
      </c>
    </row>
    <row r="65" spans="1:11" ht="14.1" customHeight="1" x14ac:dyDescent="0.2">
      <c r="A65" s="306" t="s">
        <v>297</v>
      </c>
      <c r="B65" s="307" t="s">
        <v>298</v>
      </c>
      <c r="C65" s="308"/>
      <c r="D65" s="113">
        <v>0.96741322116948159</v>
      </c>
      <c r="E65" s="115">
        <v>2231</v>
      </c>
      <c r="F65" s="114">
        <v>2198</v>
      </c>
      <c r="G65" s="114">
        <v>2155</v>
      </c>
      <c r="H65" s="114">
        <v>2129</v>
      </c>
      <c r="I65" s="140">
        <v>2094</v>
      </c>
      <c r="J65" s="115">
        <v>137</v>
      </c>
      <c r="K65" s="116">
        <v>6.5425023877745945</v>
      </c>
    </row>
    <row r="66" spans="1:11" ht="14.1" customHeight="1" x14ac:dyDescent="0.2">
      <c r="A66" s="306">
        <v>82</v>
      </c>
      <c r="B66" s="307" t="s">
        <v>299</v>
      </c>
      <c r="C66" s="308"/>
      <c r="D66" s="113">
        <v>2.7088437439021744</v>
      </c>
      <c r="E66" s="115">
        <v>6247</v>
      </c>
      <c r="F66" s="114">
        <v>6229</v>
      </c>
      <c r="G66" s="114">
        <v>6205</v>
      </c>
      <c r="H66" s="114">
        <v>6013</v>
      </c>
      <c r="I66" s="140">
        <v>6031</v>
      </c>
      <c r="J66" s="115">
        <v>216</v>
      </c>
      <c r="K66" s="116">
        <v>3.5814956060354834</v>
      </c>
    </row>
    <row r="67" spans="1:11" ht="14.1" customHeight="1" x14ac:dyDescent="0.2">
      <c r="A67" s="306" t="s">
        <v>300</v>
      </c>
      <c r="B67" s="307" t="s">
        <v>301</v>
      </c>
      <c r="C67" s="308"/>
      <c r="D67" s="113">
        <v>1.5059731587277496</v>
      </c>
      <c r="E67" s="115">
        <v>3473</v>
      </c>
      <c r="F67" s="114">
        <v>3454</v>
      </c>
      <c r="G67" s="114">
        <v>3430</v>
      </c>
      <c r="H67" s="114">
        <v>3274</v>
      </c>
      <c r="I67" s="140">
        <v>3262</v>
      </c>
      <c r="J67" s="115">
        <v>211</v>
      </c>
      <c r="K67" s="116">
        <v>6.4684242795830782</v>
      </c>
    </row>
    <row r="68" spans="1:11" ht="14.1" customHeight="1" x14ac:dyDescent="0.2">
      <c r="A68" s="306" t="s">
        <v>302</v>
      </c>
      <c r="B68" s="307" t="s">
        <v>303</v>
      </c>
      <c r="C68" s="308"/>
      <c r="D68" s="113">
        <v>0.50994081044164519</v>
      </c>
      <c r="E68" s="115">
        <v>1176</v>
      </c>
      <c r="F68" s="114">
        <v>1182</v>
      </c>
      <c r="G68" s="114">
        <v>1177</v>
      </c>
      <c r="H68" s="114">
        <v>1138</v>
      </c>
      <c r="I68" s="140">
        <v>1150</v>
      </c>
      <c r="J68" s="115">
        <v>26</v>
      </c>
      <c r="K68" s="116">
        <v>2.2608695652173911</v>
      </c>
    </row>
    <row r="69" spans="1:11" ht="14.1" customHeight="1" x14ac:dyDescent="0.2">
      <c r="A69" s="306">
        <v>83</v>
      </c>
      <c r="B69" s="307" t="s">
        <v>304</v>
      </c>
      <c r="C69" s="308"/>
      <c r="D69" s="113">
        <v>6.0243262580491299</v>
      </c>
      <c r="E69" s="115">
        <v>13893</v>
      </c>
      <c r="F69" s="114">
        <v>13889</v>
      </c>
      <c r="G69" s="114">
        <v>13614</v>
      </c>
      <c r="H69" s="114">
        <v>13153</v>
      </c>
      <c r="I69" s="140">
        <v>13141</v>
      </c>
      <c r="J69" s="115">
        <v>752</v>
      </c>
      <c r="K69" s="116">
        <v>5.7225477513126854</v>
      </c>
    </row>
    <row r="70" spans="1:11" ht="14.1" customHeight="1" x14ac:dyDescent="0.2">
      <c r="A70" s="306" t="s">
        <v>305</v>
      </c>
      <c r="B70" s="307" t="s">
        <v>306</v>
      </c>
      <c r="C70" s="308"/>
      <c r="D70" s="113">
        <v>4.8808620427986034</v>
      </c>
      <c r="E70" s="115">
        <v>11256</v>
      </c>
      <c r="F70" s="114">
        <v>11340</v>
      </c>
      <c r="G70" s="114">
        <v>11089</v>
      </c>
      <c r="H70" s="114">
        <v>10662</v>
      </c>
      <c r="I70" s="140">
        <v>10678</v>
      </c>
      <c r="J70" s="115">
        <v>578</v>
      </c>
      <c r="K70" s="116">
        <v>5.412998688893051</v>
      </c>
    </row>
    <row r="71" spans="1:11" ht="14.1" customHeight="1" x14ac:dyDescent="0.2">
      <c r="A71" s="306"/>
      <c r="B71" s="307" t="s">
        <v>307</v>
      </c>
      <c r="C71" s="308"/>
      <c r="D71" s="113">
        <v>2.2635127810419964</v>
      </c>
      <c r="E71" s="115">
        <v>5220</v>
      </c>
      <c r="F71" s="114">
        <v>5243</v>
      </c>
      <c r="G71" s="114">
        <v>5218</v>
      </c>
      <c r="H71" s="114">
        <v>5069</v>
      </c>
      <c r="I71" s="140">
        <v>5103</v>
      </c>
      <c r="J71" s="115">
        <v>117</v>
      </c>
      <c r="K71" s="116">
        <v>2.2927689594356262</v>
      </c>
    </row>
    <row r="72" spans="1:11" ht="14.1" customHeight="1" x14ac:dyDescent="0.2">
      <c r="A72" s="306">
        <v>84</v>
      </c>
      <c r="B72" s="307" t="s">
        <v>308</v>
      </c>
      <c r="C72" s="308"/>
      <c r="D72" s="113">
        <v>1.526787069358021</v>
      </c>
      <c r="E72" s="115">
        <v>3521</v>
      </c>
      <c r="F72" s="114">
        <v>3470</v>
      </c>
      <c r="G72" s="114">
        <v>3402</v>
      </c>
      <c r="H72" s="114">
        <v>3447</v>
      </c>
      <c r="I72" s="140">
        <v>3382</v>
      </c>
      <c r="J72" s="115">
        <v>139</v>
      </c>
      <c r="K72" s="116">
        <v>4.1099940863394444</v>
      </c>
    </row>
    <row r="73" spans="1:11" ht="14.1" customHeight="1" x14ac:dyDescent="0.2">
      <c r="A73" s="306" t="s">
        <v>309</v>
      </c>
      <c r="B73" s="307" t="s">
        <v>310</v>
      </c>
      <c r="C73" s="308"/>
      <c r="D73" s="113">
        <v>0.26971359191726468</v>
      </c>
      <c r="E73" s="115">
        <v>622</v>
      </c>
      <c r="F73" s="114">
        <v>609</v>
      </c>
      <c r="G73" s="114">
        <v>586</v>
      </c>
      <c r="H73" s="114">
        <v>659</v>
      </c>
      <c r="I73" s="140">
        <v>639</v>
      </c>
      <c r="J73" s="115">
        <v>-17</v>
      </c>
      <c r="K73" s="116">
        <v>-2.6604068857589986</v>
      </c>
    </row>
    <row r="74" spans="1:11" ht="14.1" customHeight="1" x14ac:dyDescent="0.2">
      <c r="A74" s="306" t="s">
        <v>311</v>
      </c>
      <c r="B74" s="307" t="s">
        <v>312</v>
      </c>
      <c r="C74" s="308"/>
      <c r="D74" s="113">
        <v>0.25627127463521454</v>
      </c>
      <c r="E74" s="115">
        <v>591</v>
      </c>
      <c r="F74" s="114">
        <v>596</v>
      </c>
      <c r="G74" s="114">
        <v>593</v>
      </c>
      <c r="H74" s="114">
        <v>595</v>
      </c>
      <c r="I74" s="140">
        <v>614</v>
      </c>
      <c r="J74" s="115">
        <v>-23</v>
      </c>
      <c r="K74" s="116">
        <v>-3.7459283387622149</v>
      </c>
    </row>
    <row r="75" spans="1:11" ht="14.1" customHeight="1" x14ac:dyDescent="0.2">
      <c r="A75" s="306" t="s">
        <v>313</v>
      </c>
      <c r="B75" s="307" t="s">
        <v>314</v>
      </c>
      <c r="C75" s="308"/>
      <c r="D75" s="113">
        <v>0.55807297877414741</v>
      </c>
      <c r="E75" s="115">
        <v>1287</v>
      </c>
      <c r="F75" s="114">
        <v>1259</v>
      </c>
      <c r="G75" s="114">
        <v>1225</v>
      </c>
      <c r="H75" s="114">
        <v>1244</v>
      </c>
      <c r="I75" s="140">
        <v>1187</v>
      </c>
      <c r="J75" s="115">
        <v>100</v>
      </c>
      <c r="K75" s="116">
        <v>8.4245998315080026</v>
      </c>
    </row>
    <row r="76" spans="1:11" ht="14.1" customHeight="1" x14ac:dyDescent="0.2">
      <c r="A76" s="306">
        <v>91</v>
      </c>
      <c r="B76" s="307" t="s">
        <v>315</v>
      </c>
      <c r="C76" s="308"/>
      <c r="D76" s="113">
        <v>0.26364286798343561</v>
      </c>
      <c r="E76" s="115">
        <v>608</v>
      </c>
      <c r="F76" s="114">
        <v>583</v>
      </c>
      <c r="G76" s="114">
        <v>586</v>
      </c>
      <c r="H76" s="114">
        <v>588</v>
      </c>
      <c r="I76" s="140">
        <v>585</v>
      </c>
      <c r="J76" s="115">
        <v>23</v>
      </c>
      <c r="K76" s="116">
        <v>3.9316239316239314</v>
      </c>
    </row>
    <row r="77" spans="1:11" ht="14.1" customHeight="1" x14ac:dyDescent="0.2">
      <c r="A77" s="306">
        <v>92</v>
      </c>
      <c r="B77" s="307" t="s">
        <v>316</v>
      </c>
      <c r="C77" s="308"/>
      <c r="D77" s="113">
        <v>1.4999024347939207</v>
      </c>
      <c r="E77" s="115">
        <v>3459</v>
      </c>
      <c r="F77" s="114">
        <v>3399</v>
      </c>
      <c r="G77" s="114">
        <v>3374</v>
      </c>
      <c r="H77" s="114">
        <v>3422</v>
      </c>
      <c r="I77" s="140">
        <v>3421</v>
      </c>
      <c r="J77" s="115">
        <v>38</v>
      </c>
      <c r="K77" s="116">
        <v>1.1107863197895351</v>
      </c>
    </row>
    <row r="78" spans="1:11" ht="14.1" customHeight="1" x14ac:dyDescent="0.2">
      <c r="A78" s="306">
        <v>93</v>
      </c>
      <c r="B78" s="307" t="s">
        <v>317</v>
      </c>
      <c r="C78" s="308"/>
      <c r="D78" s="113">
        <v>0.20033388981636061</v>
      </c>
      <c r="E78" s="115">
        <v>462</v>
      </c>
      <c r="F78" s="114">
        <v>463</v>
      </c>
      <c r="G78" s="114">
        <v>468</v>
      </c>
      <c r="H78" s="114">
        <v>430</v>
      </c>
      <c r="I78" s="140">
        <v>443</v>
      </c>
      <c r="J78" s="115">
        <v>19</v>
      </c>
      <c r="K78" s="116">
        <v>4.288939051918736</v>
      </c>
    </row>
    <row r="79" spans="1:11" ht="14.1" customHeight="1" x14ac:dyDescent="0.2">
      <c r="A79" s="306">
        <v>94</v>
      </c>
      <c r="B79" s="307" t="s">
        <v>318</v>
      </c>
      <c r="C79" s="308"/>
      <c r="D79" s="113">
        <v>0.25713852091147582</v>
      </c>
      <c r="E79" s="115">
        <v>593</v>
      </c>
      <c r="F79" s="114">
        <v>631</v>
      </c>
      <c r="G79" s="114">
        <v>649</v>
      </c>
      <c r="H79" s="114">
        <v>614</v>
      </c>
      <c r="I79" s="140">
        <v>621</v>
      </c>
      <c r="J79" s="115">
        <v>-28</v>
      </c>
      <c r="K79" s="116">
        <v>-4.5088566827697258</v>
      </c>
    </row>
    <row r="80" spans="1:11" ht="14.1" customHeight="1" x14ac:dyDescent="0.2">
      <c r="A80" s="306" t="s">
        <v>319</v>
      </c>
      <c r="B80" s="307" t="s">
        <v>320</v>
      </c>
      <c r="C80" s="308"/>
      <c r="D80" s="113">
        <v>2.8185503978492291E-2</v>
      </c>
      <c r="E80" s="115">
        <v>65</v>
      </c>
      <c r="F80" s="114">
        <v>57</v>
      </c>
      <c r="G80" s="114">
        <v>49</v>
      </c>
      <c r="H80" s="114">
        <v>49</v>
      </c>
      <c r="I80" s="140">
        <v>47</v>
      </c>
      <c r="J80" s="115">
        <v>18</v>
      </c>
      <c r="K80" s="116">
        <v>38.297872340425535</v>
      </c>
    </row>
    <row r="81" spans="1:11" ht="14.1" customHeight="1" x14ac:dyDescent="0.2">
      <c r="A81" s="310" t="s">
        <v>321</v>
      </c>
      <c r="B81" s="311" t="s">
        <v>224</v>
      </c>
      <c r="C81" s="312"/>
      <c r="D81" s="125">
        <v>0.98735988552349152</v>
      </c>
      <c r="E81" s="143">
        <v>2277</v>
      </c>
      <c r="F81" s="144">
        <v>2311</v>
      </c>
      <c r="G81" s="144">
        <v>2340</v>
      </c>
      <c r="H81" s="144">
        <v>2278</v>
      </c>
      <c r="I81" s="145">
        <v>2277</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62692</v>
      </c>
      <c r="E12" s="114">
        <v>65341</v>
      </c>
      <c r="F12" s="114">
        <v>64841</v>
      </c>
      <c r="G12" s="114">
        <v>65230</v>
      </c>
      <c r="H12" s="140">
        <v>64021</v>
      </c>
      <c r="I12" s="115">
        <v>-1329</v>
      </c>
      <c r="J12" s="116">
        <v>-2.0758813514315615</v>
      </c>
      <c r="K12"/>
      <c r="L12"/>
      <c r="M12"/>
      <c r="N12"/>
      <c r="O12"/>
      <c r="P12"/>
    </row>
    <row r="13" spans="1:16" s="110" customFormat="1" ht="14.45" customHeight="1" x14ac:dyDescent="0.2">
      <c r="A13" s="120" t="s">
        <v>105</v>
      </c>
      <c r="B13" s="119" t="s">
        <v>106</v>
      </c>
      <c r="C13" s="113">
        <v>40.178970203534739</v>
      </c>
      <c r="D13" s="115">
        <v>25189</v>
      </c>
      <c r="E13" s="114">
        <v>26056</v>
      </c>
      <c r="F13" s="114">
        <v>25844</v>
      </c>
      <c r="G13" s="114">
        <v>25887</v>
      </c>
      <c r="H13" s="140">
        <v>25207</v>
      </c>
      <c r="I13" s="115">
        <v>-18</v>
      </c>
      <c r="J13" s="116">
        <v>-7.1408735668663473E-2</v>
      </c>
      <c r="K13"/>
      <c r="L13"/>
      <c r="M13"/>
      <c r="N13"/>
      <c r="O13"/>
      <c r="P13"/>
    </row>
    <row r="14" spans="1:16" s="110" customFormat="1" ht="14.45" customHeight="1" x14ac:dyDescent="0.2">
      <c r="A14" s="120"/>
      <c r="B14" s="119" t="s">
        <v>107</v>
      </c>
      <c r="C14" s="113">
        <v>59.821029796465261</v>
      </c>
      <c r="D14" s="115">
        <v>37503</v>
      </c>
      <c r="E14" s="114">
        <v>39285</v>
      </c>
      <c r="F14" s="114">
        <v>38997</v>
      </c>
      <c r="G14" s="114">
        <v>39343</v>
      </c>
      <c r="H14" s="140">
        <v>38814</v>
      </c>
      <c r="I14" s="115">
        <v>-1311</v>
      </c>
      <c r="J14" s="116">
        <v>-3.3776472406863505</v>
      </c>
      <c r="K14"/>
      <c r="L14"/>
      <c r="M14"/>
      <c r="N14"/>
      <c r="O14"/>
      <c r="P14"/>
    </row>
    <row r="15" spans="1:16" s="110" customFormat="1" ht="14.45" customHeight="1" x14ac:dyDescent="0.2">
      <c r="A15" s="118" t="s">
        <v>105</v>
      </c>
      <c r="B15" s="121" t="s">
        <v>108</v>
      </c>
      <c r="C15" s="113">
        <v>19.806354877815352</v>
      </c>
      <c r="D15" s="115">
        <v>12417</v>
      </c>
      <c r="E15" s="114">
        <v>13250</v>
      </c>
      <c r="F15" s="114">
        <v>12871</v>
      </c>
      <c r="G15" s="114">
        <v>13342</v>
      </c>
      <c r="H15" s="140">
        <v>12600</v>
      </c>
      <c r="I15" s="115">
        <v>-183</v>
      </c>
      <c r="J15" s="116">
        <v>-1.4523809523809523</v>
      </c>
      <c r="K15"/>
      <c r="L15"/>
      <c r="M15"/>
      <c r="N15"/>
      <c r="O15"/>
      <c r="P15"/>
    </row>
    <row r="16" spans="1:16" s="110" customFormat="1" ht="14.45" customHeight="1" x14ac:dyDescent="0.2">
      <c r="A16" s="118"/>
      <c r="B16" s="121" t="s">
        <v>109</v>
      </c>
      <c r="C16" s="113">
        <v>47.318637146685383</v>
      </c>
      <c r="D16" s="115">
        <v>29665</v>
      </c>
      <c r="E16" s="114">
        <v>31177</v>
      </c>
      <c r="F16" s="114">
        <v>31151</v>
      </c>
      <c r="G16" s="114">
        <v>31132</v>
      </c>
      <c r="H16" s="140">
        <v>31075</v>
      </c>
      <c r="I16" s="115">
        <v>-1410</v>
      </c>
      <c r="J16" s="116">
        <v>-4.5374094931617055</v>
      </c>
      <c r="K16"/>
      <c r="L16"/>
      <c r="M16"/>
      <c r="N16"/>
      <c r="O16"/>
      <c r="P16"/>
    </row>
    <row r="17" spans="1:16" s="110" customFormat="1" ht="14.45" customHeight="1" x14ac:dyDescent="0.2">
      <c r="A17" s="118"/>
      <c r="B17" s="121" t="s">
        <v>110</v>
      </c>
      <c r="C17" s="113">
        <v>18.180948127352771</v>
      </c>
      <c r="D17" s="115">
        <v>11398</v>
      </c>
      <c r="E17" s="114">
        <v>11595</v>
      </c>
      <c r="F17" s="114">
        <v>11590</v>
      </c>
      <c r="G17" s="114">
        <v>11654</v>
      </c>
      <c r="H17" s="140">
        <v>11476</v>
      </c>
      <c r="I17" s="115">
        <v>-78</v>
      </c>
      <c r="J17" s="116">
        <v>-0.67967933077727427</v>
      </c>
      <c r="K17"/>
      <c r="L17"/>
      <c r="M17"/>
      <c r="N17"/>
      <c r="O17"/>
      <c r="P17"/>
    </row>
    <row r="18" spans="1:16" s="110" customFormat="1" ht="14.45" customHeight="1" x14ac:dyDescent="0.2">
      <c r="A18" s="120"/>
      <c r="B18" s="121" t="s">
        <v>111</v>
      </c>
      <c r="C18" s="113">
        <v>14.692464748293244</v>
      </c>
      <c r="D18" s="115">
        <v>9211</v>
      </c>
      <c r="E18" s="114">
        <v>9319</v>
      </c>
      <c r="F18" s="114">
        <v>9229</v>
      </c>
      <c r="G18" s="114">
        <v>9102</v>
      </c>
      <c r="H18" s="140">
        <v>8870</v>
      </c>
      <c r="I18" s="115">
        <v>341</v>
      </c>
      <c r="J18" s="116">
        <v>3.8444193912063134</v>
      </c>
      <c r="K18"/>
      <c r="L18"/>
      <c r="M18"/>
      <c r="N18"/>
      <c r="O18"/>
      <c r="P18"/>
    </row>
    <row r="19" spans="1:16" s="110" customFormat="1" ht="14.45" customHeight="1" x14ac:dyDescent="0.2">
      <c r="A19" s="120"/>
      <c r="B19" s="121" t="s">
        <v>112</v>
      </c>
      <c r="C19" s="113">
        <v>1.5360811586805334</v>
      </c>
      <c r="D19" s="115">
        <v>963</v>
      </c>
      <c r="E19" s="114">
        <v>957</v>
      </c>
      <c r="F19" s="114">
        <v>999</v>
      </c>
      <c r="G19" s="114">
        <v>848</v>
      </c>
      <c r="H19" s="140">
        <v>821</v>
      </c>
      <c r="I19" s="115">
        <v>142</v>
      </c>
      <c r="J19" s="116">
        <v>17.295980511571255</v>
      </c>
      <c r="K19"/>
      <c r="L19"/>
      <c r="M19"/>
      <c r="N19"/>
      <c r="O19"/>
      <c r="P19"/>
    </row>
    <row r="20" spans="1:16" s="110" customFormat="1" ht="14.45" customHeight="1" x14ac:dyDescent="0.2">
      <c r="A20" s="120" t="s">
        <v>113</v>
      </c>
      <c r="B20" s="119" t="s">
        <v>116</v>
      </c>
      <c r="C20" s="113">
        <v>89.87271103171058</v>
      </c>
      <c r="D20" s="115">
        <v>56343</v>
      </c>
      <c r="E20" s="114">
        <v>58761</v>
      </c>
      <c r="F20" s="114">
        <v>58471</v>
      </c>
      <c r="G20" s="114">
        <v>58916</v>
      </c>
      <c r="H20" s="140">
        <v>57901</v>
      </c>
      <c r="I20" s="115">
        <v>-1558</v>
      </c>
      <c r="J20" s="116">
        <v>-2.6907998134747242</v>
      </c>
      <c r="K20"/>
      <c r="L20"/>
      <c r="M20"/>
      <c r="N20"/>
      <c r="O20"/>
      <c r="P20"/>
    </row>
    <row r="21" spans="1:16" s="110" customFormat="1" ht="14.45" customHeight="1" x14ac:dyDescent="0.2">
      <c r="A21" s="123"/>
      <c r="B21" s="124" t="s">
        <v>117</v>
      </c>
      <c r="C21" s="125">
        <v>9.8991896892745483</v>
      </c>
      <c r="D21" s="143">
        <v>6206</v>
      </c>
      <c r="E21" s="144">
        <v>6430</v>
      </c>
      <c r="F21" s="144">
        <v>6228</v>
      </c>
      <c r="G21" s="144">
        <v>6151</v>
      </c>
      <c r="H21" s="145">
        <v>5958</v>
      </c>
      <c r="I21" s="143">
        <v>248</v>
      </c>
      <c r="J21" s="146">
        <v>4.1624706277274255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794831</v>
      </c>
      <c r="E23" s="114">
        <v>825536</v>
      </c>
      <c r="F23" s="114">
        <v>829378</v>
      </c>
      <c r="G23" s="114">
        <v>835412</v>
      </c>
      <c r="H23" s="140">
        <v>818533</v>
      </c>
      <c r="I23" s="115">
        <v>-23702</v>
      </c>
      <c r="J23" s="116">
        <v>-2.8956682259603461</v>
      </c>
      <c r="K23"/>
      <c r="L23"/>
      <c r="M23"/>
      <c r="N23"/>
      <c r="O23"/>
      <c r="P23"/>
    </row>
    <row r="24" spans="1:16" s="110" customFormat="1" ht="14.45" customHeight="1" x14ac:dyDescent="0.2">
      <c r="A24" s="120" t="s">
        <v>105</v>
      </c>
      <c r="B24" s="119" t="s">
        <v>106</v>
      </c>
      <c r="C24" s="113">
        <v>40.886049990501128</v>
      </c>
      <c r="D24" s="115">
        <v>324975</v>
      </c>
      <c r="E24" s="114">
        <v>335927</v>
      </c>
      <c r="F24" s="114">
        <v>337627</v>
      </c>
      <c r="G24" s="114">
        <v>338010</v>
      </c>
      <c r="H24" s="140">
        <v>329933</v>
      </c>
      <c r="I24" s="115">
        <v>-4958</v>
      </c>
      <c r="J24" s="116">
        <v>-1.5027293420179249</v>
      </c>
      <c r="K24"/>
      <c r="L24"/>
      <c r="M24"/>
      <c r="N24"/>
      <c r="O24"/>
      <c r="P24"/>
    </row>
    <row r="25" spans="1:16" s="110" customFormat="1" ht="14.45" customHeight="1" x14ac:dyDescent="0.2">
      <c r="A25" s="120"/>
      <c r="B25" s="119" t="s">
        <v>107</v>
      </c>
      <c r="C25" s="113">
        <v>59.113950009498872</v>
      </c>
      <c r="D25" s="115">
        <v>469856</v>
      </c>
      <c r="E25" s="114">
        <v>489609</v>
      </c>
      <c r="F25" s="114">
        <v>491751</v>
      </c>
      <c r="G25" s="114">
        <v>497402</v>
      </c>
      <c r="H25" s="140">
        <v>488600</v>
      </c>
      <c r="I25" s="115">
        <v>-18744</v>
      </c>
      <c r="J25" s="116">
        <v>-3.8362668849774866</v>
      </c>
      <c r="K25"/>
      <c r="L25"/>
      <c r="M25"/>
      <c r="N25"/>
      <c r="O25"/>
      <c r="P25"/>
    </row>
    <row r="26" spans="1:16" s="110" customFormat="1" ht="14.45" customHeight="1" x14ac:dyDescent="0.2">
      <c r="A26" s="118" t="s">
        <v>105</v>
      </c>
      <c r="B26" s="121" t="s">
        <v>108</v>
      </c>
      <c r="C26" s="113">
        <v>18.845263961773007</v>
      </c>
      <c r="D26" s="115">
        <v>149788</v>
      </c>
      <c r="E26" s="114">
        <v>157685</v>
      </c>
      <c r="F26" s="114">
        <v>157419</v>
      </c>
      <c r="G26" s="114">
        <v>162521</v>
      </c>
      <c r="H26" s="140">
        <v>152799</v>
      </c>
      <c r="I26" s="115">
        <v>-3011</v>
      </c>
      <c r="J26" s="116">
        <v>-1.9705626345722158</v>
      </c>
      <c r="K26"/>
      <c r="L26"/>
      <c r="M26"/>
      <c r="N26"/>
      <c r="O26"/>
      <c r="P26"/>
    </row>
    <row r="27" spans="1:16" s="110" customFormat="1" ht="14.45" customHeight="1" x14ac:dyDescent="0.2">
      <c r="A27" s="118"/>
      <c r="B27" s="121" t="s">
        <v>109</v>
      </c>
      <c r="C27" s="113">
        <v>46.835113376302637</v>
      </c>
      <c r="D27" s="115">
        <v>372260</v>
      </c>
      <c r="E27" s="114">
        <v>389648</v>
      </c>
      <c r="F27" s="114">
        <v>393077</v>
      </c>
      <c r="G27" s="114">
        <v>395239</v>
      </c>
      <c r="H27" s="140">
        <v>392989</v>
      </c>
      <c r="I27" s="115">
        <v>-20729</v>
      </c>
      <c r="J27" s="116">
        <v>-5.2747023453582669</v>
      </c>
      <c r="K27"/>
      <c r="L27"/>
      <c r="M27"/>
      <c r="N27"/>
      <c r="O27"/>
      <c r="P27"/>
    </row>
    <row r="28" spans="1:16" s="110" customFormat="1" ht="14.45" customHeight="1" x14ac:dyDescent="0.2">
      <c r="A28" s="118"/>
      <c r="B28" s="121" t="s">
        <v>110</v>
      </c>
      <c r="C28" s="113">
        <v>18.71857036275636</v>
      </c>
      <c r="D28" s="115">
        <v>148781</v>
      </c>
      <c r="E28" s="114">
        <v>151618</v>
      </c>
      <c r="F28" s="114">
        <v>152536</v>
      </c>
      <c r="G28" s="114">
        <v>152503</v>
      </c>
      <c r="H28" s="140">
        <v>150584</v>
      </c>
      <c r="I28" s="115">
        <v>-1803</v>
      </c>
      <c r="J28" s="116">
        <v>-1.1973383626414493</v>
      </c>
      <c r="K28"/>
      <c r="L28"/>
      <c r="M28"/>
      <c r="N28"/>
      <c r="O28"/>
      <c r="P28"/>
    </row>
    <row r="29" spans="1:16" s="110" customFormat="1" ht="14.45" customHeight="1" x14ac:dyDescent="0.2">
      <c r="A29" s="118"/>
      <c r="B29" s="121" t="s">
        <v>111</v>
      </c>
      <c r="C29" s="113">
        <v>15.600549047533375</v>
      </c>
      <c r="D29" s="115">
        <v>123998</v>
      </c>
      <c r="E29" s="114">
        <v>126584</v>
      </c>
      <c r="F29" s="114">
        <v>126345</v>
      </c>
      <c r="G29" s="114">
        <v>125149</v>
      </c>
      <c r="H29" s="140">
        <v>122161</v>
      </c>
      <c r="I29" s="115">
        <v>1837</v>
      </c>
      <c r="J29" s="116">
        <v>1.5037532436702385</v>
      </c>
      <c r="K29"/>
      <c r="L29"/>
      <c r="M29"/>
      <c r="N29"/>
      <c r="O29"/>
      <c r="P29"/>
    </row>
    <row r="30" spans="1:16" s="110" customFormat="1" ht="14.45" customHeight="1" x14ac:dyDescent="0.2">
      <c r="A30" s="120"/>
      <c r="B30" s="121" t="s">
        <v>112</v>
      </c>
      <c r="C30" s="113">
        <v>1.5009480002667233</v>
      </c>
      <c r="D30" s="115">
        <v>11930</v>
      </c>
      <c r="E30" s="114">
        <v>12117</v>
      </c>
      <c r="F30" s="114">
        <v>12714</v>
      </c>
      <c r="G30" s="114">
        <v>11132</v>
      </c>
      <c r="H30" s="140">
        <v>10718</v>
      </c>
      <c r="I30" s="115">
        <v>1212</v>
      </c>
      <c r="J30" s="116">
        <v>11.308079865646576</v>
      </c>
      <c r="K30"/>
      <c r="L30"/>
      <c r="M30"/>
      <c r="N30"/>
      <c r="O30"/>
      <c r="P30"/>
    </row>
    <row r="31" spans="1:16" s="110" customFormat="1" ht="14.45" customHeight="1" x14ac:dyDescent="0.2">
      <c r="A31" s="120" t="s">
        <v>113</v>
      </c>
      <c r="B31" s="119" t="s">
        <v>116</v>
      </c>
      <c r="C31" s="113">
        <v>90.137526090451928</v>
      </c>
      <c r="D31" s="115">
        <v>716441</v>
      </c>
      <c r="E31" s="114">
        <v>743978</v>
      </c>
      <c r="F31" s="114">
        <v>748188</v>
      </c>
      <c r="G31" s="114">
        <v>755017</v>
      </c>
      <c r="H31" s="140">
        <v>740453</v>
      </c>
      <c r="I31" s="115">
        <v>-24012</v>
      </c>
      <c r="J31" s="116">
        <v>-3.2428796966181515</v>
      </c>
      <c r="K31"/>
      <c r="L31"/>
      <c r="M31"/>
      <c r="N31"/>
      <c r="O31"/>
      <c r="P31"/>
    </row>
    <row r="32" spans="1:16" s="110" customFormat="1" ht="14.45" customHeight="1" x14ac:dyDescent="0.2">
      <c r="A32" s="123"/>
      <c r="B32" s="124" t="s">
        <v>117</v>
      </c>
      <c r="C32" s="125">
        <v>9.6459498937509984</v>
      </c>
      <c r="D32" s="143">
        <v>76669</v>
      </c>
      <c r="E32" s="144">
        <v>79754</v>
      </c>
      <c r="F32" s="144">
        <v>79377</v>
      </c>
      <c r="G32" s="144">
        <v>78484</v>
      </c>
      <c r="H32" s="145">
        <v>76220</v>
      </c>
      <c r="I32" s="143">
        <v>449</v>
      </c>
      <c r="J32" s="146">
        <v>0.5890842298609289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58557</v>
      </c>
      <c r="E56" s="114">
        <v>60661</v>
      </c>
      <c r="F56" s="114">
        <v>60486</v>
      </c>
      <c r="G56" s="114">
        <v>61055</v>
      </c>
      <c r="H56" s="140">
        <v>59993</v>
      </c>
      <c r="I56" s="115">
        <v>-1436</v>
      </c>
      <c r="J56" s="116">
        <v>-2.3936125881352823</v>
      </c>
      <c r="K56"/>
      <c r="L56"/>
      <c r="M56"/>
      <c r="N56"/>
      <c r="O56"/>
      <c r="P56"/>
    </row>
    <row r="57" spans="1:16" s="110" customFormat="1" ht="14.45" customHeight="1" x14ac:dyDescent="0.2">
      <c r="A57" s="120" t="s">
        <v>105</v>
      </c>
      <c r="B57" s="119" t="s">
        <v>106</v>
      </c>
      <c r="C57" s="113">
        <v>40.69709855354612</v>
      </c>
      <c r="D57" s="115">
        <v>23831</v>
      </c>
      <c r="E57" s="114">
        <v>24548</v>
      </c>
      <c r="F57" s="114">
        <v>24434</v>
      </c>
      <c r="G57" s="114">
        <v>24528</v>
      </c>
      <c r="H57" s="140">
        <v>24015</v>
      </c>
      <c r="I57" s="115">
        <v>-184</v>
      </c>
      <c r="J57" s="116">
        <v>-0.76618779929210912</v>
      </c>
    </row>
    <row r="58" spans="1:16" s="110" customFormat="1" ht="14.45" customHeight="1" x14ac:dyDescent="0.2">
      <c r="A58" s="120"/>
      <c r="B58" s="119" t="s">
        <v>107</v>
      </c>
      <c r="C58" s="113">
        <v>59.30290144645388</v>
      </c>
      <c r="D58" s="115">
        <v>34726</v>
      </c>
      <c r="E58" s="114">
        <v>36113</v>
      </c>
      <c r="F58" s="114">
        <v>36052</v>
      </c>
      <c r="G58" s="114">
        <v>36527</v>
      </c>
      <c r="H58" s="140">
        <v>35978</v>
      </c>
      <c r="I58" s="115">
        <v>-1252</v>
      </c>
      <c r="J58" s="116">
        <v>-3.4799043860136751</v>
      </c>
    </row>
    <row r="59" spans="1:16" s="110" customFormat="1" ht="14.45" customHeight="1" x14ac:dyDescent="0.2">
      <c r="A59" s="118" t="s">
        <v>105</v>
      </c>
      <c r="B59" s="121" t="s">
        <v>108</v>
      </c>
      <c r="C59" s="113">
        <v>20.593609645302866</v>
      </c>
      <c r="D59" s="115">
        <v>12059</v>
      </c>
      <c r="E59" s="114">
        <v>12719</v>
      </c>
      <c r="F59" s="114">
        <v>12430</v>
      </c>
      <c r="G59" s="114">
        <v>12908</v>
      </c>
      <c r="H59" s="140">
        <v>12244</v>
      </c>
      <c r="I59" s="115">
        <v>-185</v>
      </c>
      <c r="J59" s="116">
        <v>-1.5109441359032996</v>
      </c>
    </row>
    <row r="60" spans="1:16" s="110" customFormat="1" ht="14.45" customHeight="1" x14ac:dyDescent="0.2">
      <c r="A60" s="118"/>
      <c r="B60" s="121" t="s">
        <v>109</v>
      </c>
      <c r="C60" s="113">
        <v>46.091842136721482</v>
      </c>
      <c r="D60" s="115">
        <v>26990</v>
      </c>
      <c r="E60" s="114">
        <v>28173</v>
      </c>
      <c r="F60" s="114">
        <v>28335</v>
      </c>
      <c r="G60" s="114">
        <v>28496</v>
      </c>
      <c r="H60" s="140">
        <v>28501</v>
      </c>
      <c r="I60" s="115">
        <v>-1511</v>
      </c>
      <c r="J60" s="116">
        <v>-5.301568366022245</v>
      </c>
    </row>
    <row r="61" spans="1:16" s="110" customFormat="1" ht="14.45" customHeight="1" x14ac:dyDescent="0.2">
      <c r="A61" s="118"/>
      <c r="B61" s="121" t="s">
        <v>110</v>
      </c>
      <c r="C61" s="113">
        <v>18.144713697764573</v>
      </c>
      <c r="D61" s="115">
        <v>10625</v>
      </c>
      <c r="E61" s="114">
        <v>10751</v>
      </c>
      <c r="F61" s="114">
        <v>10777</v>
      </c>
      <c r="G61" s="114">
        <v>10838</v>
      </c>
      <c r="H61" s="140">
        <v>10659</v>
      </c>
      <c r="I61" s="115">
        <v>-34</v>
      </c>
      <c r="J61" s="116">
        <v>-0.31897926634768742</v>
      </c>
    </row>
    <row r="62" spans="1:16" s="110" customFormat="1" ht="14.45" customHeight="1" x14ac:dyDescent="0.2">
      <c r="A62" s="120"/>
      <c r="B62" s="121" t="s">
        <v>111</v>
      </c>
      <c r="C62" s="113">
        <v>15.168126782451287</v>
      </c>
      <c r="D62" s="115">
        <v>8882</v>
      </c>
      <c r="E62" s="114">
        <v>9018</v>
      </c>
      <c r="F62" s="114">
        <v>8944</v>
      </c>
      <c r="G62" s="114">
        <v>8813</v>
      </c>
      <c r="H62" s="140">
        <v>8589</v>
      </c>
      <c r="I62" s="115">
        <v>293</v>
      </c>
      <c r="J62" s="116">
        <v>3.411340086156712</v>
      </c>
    </row>
    <row r="63" spans="1:16" s="110" customFormat="1" ht="14.45" customHeight="1" x14ac:dyDescent="0.2">
      <c r="A63" s="120"/>
      <c r="B63" s="121" t="s">
        <v>112</v>
      </c>
      <c r="C63" s="113">
        <v>1.5250098194921189</v>
      </c>
      <c r="D63" s="115">
        <v>893</v>
      </c>
      <c r="E63" s="114">
        <v>912</v>
      </c>
      <c r="F63" s="114">
        <v>979</v>
      </c>
      <c r="G63" s="114">
        <v>825</v>
      </c>
      <c r="H63" s="140">
        <v>783</v>
      </c>
      <c r="I63" s="115">
        <v>110</v>
      </c>
      <c r="J63" s="116">
        <v>14.048531289910601</v>
      </c>
    </row>
    <row r="64" spans="1:16" s="110" customFormat="1" ht="14.45" customHeight="1" x14ac:dyDescent="0.2">
      <c r="A64" s="120" t="s">
        <v>113</v>
      </c>
      <c r="B64" s="119" t="s">
        <v>116</v>
      </c>
      <c r="C64" s="113">
        <v>91.288829687313211</v>
      </c>
      <c r="D64" s="115">
        <v>53456</v>
      </c>
      <c r="E64" s="114">
        <v>55359</v>
      </c>
      <c r="F64" s="114">
        <v>55305</v>
      </c>
      <c r="G64" s="114">
        <v>55908</v>
      </c>
      <c r="H64" s="140">
        <v>54964</v>
      </c>
      <c r="I64" s="115">
        <v>-1508</v>
      </c>
      <c r="J64" s="116">
        <v>-2.7436140018921478</v>
      </c>
    </row>
    <row r="65" spans="1:10" s="110" customFormat="1" ht="14.45" customHeight="1" x14ac:dyDescent="0.2">
      <c r="A65" s="123"/>
      <c r="B65" s="124" t="s">
        <v>117</v>
      </c>
      <c r="C65" s="125">
        <v>8.4686715507966603</v>
      </c>
      <c r="D65" s="143">
        <v>4959</v>
      </c>
      <c r="E65" s="144">
        <v>5154</v>
      </c>
      <c r="F65" s="144">
        <v>5047</v>
      </c>
      <c r="G65" s="144">
        <v>4992</v>
      </c>
      <c r="H65" s="145">
        <v>4872</v>
      </c>
      <c r="I65" s="143">
        <v>87</v>
      </c>
      <c r="J65" s="146">
        <v>1.7857142857142858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62692</v>
      </c>
      <c r="G11" s="114">
        <v>65341</v>
      </c>
      <c r="H11" s="114">
        <v>64841</v>
      </c>
      <c r="I11" s="114">
        <v>65230</v>
      </c>
      <c r="J11" s="140">
        <v>64021</v>
      </c>
      <c r="K11" s="114">
        <v>-1329</v>
      </c>
      <c r="L11" s="116">
        <v>-2.0758813514315615</v>
      </c>
    </row>
    <row r="12" spans="1:17" s="110" customFormat="1" ht="24" customHeight="1" x14ac:dyDescent="0.2">
      <c r="A12" s="604" t="s">
        <v>185</v>
      </c>
      <c r="B12" s="605"/>
      <c r="C12" s="605"/>
      <c r="D12" s="606"/>
      <c r="E12" s="113">
        <v>40.178970203534739</v>
      </c>
      <c r="F12" s="115">
        <v>25189</v>
      </c>
      <c r="G12" s="114">
        <v>26056</v>
      </c>
      <c r="H12" s="114">
        <v>25844</v>
      </c>
      <c r="I12" s="114">
        <v>25887</v>
      </c>
      <c r="J12" s="140">
        <v>25207</v>
      </c>
      <c r="K12" s="114">
        <v>-18</v>
      </c>
      <c r="L12" s="116">
        <v>-7.1408735668663473E-2</v>
      </c>
    </row>
    <row r="13" spans="1:17" s="110" customFormat="1" ht="15" customHeight="1" x14ac:dyDescent="0.2">
      <c r="A13" s="120"/>
      <c r="B13" s="612" t="s">
        <v>107</v>
      </c>
      <c r="C13" s="612"/>
      <c r="E13" s="113">
        <v>59.821029796465261</v>
      </c>
      <c r="F13" s="115">
        <v>37503</v>
      </c>
      <c r="G13" s="114">
        <v>39285</v>
      </c>
      <c r="H13" s="114">
        <v>38997</v>
      </c>
      <c r="I13" s="114">
        <v>39343</v>
      </c>
      <c r="J13" s="140">
        <v>38814</v>
      </c>
      <c r="K13" s="114">
        <v>-1311</v>
      </c>
      <c r="L13" s="116">
        <v>-3.3776472406863505</v>
      </c>
    </row>
    <row r="14" spans="1:17" s="110" customFormat="1" ht="22.5" customHeight="1" x14ac:dyDescent="0.2">
      <c r="A14" s="604" t="s">
        <v>186</v>
      </c>
      <c r="B14" s="605"/>
      <c r="C14" s="605"/>
      <c r="D14" s="606"/>
      <c r="E14" s="113">
        <v>19.806354877815352</v>
      </c>
      <c r="F14" s="115">
        <v>12417</v>
      </c>
      <c r="G14" s="114">
        <v>13250</v>
      </c>
      <c r="H14" s="114">
        <v>12871</v>
      </c>
      <c r="I14" s="114">
        <v>13342</v>
      </c>
      <c r="J14" s="140">
        <v>12600</v>
      </c>
      <c r="K14" s="114">
        <v>-183</v>
      </c>
      <c r="L14" s="116">
        <v>-1.4523809523809523</v>
      </c>
    </row>
    <row r="15" spans="1:17" s="110" customFormat="1" ht="15" customHeight="1" x14ac:dyDescent="0.2">
      <c r="A15" s="120"/>
      <c r="B15" s="119"/>
      <c r="C15" s="258" t="s">
        <v>106</v>
      </c>
      <c r="E15" s="113">
        <v>45.308850769106868</v>
      </c>
      <c r="F15" s="115">
        <v>5626</v>
      </c>
      <c r="G15" s="114">
        <v>5930</v>
      </c>
      <c r="H15" s="114">
        <v>5753</v>
      </c>
      <c r="I15" s="114">
        <v>5930</v>
      </c>
      <c r="J15" s="140">
        <v>5621</v>
      </c>
      <c r="K15" s="114">
        <v>5</v>
      </c>
      <c r="L15" s="116">
        <v>8.8952143746664297E-2</v>
      </c>
    </row>
    <row r="16" spans="1:17" s="110" customFormat="1" ht="15" customHeight="1" x14ac:dyDescent="0.2">
      <c r="A16" s="120"/>
      <c r="B16" s="119"/>
      <c r="C16" s="258" t="s">
        <v>107</v>
      </c>
      <c r="E16" s="113">
        <v>54.691149230893132</v>
      </c>
      <c r="F16" s="115">
        <v>6791</v>
      </c>
      <c r="G16" s="114">
        <v>7320</v>
      </c>
      <c r="H16" s="114">
        <v>7118</v>
      </c>
      <c r="I16" s="114">
        <v>7412</v>
      </c>
      <c r="J16" s="140">
        <v>6979</v>
      </c>
      <c r="K16" s="114">
        <v>-188</v>
      </c>
      <c r="L16" s="116">
        <v>-2.6937956727324832</v>
      </c>
    </row>
    <row r="17" spans="1:12" s="110" customFormat="1" ht="15" customHeight="1" x14ac:dyDescent="0.2">
      <c r="A17" s="120"/>
      <c r="B17" s="121" t="s">
        <v>109</v>
      </c>
      <c r="C17" s="258"/>
      <c r="E17" s="113">
        <v>47.318637146685383</v>
      </c>
      <c r="F17" s="115">
        <v>29665</v>
      </c>
      <c r="G17" s="114">
        <v>31177</v>
      </c>
      <c r="H17" s="114">
        <v>31151</v>
      </c>
      <c r="I17" s="114">
        <v>31132</v>
      </c>
      <c r="J17" s="140">
        <v>31075</v>
      </c>
      <c r="K17" s="114">
        <v>-1410</v>
      </c>
      <c r="L17" s="116">
        <v>-4.5374094931617055</v>
      </c>
    </row>
    <row r="18" spans="1:12" s="110" customFormat="1" ht="15" customHeight="1" x14ac:dyDescent="0.2">
      <c r="A18" s="120"/>
      <c r="B18" s="119"/>
      <c r="C18" s="258" t="s">
        <v>106</v>
      </c>
      <c r="E18" s="113">
        <v>36.527894825551996</v>
      </c>
      <c r="F18" s="115">
        <v>10836</v>
      </c>
      <c r="G18" s="114">
        <v>11343</v>
      </c>
      <c r="H18" s="114">
        <v>11291</v>
      </c>
      <c r="I18" s="114">
        <v>11170</v>
      </c>
      <c r="J18" s="140">
        <v>11061</v>
      </c>
      <c r="K18" s="114">
        <v>-225</v>
      </c>
      <c r="L18" s="116">
        <v>-2.034174125305126</v>
      </c>
    </row>
    <row r="19" spans="1:12" s="110" customFormat="1" ht="15" customHeight="1" x14ac:dyDescent="0.2">
      <c r="A19" s="120"/>
      <c r="B19" s="119"/>
      <c r="C19" s="258" t="s">
        <v>107</v>
      </c>
      <c r="E19" s="113">
        <v>63.472105174448004</v>
      </c>
      <c r="F19" s="115">
        <v>18829</v>
      </c>
      <c r="G19" s="114">
        <v>19834</v>
      </c>
      <c r="H19" s="114">
        <v>19860</v>
      </c>
      <c r="I19" s="114">
        <v>19962</v>
      </c>
      <c r="J19" s="140">
        <v>20014</v>
      </c>
      <c r="K19" s="114">
        <v>-1185</v>
      </c>
      <c r="L19" s="116">
        <v>-5.9208554012191463</v>
      </c>
    </row>
    <row r="20" spans="1:12" s="110" customFormat="1" ht="15" customHeight="1" x14ac:dyDescent="0.2">
      <c r="A20" s="120"/>
      <c r="B20" s="121" t="s">
        <v>110</v>
      </c>
      <c r="C20" s="258"/>
      <c r="E20" s="113">
        <v>18.180948127352771</v>
      </c>
      <c r="F20" s="115">
        <v>11398</v>
      </c>
      <c r="G20" s="114">
        <v>11595</v>
      </c>
      <c r="H20" s="114">
        <v>11590</v>
      </c>
      <c r="I20" s="114">
        <v>11654</v>
      </c>
      <c r="J20" s="140">
        <v>11476</v>
      </c>
      <c r="K20" s="114">
        <v>-78</v>
      </c>
      <c r="L20" s="116">
        <v>-0.67967933077727427</v>
      </c>
    </row>
    <row r="21" spans="1:12" s="110" customFormat="1" ht="15" customHeight="1" x14ac:dyDescent="0.2">
      <c r="A21" s="120"/>
      <c r="B21" s="119"/>
      <c r="C21" s="258" t="s">
        <v>106</v>
      </c>
      <c r="E21" s="113">
        <v>33.137392525004387</v>
      </c>
      <c r="F21" s="115">
        <v>3777</v>
      </c>
      <c r="G21" s="114">
        <v>3788</v>
      </c>
      <c r="H21" s="114">
        <v>3812</v>
      </c>
      <c r="I21" s="114">
        <v>3866</v>
      </c>
      <c r="J21" s="140">
        <v>3753</v>
      </c>
      <c r="K21" s="114">
        <v>24</v>
      </c>
      <c r="L21" s="116">
        <v>0.63948840927258188</v>
      </c>
    </row>
    <row r="22" spans="1:12" s="110" customFormat="1" ht="15" customHeight="1" x14ac:dyDescent="0.2">
      <c r="A22" s="120"/>
      <c r="B22" s="119"/>
      <c r="C22" s="258" t="s">
        <v>107</v>
      </c>
      <c r="E22" s="113">
        <v>66.862607474995613</v>
      </c>
      <c r="F22" s="115">
        <v>7621</v>
      </c>
      <c r="G22" s="114">
        <v>7807</v>
      </c>
      <c r="H22" s="114">
        <v>7778</v>
      </c>
      <c r="I22" s="114">
        <v>7788</v>
      </c>
      <c r="J22" s="140">
        <v>7723</v>
      </c>
      <c r="K22" s="114">
        <v>-102</v>
      </c>
      <c r="L22" s="116">
        <v>-1.3207302861582286</v>
      </c>
    </row>
    <row r="23" spans="1:12" s="110" customFormat="1" ht="15" customHeight="1" x14ac:dyDescent="0.2">
      <c r="A23" s="120"/>
      <c r="B23" s="121" t="s">
        <v>111</v>
      </c>
      <c r="C23" s="258"/>
      <c r="E23" s="113">
        <v>14.692464748293244</v>
      </c>
      <c r="F23" s="115">
        <v>9211</v>
      </c>
      <c r="G23" s="114">
        <v>9319</v>
      </c>
      <c r="H23" s="114">
        <v>9229</v>
      </c>
      <c r="I23" s="114">
        <v>9102</v>
      </c>
      <c r="J23" s="140">
        <v>8870</v>
      </c>
      <c r="K23" s="114">
        <v>341</v>
      </c>
      <c r="L23" s="116">
        <v>3.8444193912063134</v>
      </c>
    </row>
    <row r="24" spans="1:12" s="110" customFormat="1" ht="15" customHeight="1" x14ac:dyDescent="0.2">
      <c r="A24" s="120"/>
      <c r="B24" s="119"/>
      <c r="C24" s="258" t="s">
        <v>106</v>
      </c>
      <c r="E24" s="113">
        <v>53.729236782108352</v>
      </c>
      <c r="F24" s="115">
        <v>4949</v>
      </c>
      <c r="G24" s="114">
        <v>4995</v>
      </c>
      <c r="H24" s="114">
        <v>4988</v>
      </c>
      <c r="I24" s="114">
        <v>4921</v>
      </c>
      <c r="J24" s="140">
        <v>4772</v>
      </c>
      <c r="K24" s="114">
        <v>177</v>
      </c>
      <c r="L24" s="116">
        <v>3.7091366303436715</v>
      </c>
    </row>
    <row r="25" spans="1:12" s="110" customFormat="1" ht="15" customHeight="1" x14ac:dyDescent="0.2">
      <c r="A25" s="120"/>
      <c r="B25" s="119"/>
      <c r="C25" s="258" t="s">
        <v>107</v>
      </c>
      <c r="E25" s="113">
        <v>46.270763217891648</v>
      </c>
      <c r="F25" s="115">
        <v>4262</v>
      </c>
      <c r="G25" s="114">
        <v>4324</v>
      </c>
      <c r="H25" s="114">
        <v>4241</v>
      </c>
      <c r="I25" s="114">
        <v>4181</v>
      </c>
      <c r="J25" s="140">
        <v>4098</v>
      </c>
      <c r="K25" s="114">
        <v>164</v>
      </c>
      <c r="L25" s="116">
        <v>4.0019521717911175</v>
      </c>
    </row>
    <row r="26" spans="1:12" s="110" customFormat="1" ht="15" customHeight="1" x14ac:dyDescent="0.2">
      <c r="A26" s="120"/>
      <c r="C26" s="121" t="s">
        <v>187</v>
      </c>
      <c r="D26" s="110" t="s">
        <v>188</v>
      </c>
      <c r="E26" s="113">
        <v>1.5360811586805334</v>
      </c>
      <c r="F26" s="115">
        <v>963</v>
      </c>
      <c r="G26" s="114">
        <v>957</v>
      </c>
      <c r="H26" s="114">
        <v>999</v>
      </c>
      <c r="I26" s="114">
        <v>848</v>
      </c>
      <c r="J26" s="140">
        <v>821</v>
      </c>
      <c r="K26" s="114">
        <v>142</v>
      </c>
      <c r="L26" s="116">
        <v>17.295980511571255</v>
      </c>
    </row>
    <row r="27" spans="1:12" s="110" customFormat="1" ht="15" customHeight="1" x14ac:dyDescent="0.2">
      <c r="A27" s="120"/>
      <c r="B27" s="119"/>
      <c r="D27" s="259" t="s">
        <v>106</v>
      </c>
      <c r="E27" s="113">
        <v>45.379023883696782</v>
      </c>
      <c r="F27" s="115">
        <v>437</v>
      </c>
      <c r="G27" s="114">
        <v>447</v>
      </c>
      <c r="H27" s="114">
        <v>499</v>
      </c>
      <c r="I27" s="114">
        <v>431</v>
      </c>
      <c r="J27" s="140">
        <v>422</v>
      </c>
      <c r="K27" s="114">
        <v>15</v>
      </c>
      <c r="L27" s="116">
        <v>3.5545023696682465</v>
      </c>
    </row>
    <row r="28" spans="1:12" s="110" customFormat="1" ht="15" customHeight="1" x14ac:dyDescent="0.2">
      <c r="A28" s="120"/>
      <c r="B28" s="119"/>
      <c r="D28" s="259" t="s">
        <v>107</v>
      </c>
      <c r="E28" s="113">
        <v>54.620976116303218</v>
      </c>
      <c r="F28" s="115">
        <v>526</v>
      </c>
      <c r="G28" s="114">
        <v>510</v>
      </c>
      <c r="H28" s="114">
        <v>500</v>
      </c>
      <c r="I28" s="114">
        <v>417</v>
      </c>
      <c r="J28" s="140">
        <v>399</v>
      </c>
      <c r="K28" s="114">
        <v>127</v>
      </c>
      <c r="L28" s="116">
        <v>31.829573934837093</v>
      </c>
    </row>
    <row r="29" spans="1:12" s="110" customFormat="1" ht="24" customHeight="1" x14ac:dyDescent="0.2">
      <c r="A29" s="604" t="s">
        <v>189</v>
      </c>
      <c r="B29" s="605"/>
      <c r="C29" s="605"/>
      <c r="D29" s="606"/>
      <c r="E29" s="113">
        <v>89.87271103171058</v>
      </c>
      <c r="F29" s="115">
        <v>56343</v>
      </c>
      <c r="G29" s="114">
        <v>58761</v>
      </c>
      <c r="H29" s="114">
        <v>58471</v>
      </c>
      <c r="I29" s="114">
        <v>58916</v>
      </c>
      <c r="J29" s="140">
        <v>57901</v>
      </c>
      <c r="K29" s="114">
        <v>-1558</v>
      </c>
      <c r="L29" s="116">
        <v>-2.6907998134747242</v>
      </c>
    </row>
    <row r="30" spans="1:12" s="110" customFormat="1" ht="15" customHeight="1" x14ac:dyDescent="0.2">
      <c r="A30" s="120"/>
      <c r="B30" s="119"/>
      <c r="C30" s="258" t="s">
        <v>106</v>
      </c>
      <c r="E30" s="113">
        <v>39.937525513373444</v>
      </c>
      <c r="F30" s="115">
        <v>22502</v>
      </c>
      <c r="G30" s="114">
        <v>23264</v>
      </c>
      <c r="H30" s="114">
        <v>23147</v>
      </c>
      <c r="I30" s="114">
        <v>23220</v>
      </c>
      <c r="J30" s="140">
        <v>22658</v>
      </c>
      <c r="K30" s="114">
        <v>-156</v>
      </c>
      <c r="L30" s="116">
        <v>-0.68849854356077322</v>
      </c>
    </row>
    <row r="31" spans="1:12" s="110" customFormat="1" ht="15" customHeight="1" x14ac:dyDescent="0.2">
      <c r="A31" s="120"/>
      <c r="B31" s="119"/>
      <c r="C31" s="258" t="s">
        <v>107</v>
      </c>
      <c r="E31" s="113">
        <v>60.062474486626556</v>
      </c>
      <c r="F31" s="115">
        <v>33841</v>
      </c>
      <c r="G31" s="114">
        <v>35497</v>
      </c>
      <c r="H31" s="114">
        <v>35324</v>
      </c>
      <c r="I31" s="114">
        <v>35696</v>
      </c>
      <c r="J31" s="140">
        <v>35243</v>
      </c>
      <c r="K31" s="114">
        <v>-1402</v>
      </c>
      <c r="L31" s="116">
        <v>-3.9780949408393158</v>
      </c>
    </row>
    <row r="32" spans="1:12" s="110" customFormat="1" ht="15" customHeight="1" x14ac:dyDescent="0.2">
      <c r="A32" s="120"/>
      <c r="B32" s="119" t="s">
        <v>117</v>
      </c>
      <c r="C32" s="258"/>
      <c r="E32" s="113">
        <v>9.8991896892745483</v>
      </c>
      <c r="F32" s="114">
        <v>6206</v>
      </c>
      <c r="G32" s="114">
        <v>6430</v>
      </c>
      <c r="H32" s="114">
        <v>6228</v>
      </c>
      <c r="I32" s="114">
        <v>6151</v>
      </c>
      <c r="J32" s="140">
        <v>5958</v>
      </c>
      <c r="K32" s="114">
        <v>248</v>
      </c>
      <c r="L32" s="116">
        <v>4.1624706277274255</v>
      </c>
    </row>
    <row r="33" spans="1:12" s="110" customFormat="1" ht="15" customHeight="1" x14ac:dyDescent="0.2">
      <c r="A33" s="120"/>
      <c r="B33" s="119"/>
      <c r="C33" s="258" t="s">
        <v>106</v>
      </c>
      <c r="E33" s="113">
        <v>42.491137608765712</v>
      </c>
      <c r="F33" s="114">
        <v>2637</v>
      </c>
      <c r="G33" s="114">
        <v>2733</v>
      </c>
      <c r="H33" s="114">
        <v>2635</v>
      </c>
      <c r="I33" s="114">
        <v>2590</v>
      </c>
      <c r="J33" s="140">
        <v>2475</v>
      </c>
      <c r="K33" s="114">
        <v>162</v>
      </c>
      <c r="L33" s="116">
        <v>6.5454545454545459</v>
      </c>
    </row>
    <row r="34" spans="1:12" s="110" customFormat="1" ht="15" customHeight="1" x14ac:dyDescent="0.2">
      <c r="A34" s="120"/>
      <c r="B34" s="119"/>
      <c r="C34" s="258" t="s">
        <v>107</v>
      </c>
      <c r="E34" s="113">
        <v>57.508862391234288</v>
      </c>
      <c r="F34" s="114">
        <v>3569</v>
      </c>
      <c r="G34" s="114">
        <v>3697</v>
      </c>
      <c r="H34" s="114">
        <v>3593</v>
      </c>
      <c r="I34" s="114">
        <v>3561</v>
      </c>
      <c r="J34" s="140">
        <v>3483</v>
      </c>
      <c r="K34" s="114">
        <v>86</v>
      </c>
      <c r="L34" s="116">
        <v>2.4691358024691357</v>
      </c>
    </row>
    <row r="35" spans="1:12" s="110" customFormat="1" ht="24" customHeight="1" x14ac:dyDescent="0.2">
      <c r="A35" s="604" t="s">
        <v>192</v>
      </c>
      <c r="B35" s="605"/>
      <c r="C35" s="605"/>
      <c r="D35" s="606"/>
      <c r="E35" s="113">
        <v>21.028201365405476</v>
      </c>
      <c r="F35" s="114">
        <v>13183</v>
      </c>
      <c r="G35" s="114">
        <v>13815</v>
      </c>
      <c r="H35" s="114">
        <v>13456</v>
      </c>
      <c r="I35" s="114">
        <v>13966</v>
      </c>
      <c r="J35" s="114">
        <v>13403</v>
      </c>
      <c r="K35" s="318">
        <v>-220</v>
      </c>
      <c r="L35" s="319">
        <v>-1.6414235618891293</v>
      </c>
    </row>
    <row r="36" spans="1:12" s="110" customFormat="1" ht="15" customHeight="1" x14ac:dyDescent="0.2">
      <c r="A36" s="120"/>
      <c r="B36" s="119"/>
      <c r="C36" s="258" t="s">
        <v>106</v>
      </c>
      <c r="E36" s="113">
        <v>41.697640901160582</v>
      </c>
      <c r="F36" s="114">
        <v>5497</v>
      </c>
      <c r="G36" s="114">
        <v>5690</v>
      </c>
      <c r="H36" s="114">
        <v>5524</v>
      </c>
      <c r="I36" s="114">
        <v>5758</v>
      </c>
      <c r="J36" s="114">
        <v>5448</v>
      </c>
      <c r="K36" s="318">
        <v>49</v>
      </c>
      <c r="L36" s="116">
        <v>0.89941262848751835</v>
      </c>
    </row>
    <row r="37" spans="1:12" s="110" customFormat="1" ht="15" customHeight="1" x14ac:dyDescent="0.2">
      <c r="A37" s="120"/>
      <c r="B37" s="119"/>
      <c r="C37" s="258" t="s">
        <v>107</v>
      </c>
      <c r="E37" s="113">
        <v>58.302359098839418</v>
      </c>
      <c r="F37" s="114">
        <v>7686</v>
      </c>
      <c r="G37" s="114">
        <v>8125</v>
      </c>
      <c r="H37" s="114">
        <v>7932</v>
      </c>
      <c r="I37" s="114">
        <v>8208</v>
      </c>
      <c r="J37" s="140">
        <v>7955</v>
      </c>
      <c r="K37" s="114">
        <v>-269</v>
      </c>
      <c r="L37" s="116">
        <v>-3.3815210559396607</v>
      </c>
    </row>
    <row r="38" spans="1:12" s="110" customFormat="1" ht="15" customHeight="1" x14ac:dyDescent="0.2">
      <c r="A38" s="120"/>
      <c r="B38" s="119" t="s">
        <v>329</v>
      </c>
      <c r="C38" s="258"/>
      <c r="E38" s="113">
        <v>52.025776813628532</v>
      </c>
      <c r="F38" s="114">
        <v>32616</v>
      </c>
      <c r="G38" s="114">
        <v>33505</v>
      </c>
      <c r="H38" s="114">
        <v>33439</v>
      </c>
      <c r="I38" s="114">
        <v>33256</v>
      </c>
      <c r="J38" s="140">
        <v>32959</v>
      </c>
      <c r="K38" s="114">
        <v>-343</v>
      </c>
      <c r="L38" s="116">
        <v>-1.0406869140447221</v>
      </c>
    </row>
    <row r="39" spans="1:12" s="110" customFormat="1" ht="15" customHeight="1" x14ac:dyDescent="0.2">
      <c r="A39" s="120"/>
      <c r="B39" s="119"/>
      <c r="C39" s="258" t="s">
        <v>106</v>
      </c>
      <c r="E39" s="113">
        <v>41.421388275692912</v>
      </c>
      <c r="F39" s="115">
        <v>13510</v>
      </c>
      <c r="G39" s="114">
        <v>13795</v>
      </c>
      <c r="H39" s="114">
        <v>13793</v>
      </c>
      <c r="I39" s="114">
        <v>13621</v>
      </c>
      <c r="J39" s="140">
        <v>13409</v>
      </c>
      <c r="K39" s="114">
        <v>101</v>
      </c>
      <c r="L39" s="116">
        <v>0.75322544559624138</v>
      </c>
    </row>
    <row r="40" spans="1:12" s="110" customFormat="1" ht="15" customHeight="1" x14ac:dyDescent="0.2">
      <c r="A40" s="120"/>
      <c r="B40" s="119"/>
      <c r="C40" s="258" t="s">
        <v>107</v>
      </c>
      <c r="E40" s="113">
        <v>58.578611724307088</v>
      </c>
      <c r="F40" s="115">
        <v>19106</v>
      </c>
      <c r="G40" s="114">
        <v>19710</v>
      </c>
      <c r="H40" s="114">
        <v>19646</v>
      </c>
      <c r="I40" s="114">
        <v>19635</v>
      </c>
      <c r="J40" s="140">
        <v>19550</v>
      </c>
      <c r="K40" s="114">
        <v>-444</v>
      </c>
      <c r="L40" s="116">
        <v>-2.2710997442455243</v>
      </c>
    </row>
    <row r="41" spans="1:12" s="110" customFormat="1" ht="15" customHeight="1" x14ac:dyDescent="0.2">
      <c r="A41" s="120"/>
      <c r="B41" s="320" t="s">
        <v>517</v>
      </c>
      <c r="C41" s="258"/>
      <c r="E41" s="113">
        <v>7.2369680341989406</v>
      </c>
      <c r="F41" s="115">
        <v>4537</v>
      </c>
      <c r="G41" s="114">
        <v>4790</v>
      </c>
      <c r="H41" s="114">
        <v>4684</v>
      </c>
      <c r="I41" s="114">
        <v>4687</v>
      </c>
      <c r="J41" s="140">
        <v>4414</v>
      </c>
      <c r="K41" s="114">
        <v>123</v>
      </c>
      <c r="L41" s="116">
        <v>2.7865881286814682</v>
      </c>
    </row>
    <row r="42" spans="1:12" s="110" customFormat="1" ht="15" customHeight="1" x14ac:dyDescent="0.2">
      <c r="A42" s="120"/>
      <c r="B42" s="119"/>
      <c r="C42" s="268" t="s">
        <v>106</v>
      </c>
      <c r="D42" s="182"/>
      <c r="E42" s="113">
        <v>39.960326206744547</v>
      </c>
      <c r="F42" s="115">
        <v>1813</v>
      </c>
      <c r="G42" s="114">
        <v>1926</v>
      </c>
      <c r="H42" s="114">
        <v>1881</v>
      </c>
      <c r="I42" s="114">
        <v>1864</v>
      </c>
      <c r="J42" s="140">
        <v>1764</v>
      </c>
      <c r="K42" s="114">
        <v>49</v>
      </c>
      <c r="L42" s="116">
        <v>2.7777777777777777</v>
      </c>
    </row>
    <row r="43" spans="1:12" s="110" customFormat="1" ht="15" customHeight="1" x14ac:dyDescent="0.2">
      <c r="A43" s="120"/>
      <c r="B43" s="119"/>
      <c r="C43" s="268" t="s">
        <v>107</v>
      </c>
      <c r="D43" s="182"/>
      <c r="E43" s="113">
        <v>60.039673793255453</v>
      </c>
      <c r="F43" s="115">
        <v>2724</v>
      </c>
      <c r="G43" s="114">
        <v>2864</v>
      </c>
      <c r="H43" s="114">
        <v>2803</v>
      </c>
      <c r="I43" s="114">
        <v>2823</v>
      </c>
      <c r="J43" s="140">
        <v>2650</v>
      </c>
      <c r="K43" s="114">
        <v>74</v>
      </c>
      <c r="L43" s="116">
        <v>2.7924528301886791</v>
      </c>
    </row>
    <row r="44" spans="1:12" s="110" customFormat="1" ht="15" customHeight="1" x14ac:dyDescent="0.2">
      <c r="A44" s="120"/>
      <c r="B44" s="119" t="s">
        <v>205</v>
      </c>
      <c r="C44" s="268"/>
      <c r="D44" s="182"/>
      <c r="E44" s="113">
        <v>19.709053786767051</v>
      </c>
      <c r="F44" s="115">
        <v>12356</v>
      </c>
      <c r="G44" s="114">
        <v>13231</v>
      </c>
      <c r="H44" s="114">
        <v>13262</v>
      </c>
      <c r="I44" s="114">
        <v>13321</v>
      </c>
      <c r="J44" s="140">
        <v>13245</v>
      </c>
      <c r="K44" s="114">
        <v>-889</v>
      </c>
      <c r="L44" s="116">
        <v>-6.71196677991695</v>
      </c>
    </row>
    <row r="45" spans="1:12" s="110" customFormat="1" ht="15" customHeight="1" x14ac:dyDescent="0.2">
      <c r="A45" s="120"/>
      <c r="B45" s="119"/>
      <c r="C45" s="268" t="s">
        <v>106</v>
      </c>
      <c r="D45" s="182"/>
      <c r="E45" s="113">
        <v>35.359339592101001</v>
      </c>
      <c r="F45" s="115">
        <v>4369</v>
      </c>
      <c r="G45" s="114">
        <v>4645</v>
      </c>
      <c r="H45" s="114">
        <v>4646</v>
      </c>
      <c r="I45" s="114">
        <v>4644</v>
      </c>
      <c r="J45" s="140">
        <v>4586</v>
      </c>
      <c r="K45" s="114">
        <v>-217</v>
      </c>
      <c r="L45" s="116">
        <v>-4.7317924116877457</v>
      </c>
    </row>
    <row r="46" spans="1:12" s="110" customFormat="1" ht="15" customHeight="1" x14ac:dyDescent="0.2">
      <c r="A46" s="123"/>
      <c r="B46" s="124"/>
      <c r="C46" s="260" t="s">
        <v>107</v>
      </c>
      <c r="D46" s="261"/>
      <c r="E46" s="125">
        <v>64.640660407898991</v>
      </c>
      <c r="F46" s="143">
        <v>7987</v>
      </c>
      <c r="G46" s="144">
        <v>8586</v>
      </c>
      <c r="H46" s="144">
        <v>8616</v>
      </c>
      <c r="I46" s="144">
        <v>8677</v>
      </c>
      <c r="J46" s="145">
        <v>8659</v>
      </c>
      <c r="K46" s="144">
        <v>-672</v>
      </c>
      <c r="L46" s="146">
        <v>-7.760711398544867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62692</v>
      </c>
      <c r="E11" s="114">
        <v>65341</v>
      </c>
      <c r="F11" s="114">
        <v>64841</v>
      </c>
      <c r="G11" s="114">
        <v>65230</v>
      </c>
      <c r="H11" s="140">
        <v>64021</v>
      </c>
      <c r="I11" s="115">
        <v>-1329</v>
      </c>
      <c r="J11" s="116">
        <v>-2.0758813514315615</v>
      </c>
    </row>
    <row r="12" spans="1:15" s="110" customFormat="1" ht="24.95" customHeight="1" x14ac:dyDescent="0.2">
      <c r="A12" s="193" t="s">
        <v>132</v>
      </c>
      <c r="B12" s="194" t="s">
        <v>133</v>
      </c>
      <c r="C12" s="113">
        <v>2.5186626682830346</v>
      </c>
      <c r="D12" s="115">
        <v>1579</v>
      </c>
      <c r="E12" s="114">
        <v>1588</v>
      </c>
      <c r="F12" s="114">
        <v>1603</v>
      </c>
      <c r="G12" s="114">
        <v>1654</v>
      </c>
      <c r="H12" s="140">
        <v>1534</v>
      </c>
      <c r="I12" s="115">
        <v>45</v>
      </c>
      <c r="J12" s="116">
        <v>2.9335071707953064</v>
      </c>
    </row>
    <row r="13" spans="1:15" s="110" customFormat="1" ht="24.95" customHeight="1" x14ac:dyDescent="0.2">
      <c r="A13" s="193" t="s">
        <v>134</v>
      </c>
      <c r="B13" s="199" t="s">
        <v>214</v>
      </c>
      <c r="C13" s="113">
        <v>0.68908313660435139</v>
      </c>
      <c r="D13" s="115">
        <v>432</v>
      </c>
      <c r="E13" s="114">
        <v>447</v>
      </c>
      <c r="F13" s="114">
        <v>455</v>
      </c>
      <c r="G13" s="114">
        <v>444</v>
      </c>
      <c r="H13" s="140">
        <v>423</v>
      </c>
      <c r="I13" s="115">
        <v>9</v>
      </c>
      <c r="J13" s="116">
        <v>2.1276595744680851</v>
      </c>
    </row>
    <row r="14" spans="1:15" s="287" customFormat="1" ht="24.95" customHeight="1" x14ac:dyDescent="0.2">
      <c r="A14" s="193" t="s">
        <v>215</v>
      </c>
      <c r="B14" s="199" t="s">
        <v>137</v>
      </c>
      <c r="C14" s="113">
        <v>7.1396669431506412</v>
      </c>
      <c r="D14" s="115">
        <v>4476</v>
      </c>
      <c r="E14" s="114">
        <v>4563</v>
      </c>
      <c r="F14" s="114">
        <v>4618</v>
      </c>
      <c r="G14" s="114">
        <v>4628</v>
      </c>
      <c r="H14" s="140">
        <v>4625</v>
      </c>
      <c r="I14" s="115">
        <v>-149</v>
      </c>
      <c r="J14" s="116">
        <v>-3.2216216216216216</v>
      </c>
      <c r="K14" s="110"/>
      <c r="L14" s="110"/>
      <c r="M14" s="110"/>
      <c r="N14" s="110"/>
      <c r="O14" s="110"/>
    </row>
    <row r="15" spans="1:15" s="110" customFormat="1" ht="24.95" customHeight="1" x14ac:dyDescent="0.2">
      <c r="A15" s="193" t="s">
        <v>216</v>
      </c>
      <c r="B15" s="199" t="s">
        <v>217</v>
      </c>
      <c r="C15" s="113">
        <v>2.6079882600650799</v>
      </c>
      <c r="D15" s="115">
        <v>1635</v>
      </c>
      <c r="E15" s="114">
        <v>1669</v>
      </c>
      <c r="F15" s="114">
        <v>1702</v>
      </c>
      <c r="G15" s="114">
        <v>1723</v>
      </c>
      <c r="H15" s="140">
        <v>1749</v>
      </c>
      <c r="I15" s="115">
        <v>-114</v>
      </c>
      <c r="J15" s="116">
        <v>-6.5180102915951972</v>
      </c>
    </row>
    <row r="16" spans="1:15" s="287" customFormat="1" ht="24.95" customHeight="1" x14ac:dyDescent="0.2">
      <c r="A16" s="193" t="s">
        <v>218</v>
      </c>
      <c r="B16" s="199" t="s">
        <v>141</v>
      </c>
      <c r="C16" s="113">
        <v>2.7036942512601287</v>
      </c>
      <c r="D16" s="115">
        <v>1695</v>
      </c>
      <c r="E16" s="114">
        <v>1729</v>
      </c>
      <c r="F16" s="114">
        <v>1770</v>
      </c>
      <c r="G16" s="114">
        <v>1797</v>
      </c>
      <c r="H16" s="140">
        <v>1782</v>
      </c>
      <c r="I16" s="115">
        <v>-87</v>
      </c>
      <c r="J16" s="116">
        <v>-4.8821548821548824</v>
      </c>
      <c r="K16" s="110"/>
      <c r="L16" s="110"/>
      <c r="M16" s="110"/>
      <c r="N16" s="110"/>
      <c r="O16" s="110"/>
    </row>
    <row r="17" spans="1:15" s="110" customFormat="1" ht="24.95" customHeight="1" x14ac:dyDescent="0.2">
      <c r="A17" s="193" t="s">
        <v>142</v>
      </c>
      <c r="B17" s="199" t="s">
        <v>220</v>
      </c>
      <c r="C17" s="113">
        <v>1.8279844318254324</v>
      </c>
      <c r="D17" s="115">
        <v>1146</v>
      </c>
      <c r="E17" s="114">
        <v>1165</v>
      </c>
      <c r="F17" s="114">
        <v>1146</v>
      </c>
      <c r="G17" s="114">
        <v>1108</v>
      </c>
      <c r="H17" s="140">
        <v>1094</v>
      </c>
      <c r="I17" s="115">
        <v>52</v>
      </c>
      <c r="J17" s="116">
        <v>4.753199268738574</v>
      </c>
    </row>
    <row r="18" spans="1:15" s="287" customFormat="1" ht="24.95" customHeight="1" x14ac:dyDescent="0.2">
      <c r="A18" s="201" t="s">
        <v>144</v>
      </c>
      <c r="B18" s="202" t="s">
        <v>145</v>
      </c>
      <c r="C18" s="113">
        <v>3.5156000765647928</v>
      </c>
      <c r="D18" s="115">
        <v>2204</v>
      </c>
      <c r="E18" s="114">
        <v>2211</v>
      </c>
      <c r="F18" s="114">
        <v>2271</v>
      </c>
      <c r="G18" s="114">
        <v>2225</v>
      </c>
      <c r="H18" s="140">
        <v>2221</v>
      </c>
      <c r="I18" s="115">
        <v>-17</v>
      </c>
      <c r="J18" s="116">
        <v>-0.76542098153984695</v>
      </c>
      <c r="K18" s="110"/>
      <c r="L18" s="110"/>
      <c r="M18" s="110"/>
      <c r="N18" s="110"/>
      <c r="O18" s="110"/>
    </row>
    <row r="19" spans="1:15" s="110" customFormat="1" ht="24.95" customHeight="1" x14ac:dyDescent="0.2">
      <c r="A19" s="193" t="s">
        <v>146</v>
      </c>
      <c r="B19" s="199" t="s">
        <v>147</v>
      </c>
      <c r="C19" s="113">
        <v>17.211127416576279</v>
      </c>
      <c r="D19" s="115">
        <v>10790</v>
      </c>
      <c r="E19" s="114">
        <v>11050</v>
      </c>
      <c r="F19" s="114">
        <v>10777</v>
      </c>
      <c r="G19" s="114">
        <v>10882</v>
      </c>
      <c r="H19" s="140">
        <v>10843</v>
      </c>
      <c r="I19" s="115">
        <v>-53</v>
      </c>
      <c r="J19" s="116">
        <v>-0.48879461403670571</v>
      </c>
    </row>
    <row r="20" spans="1:15" s="287" customFormat="1" ht="24.95" customHeight="1" x14ac:dyDescent="0.2">
      <c r="A20" s="193" t="s">
        <v>148</v>
      </c>
      <c r="B20" s="199" t="s">
        <v>149</v>
      </c>
      <c r="C20" s="113">
        <v>8.2051936451221845</v>
      </c>
      <c r="D20" s="115">
        <v>5144</v>
      </c>
      <c r="E20" s="114">
        <v>5176</v>
      </c>
      <c r="F20" s="114">
        <v>5186</v>
      </c>
      <c r="G20" s="114">
        <v>5251</v>
      </c>
      <c r="H20" s="140">
        <v>5239</v>
      </c>
      <c r="I20" s="115">
        <v>-95</v>
      </c>
      <c r="J20" s="116">
        <v>-1.8133231532735254</v>
      </c>
      <c r="K20" s="110"/>
      <c r="L20" s="110"/>
      <c r="M20" s="110"/>
      <c r="N20" s="110"/>
      <c r="O20" s="110"/>
    </row>
    <row r="21" spans="1:15" s="110" customFormat="1" ht="24.95" customHeight="1" x14ac:dyDescent="0.2">
      <c r="A21" s="201" t="s">
        <v>150</v>
      </c>
      <c r="B21" s="202" t="s">
        <v>151</v>
      </c>
      <c r="C21" s="113">
        <v>12.00153129585912</v>
      </c>
      <c r="D21" s="115">
        <v>7524</v>
      </c>
      <c r="E21" s="114">
        <v>8638</v>
      </c>
      <c r="F21" s="114">
        <v>8663</v>
      </c>
      <c r="G21" s="114">
        <v>8786</v>
      </c>
      <c r="H21" s="140">
        <v>8469</v>
      </c>
      <c r="I21" s="115">
        <v>-945</v>
      </c>
      <c r="J21" s="116">
        <v>-11.158342189160468</v>
      </c>
    </row>
    <row r="22" spans="1:15" s="110" customFormat="1" ht="24.95" customHeight="1" x14ac:dyDescent="0.2">
      <c r="A22" s="201" t="s">
        <v>152</v>
      </c>
      <c r="B22" s="199" t="s">
        <v>153</v>
      </c>
      <c r="C22" s="113">
        <v>0.87092451987494413</v>
      </c>
      <c r="D22" s="115">
        <v>546</v>
      </c>
      <c r="E22" s="114">
        <v>555</v>
      </c>
      <c r="F22" s="114">
        <v>544</v>
      </c>
      <c r="G22" s="114">
        <v>563</v>
      </c>
      <c r="H22" s="140">
        <v>550</v>
      </c>
      <c r="I22" s="115">
        <v>-4</v>
      </c>
      <c r="J22" s="116">
        <v>-0.72727272727272729</v>
      </c>
    </row>
    <row r="23" spans="1:15" s="110" customFormat="1" ht="24.95" customHeight="1" x14ac:dyDescent="0.2">
      <c r="A23" s="193" t="s">
        <v>154</v>
      </c>
      <c r="B23" s="199" t="s">
        <v>155</v>
      </c>
      <c r="C23" s="113">
        <v>0.91718241561921776</v>
      </c>
      <c r="D23" s="115">
        <v>575</v>
      </c>
      <c r="E23" s="114">
        <v>582</v>
      </c>
      <c r="F23" s="114">
        <v>582</v>
      </c>
      <c r="G23" s="114">
        <v>569</v>
      </c>
      <c r="H23" s="140">
        <v>552</v>
      </c>
      <c r="I23" s="115">
        <v>23</v>
      </c>
      <c r="J23" s="116">
        <v>4.166666666666667</v>
      </c>
    </row>
    <row r="24" spans="1:15" s="110" customFormat="1" ht="24.95" customHeight="1" x14ac:dyDescent="0.2">
      <c r="A24" s="193" t="s">
        <v>156</v>
      </c>
      <c r="B24" s="199" t="s">
        <v>221</v>
      </c>
      <c r="C24" s="113">
        <v>6.8350028711797357</v>
      </c>
      <c r="D24" s="115">
        <v>4285</v>
      </c>
      <c r="E24" s="114">
        <v>4342</v>
      </c>
      <c r="F24" s="114">
        <v>4338</v>
      </c>
      <c r="G24" s="114">
        <v>4399</v>
      </c>
      <c r="H24" s="140">
        <v>4381</v>
      </c>
      <c r="I24" s="115">
        <v>-96</v>
      </c>
      <c r="J24" s="116">
        <v>-2.1912805295594615</v>
      </c>
    </row>
    <row r="25" spans="1:15" s="110" customFormat="1" ht="24.95" customHeight="1" x14ac:dyDescent="0.2">
      <c r="A25" s="193" t="s">
        <v>222</v>
      </c>
      <c r="B25" s="204" t="s">
        <v>159</v>
      </c>
      <c r="C25" s="113">
        <v>11.913800803930327</v>
      </c>
      <c r="D25" s="115">
        <v>7469</v>
      </c>
      <c r="E25" s="114">
        <v>7611</v>
      </c>
      <c r="F25" s="114">
        <v>7635</v>
      </c>
      <c r="G25" s="114">
        <v>7614</v>
      </c>
      <c r="H25" s="140">
        <v>7420</v>
      </c>
      <c r="I25" s="115">
        <v>49</v>
      </c>
      <c r="J25" s="116">
        <v>0.660377358490566</v>
      </c>
    </row>
    <row r="26" spans="1:15" s="110" customFormat="1" ht="24.95" customHeight="1" x14ac:dyDescent="0.2">
      <c r="A26" s="201">
        <v>782.78300000000002</v>
      </c>
      <c r="B26" s="203" t="s">
        <v>160</v>
      </c>
      <c r="C26" s="113">
        <v>2.5617303643208067</v>
      </c>
      <c r="D26" s="115">
        <v>1606</v>
      </c>
      <c r="E26" s="114">
        <v>2059</v>
      </c>
      <c r="F26" s="114">
        <v>1869</v>
      </c>
      <c r="G26" s="114">
        <v>1640</v>
      </c>
      <c r="H26" s="140">
        <v>1645</v>
      </c>
      <c r="I26" s="115">
        <v>-39</v>
      </c>
      <c r="J26" s="116">
        <v>-2.3708206686930091</v>
      </c>
    </row>
    <row r="27" spans="1:15" s="110" customFormat="1" ht="24.95" customHeight="1" x14ac:dyDescent="0.2">
      <c r="A27" s="193" t="s">
        <v>161</v>
      </c>
      <c r="B27" s="199" t="s">
        <v>162</v>
      </c>
      <c r="C27" s="113">
        <v>1.035219804759778</v>
      </c>
      <c r="D27" s="115">
        <v>649</v>
      </c>
      <c r="E27" s="114">
        <v>678</v>
      </c>
      <c r="F27" s="114">
        <v>669</v>
      </c>
      <c r="G27" s="114">
        <v>678</v>
      </c>
      <c r="H27" s="140">
        <v>644</v>
      </c>
      <c r="I27" s="115">
        <v>5</v>
      </c>
      <c r="J27" s="116">
        <v>0.77639751552795033</v>
      </c>
    </row>
    <row r="28" spans="1:15" s="110" customFormat="1" ht="24.95" customHeight="1" x14ac:dyDescent="0.2">
      <c r="A28" s="193" t="s">
        <v>163</v>
      </c>
      <c r="B28" s="199" t="s">
        <v>164</v>
      </c>
      <c r="C28" s="113">
        <v>3.8441906463344604</v>
      </c>
      <c r="D28" s="115">
        <v>2410</v>
      </c>
      <c r="E28" s="114">
        <v>2551</v>
      </c>
      <c r="F28" s="114">
        <v>2366</v>
      </c>
      <c r="G28" s="114">
        <v>2688</v>
      </c>
      <c r="H28" s="140">
        <v>2489</v>
      </c>
      <c r="I28" s="115">
        <v>-79</v>
      </c>
      <c r="J28" s="116">
        <v>-3.1739654479710726</v>
      </c>
    </row>
    <row r="29" spans="1:15" s="110" customFormat="1" ht="24.95" customHeight="1" x14ac:dyDescent="0.2">
      <c r="A29" s="193">
        <v>86</v>
      </c>
      <c r="B29" s="199" t="s">
        <v>165</v>
      </c>
      <c r="C29" s="113">
        <v>5.227142219102916</v>
      </c>
      <c r="D29" s="115">
        <v>3277</v>
      </c>
      <c r="E29" s="114">
        <v>3281</v>
      </c>
      <c r="F29" s="114">
        <v>3277</v>
      </c>
      <c r="G29" s="114">
        <v>3312</v>
      </c>
      <c r="H29" s="140">
        <v>3296</v>
      </c>
      <c r="I29" s="115">
        <v>-19</v>
      </c>
      <c r="J29" s="116">
        <v>-0.57645631067961167</v>
      </c>
    </row>
    <row r="30" spans="1:15" s="110" customFormat="1" ht="24.95" customHeight="1" x14ac:dyDescent="0.2">
      <c r="A30" s="193">
        <v>87.88</v>
      </c>
      <c r="B30" s="204" t="s">
        <v>166</v>
      </c>
      <c r="C30" s="113">
        <v>4.33388630128246</v>
      </c>
      <c r="D30" s="115">
        <v>2717</v>
      </c>
      <c r="E30" s="114">
        <v>2706</v>
      </c>
      <c r="F30" s="114">
        <v>2690</v>
      </c>
      <c r="G30" s="114">
        <v>2727</v>
      </c>
      <c r="H30" s="140">
        <v>2679</v>
      </c>
      <c r="I30" s="115">
        <v>38</v>
      </c>
      <c r="J30" s="116">
        <v>1.4184397163120568</v>
      </c>
    </row>
    <row r="31" spans="1:15" s="110" customFormat="1" ht="24.95" customHeight="1" x14ac:dyDescent="0.2">
      <c r="A31" s="193" t="s">
        <v>167</v>
      </c>
      <c r="B31" s="199" t="s">
        <v>168</v>
      </c>
      <c r="C31" s="113">
        <v>11.176864671728451</v>
      </c>
      <c r="D31" s="115">
        <v>7007</v>
      </c>
      <c r="E31" s="114">
        <v>7302</v>
      </c>
      <c r="F31" s="114">
        <v>7297</v>
      </c>
      <c r="G31" s="114">
        <v>7169</v>
      </c>
      <c r="H31" s="140">
        <v>7010</v>
      </c>
      <c r="I31" s="115">
        <v>-3</v>
      </c>
      <c r="J31" s="116">
        <v>-4.2796005706134094E-2</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2.5186626682830346</v>
      </c>
      <c r="D34" s="115">
        <v>1579</v>
      </c>
      <c r="E34" s="114">
        <v>1588</v>
      </c>
      <c r="F34" s="114">
        <v>1603</v>
      </c>
      <c r="G34" s="114">
        <v>1654</v>
      </c>
      <c r="H34" s="140">
        <v>1534</v>
      </c>
      <c r="I34" s="115">
        <v>45</v>
      </c>
      <c r="J34" s="116">
        <v>2.9335071707953064</v>
      </c>
    </row>
    <row r="35" spans="1:10" s="110" customFormat="1" ht="24.95" customHeight="1" x14ac:dyDescent="0.2">
      <c r="A35" s="292" t="s">
        <v>171</v>
      </c>
      <c r="B35" s="293" t="s">
        <v>172</v>
      </c>
      <c r="C35" s="113">
        <v>11.344350156319786</v>
      </c>
      <c r="D35" s="115">
        <v>7112</v>
      </c>
      <c r="E35" s="114">
        <v>7221</v>
      </c>
      <c r="F35" s="114">
        <v>7344</v>
      </c>
      <c r="G35" s="114">
        <v>7297</v>
      </c>
      <c r="H35" s="140">
        <v>7269</v>
      </c>
      <c r="I35" s="115">
        <v>-157</v>
      </c>
      <c r="J35" s="116">
        <v>-2.1598569266749208</v>
      </c>
    </row>
    <row r="36" spans="1:10" s="110" customFormat="1" ht="24.95" customHeight="1" x14ac:dyDescent="0.2">
      <c r="A36" s="294" t="s">
        <v>173</v>
      </c>
      <c r="B36" s="295" t="s">
        <v>174</v>
      </c>
      <c r="C36" s="125">
        <v>86.133796975690672</v>
      </c>
      <c r="D36" s="143">
        <v>53999</v>
      </c>
      <c r="E36" s="144">
        <v>56531</v>
      </c>
      <c r="F36" s="144">
        <v>55893</v>
      </c>
      <c r="G36" s="144">
        <v>56278</v>
      </c>
      <c r="H36" s="145">
        <v>55217</v>
      </c>
      <c r="I36" s="143">
        <v>-1218</v>
      </c>
      <c r="J36" s="146">
        <v>-2.2058424036075848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62692</v>
      </c>
      <c r="F11" s="264">
        <v>65341</v>
      </c>
      <c r="G11" s="264">
        <v>64841</v>
      </c>
      <c r="H11" s="264">
        <v>65230</v>
      </c>
      <c r="I11" s="265">
        <v>64021</v>
      </c>
      <c r="J11" s="263">
        <v>-1329</v>
      </c>
      <c r="K11" s="266">
        <v>-2.0758813514315615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46.184521151024057</v>
      </c>
      <c r="E13" s="115">
        <v>28954</v>
      </c>
      <c r="F13" s="114">
        <v>30124</v>
      </c>
      <c r="G13" s="114">
        <v>29867</v>
      </c>
      <c r="H13" s="114">
        <v>30455</v>
      </c>
      <c r="I13" s="140">
        <v>29856</v>
      </c>
      <c r="J13" s="115">
        <v>-902</v>
      </c>
      <c r="K13" s="116">
        <v>-3.0211682743837085</v>
      </c>
    </row>
    <row r="14" spans="1:15" ht="15.95" customHeight="1" x14ac:dyDescent="0.2">
      <c r="A14" s="306" t="s">
        <v>230</v>
      </c>
      <c r="B14" s="307"/>
      <c r="C14" s="308"/>
      <c r="D14" s="113">
        <v>43.027818541440695</v>
      </c>
      <c r="E14" s="115">
        <v>26975</v>
      </c>
      <c r="F14" s="114">
        <v>28238</v>
      </c>
      <c r="G14" s="114">
        <v>27979</v>
      </c>
      <c r="H14" s="114">
        <v>27761</v>
      </c>
      <c r="I14" s="140">
        <v>27256</v>
      </c>
      <c r="J14" s="115">
        <v>-281</v>
      </c>
      <c r="K14" s="116">
        <v>-1.0309656589374816</v>
      </c>
    </row>
    <row r="15" spans="1:15" ht="15.95" customHeight="1" x14ac:dyDescent="0.2">
      <c r="A15" s="306" t="s">
        <v>231</v>
      </c>
      <c r="B15" s="307"/>
      <c r="C15" s="308"/>
      <c r="D15" s="113">
        <v>4.5460345817648182</v>
      </c>
      <c r="E15" s="115">
        <v>2850</v>
      </c>
      <c r="F15" s="114">
        <v>2958</v>
      </c>
      <c r="G15" s="114">
        <v>2960</v>
      </c>
      <c r="H15" s="114">
        <v>2909</v>
      </c>
      <c r="I15" s="140">
        <v>2838</v>
      </c>
      <c r="J15" s="115">
        <v>12</v>
      </c>
      <c r="K15" s="116">
        <v>0.42283298097251587</v>
      </c>
    </row>
    <row r="16" spans="1:15" ht="15.95" customHeight="1" x14ac:dyDescent="0.2">
      <c r="A16" s="306" t="s">
        <v>232</v>
      </c>
      <c r="B16" s="307"/>
      <c r="C16" s="308"/>
      <c r="D16" s="113">
        <v>2.8344924392266955</v>
      </c>
      <c r="E16" s="115">
        <v>1777</v>
      </c>
      <c r="F16" s="114">
        <v>1812</v>
      </c>
      <c r="G16" s="114">
        <v>1818</v>
      </c>
      <c r="H16" s="114">
        <v>1879</v>
      </c>
      <c r="I16" s="140">
        <v>1916</v>
      </c>
      <c r="J16" s="115">
        <v>-139</v>
      </c>
      <c r="K16" s="116">
        <v>-7.2546972860125258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2.1438142027690934</v>
      </c>
      <c r="E18" s="115">
        <v>1344</v>
      </c>
      <c r="F18" s="114">
        <v>1353</v>
      </c>
      <c r="G18" s="114">
        <v>1370</v>
      </c>
      <c r="H18" s="114">
        <v>1357</v>
      </c>
      <c r="I18" s="140">
        <v>1289</v>
      </c>
      <c r="J18" s="115">
        <v>55</v>
      </c>
      <c r="K18" s="116">
        <v>4.2668735453840183</v>
      </c>
    </row>
    <row r="19" spans="1:11" ht="14.1" customHeight="1" x14ac:dyDescent="0.2">
      <c r="A19" s="306" t="s">
        <v>235</v>
      </c>
      <c r="B19" s="307" t="s">
        <v>236</v>
      </c>
      <c r="C19" s="308"/>
      <c r="D19" s="113">
        <v>1.7274931410706311</v>
      </c>
      <c r="E19" s="115">
        <v>1083</v>
      </c>
      <c r="F19" s="114">
        <v>1097</v>
      </c>
      <c r="G19" s="114">
        <v>1123</v>
      </c>
      <c r="H19" s="114">
        <v>1112</v>
      </c>
      <c r="I19" s="140">
        <v>1066</v>
      </c>
      <c r="J19" s="115">
        <v>17</v>
      </c>
      <c r="K19" s="116">
        <v>1.5947467166979361</v>
      </c>
    </row>
    <row r="20" spans="1:11" ht="14.1" customHeight="1" x14ac:dyDescent="0.2">
      <c r="A20" s="306">
        <v>12</v>
      </c>
      <c r="B20" s="307" t="s">
        <v>237</v>
      </c>
      <c r="C20" s="308"/>
      <c r="D20" s="113">
        <v>1.6525234479678428</v>
      </c>
      <c r="E20" s="115">
        <v>1036</v>
      </c>
      <c r="F20" s="114">
        <v>1052</v>
      </c>
      <c r="G20" s="114">
        <v>1097</v>
      </c>
      <c r="H20" s="114">
        <v>1096</v>
      </c>
      <c r="I20" s="140">
        <v>1037</v>
      </c>
      <c r="J20" s="115">
        <v>-1</v>
      </c>
      <c r="K20" s="116">
        <v>-9.643201542912247E-2</v>
      </c>
    </row>
    <row r="21" spans="1:11" ht="14.1" customHeight="1" x14ac:dyDescent="0.2">
      <c r="A21" s="306">
        <v>21</v>
      </c>
      <c r="B21" s="307" t="s">
        <v>238</v>
      </c>
      <c r="C21" s="308"/>
      <c r="D21" s="113">
        <v>7.8159892809289866E-2</v>
      </c>
      <c r="E21" s="115">
        <v>49</v>
      </c>
      <c r="F21" s="114">
        <v>48</v>
      </c>
      <c r="G21" s="114">
        <v>46</v>
      </c>
      <c r="H21" s="114">
        <v>43</v>
      </c>
      <c r="I21" s="140">
        <v>41</v>
      </c>
      <c r="J21" s="115">
        <v>8</v>
      </c>
      <c r="K21" s="116">
        <v>19.512195121951219</v>
      </c>
    </row>
    <row r="22" spans="1:11" ht="14.1" customHeight="1" x14ac:dyDescent="0.2">
      <c r="A22" s="306">
        <v>22</v>
      </c>
      <c r="B22" s="307" t="s">
        <v>239</v>
      </c>
      <c r="C22" s="308"/>
      <c r="D22" s="113">
        <v>0.53276335098577166</v>
      </c>
      <c r="E22" s="115">
        <v>334</v>
      </c>
      <c r="F22" s="114">
        <v>346</v>
      </c>
      <c r="G22" s="114">
        <v>344</v>
      </c>
      <c r="H22" s="114">
        <v>346</v>
      </c>
      <c r="I22" s="140">
        <v>362</v>
      </c>
      <c r="J22" s="115">
        <v>-28</v>
      </c>
      <c r="K22" s="116">
        <v>-7.7348066298342539</v>
      </c>
    </row>
    <row r="23" spans="1:11" ht="14.1" customHeight="1" x14ac:dyDescent="0.2">
      <c r="A23" s="306">
        <v>23</v>
      </c>
      <c r="B23" s="307" t="s">
        <v>240</v>
      </c>
      <c r="C23" s="308"/>
      <c r="D23" s="113">
        <v>0.42110636125821477</v>
      </c>
      <c r="E23" s="115">
        <v>264</v>
      </c>
      <c r="F23" s="114">
        <v>274</v>
      </c>
      <c r="G23" s="114">
        <v>295</v>
      </c>
      <c r="H23" s="114">
        <v>293</v>
      </c>
      <c r="I23" s="140">
        <v>308</v>
      </c>
      <c r="J23" s="115">
        <v>-44</v>
      </c>
      <c r="K23" s="116">
        <v>-14.285714285714286</v>
      </c>
    </row>
    <row r="24" spans="1:11" ht="14.1" customHeight="1" x14ac:dyDescent="0.2">
      <c r="A24" s="306">
        <v>24</v>
      </c>
      <c r="B24" s="307" t="s">
        <v>241</v>
      </c>
      <c r="C24" s="308"/>
      <c r="D24" s="113">
        <v>0.7975499266254068</v>
      </c>
      <c r="E24" s="115">
        <v>500</v>
      </c>
      <c r="F24" s="114">
        <v>524</v>
      </c>
      <c r="G24" s="114">
        <v>551</v>
      </c>
      <c r="H24" s="114">
        <v>578</v>
      </c>
      <c r="I24" s="140">
        <v>563</v>
      </c>
      <c r="J24" s="115">
        <v>-63</v>
      </c>
      <c r="K24" s="116">
        <v>-11.190053285968029</v>
      </c>
    </row>
    <row r="25" spans="1:11" ht="14.1" customHeight="1" x14ac:dyDescent="0.2">
      <c r="A25" s="306">
        <v>25</v>
      </c>
      <c r="B25" s="307" t="s">
        <v>242</v>
      </c>
      <c r="C25" s="308"/>
      <c r="D25" s="113">
        <v>1.1101894978625662</v>
      </c>
      <c r="E25" s="115">
        <v>696</v>
      </c>
      <c r="F25" s="114">
        <v>700</v>
      </c>
      <c r="G25" s="114">
        <v>724</v>
      </c>
      <c r="H25" s="114">
        <v>713</v>
      </c>
      <c r="I25" s="140">
        <v>709</v>
      </c>
      <c r="J25" s="115">
        <v>-13</v>
      </c>
      <c r="K25" s="116">
        <v>-1.8335684062059239</v>
      </c>
    </row>
    <row r="26" spans="1:11" ht="14.1" customHeight="1" x14ac:dyDescent="0.2">
      <c r="A26" s="306">
        <v>26</v>
      </c>
      <c r="B26" s="307" t="s">
        <v>243</v>
      </c>
      <c r="C26" s="308"/>
      <c r="D26" s="113">
        <v>0.6045428443820583</v>
      </c>
      <c r="E26" s="115">
        <v>379</v>
      </c>
      <c r="F26" s="114">
        <v>399</v>
      </c>
      <c r="G26" s="114">
        <v>410</v>
      </c>
      <c r="H26" s="114">
        <v>414</v>
      </c>
      <c r="I26" s="140">
        <v>438</v>
      </c>
      <c r="J26" s="115">
        <v>-59</v>
      </c>
      <c r="K26" s="116">
        <v>-13.470319634703197</v>
      </c>
    </row>
    <row r="27" spans="1:11" ht="14.1" customHeight="1" x14ac:dyDescent="0.2">
      <c r="A27" s="306">
        <v>27</v>
      </c>
      <c r="B27" s="307" t="s">
        <v>244</v>
      </c>
      <c r="C27" s="308"/>
      <c r="D27" s="113">
        <v>0.38122886492694441</v>
      </c>
      <c r="E27" s="115">
        <v>239</v>
      </c>
      <c r="F27" s="114">
        <v>234</v>
      </c>
      <c r="G27" s="114">
        <v>228</v>
      </c>
      <c r="H27" s="114">
        <v>242</v>
      </c>
      <c r="I27" s="140">
        <v>230</v>
      </c>
      <c r="J27" s="115">
        <v>9</v>
      </c>
      <c r="K27" s="116">
        <v>3.9130434782608696</v>
      </c>
    </row>
    <row r="28" spans="1:11" ht="14.1" customHeight="1" x14ac:dyDescent="0.2">
      <c r="A28" s="306">
        <v>28</v>
      </c>
      <c r="B28" s="307" t="s">
        <v>245</v>
      </c>
      <c r="C28" s="308"/>
      <c r="D28" s="113">
        <v>0.40356026287245583</v>
      </c>
      <c r="E28" s="115">
        <v>253</v>
      </c>
      <c r="F28" s="114">
        <v>261</v>
      </c>
      <c r="G28" s="114">
        <v>268</v>
      </c>
      <c r="H28" s="114">
        <v>258</v>
      </c>
      <c r="I28" s="140">
        <v>277</v>
      </c>
      <c r="J28" s="115">
        <v>-24</v>
      </c>
      <c r="K28" s="116">
        <v>-8.6642599277978345</v>
      </c>
    </row>
    <row r="29" spans="1:11" ht="14.1" customHeight="1" x14ac:dyDescent="0.2">
      <c r="A29" s="306">
        <v>29</v>
      </c>
      <c r="B29" s="307" t="s">
        <v>246</v>
      </c>
      <c r="C29" s="308"/>
      <c r="D29" s="113">
        <v>2.9477445288075033</v>
      </c>
      <c r="E29" s="115">
        <v>1848</v>
      </c>
      <c r="F29" s="114">
        <v>2022</v>
      </c>
      <c r="G29" s="114">
        <v>1988</v>
      </c>
      <c r="H29" s="114">
        <v>1985</v>
      </c>
      <c r="I29" s="140">
        <v>1963</v>
      </c>
      <c r="J29" s="115">
        <v>-115</v>
      </c>
      <c r="K29" s="116">
        <v>-5.8583800305654607</v>
      </c>
    </row>
    <row r="30" spans="1:11" ht="14.1" customHeight="1" x14ac:dyDescent="0.2">
      <c r="A30" s="306" t="s">
        <v>247</v>
      </c>
      <c r="B30" s="307" t="s">
        <v>248</v>
      </c>
      <c r="C30" s="308"/>
      <c r="D30" s="113">
        <v>0.45141325846998021</v>
      </c>
      <c r="E30" s="115">
        <v>283</v>
      </c>
      <c r="F30" s="114">
        <v>314</v>
      </c>
      <c r="G30" s="114" t="s">
        <v>514</v>
      </c>
      <c r="H30" s="114">
        <v>329</v>
      </c>
      <c r="I30" s="140">
        <v>314</v>
      </c>
      <c r="J30" s="115">
        <v>-31</v>
      </c>
      <c r="K30" s="116">
        <v>-9.872611464968152</v>
      </c>
    </row>
    <row r="31" spans="1:11" ht="14.1" customHeight="1" x14ac:dyDescent="0.2">
      <c r="A31" s="306" t="s">
        <v>249</v>
      </c>
      <c r="B31" s="307" t="s">
        <v>250</v>
      </c>
      <c r="C31" s="308"/>
      <c r="D31" s="113">
        <v>2.4963312703375231</v>
      </c>
      <c r="E31" s="115">
        <v>1565</v>
      </c>
      <c r="F31" s="114">
        <v>1708</v>
      </c>
      <c r="G31" s="114">
        <v>1660</v>
      </c>
      <c r="H31" s="114">
        <v>1656</v>
      </c>
      <c r="I31" s="140">
        <v>1649</v>
      </c>
      <c r="J31" s="115">
        <v>-84</v>
      </c>
      <c r="K31" s="116">
        <v>-5.0939963614311701</v>
      </c>
    </row>
    <row r="32" spans="1:11" ht="14.1" customHeight="1" x14ac:dyDescent="0.2">
      <c r="A32" s="306">
        <v>31</v>
      </c>
      <c r="B32" s="307" t="s">
        <v>251</v>
      </c>
      <c r="C32" s="308"/>
      <c r="D32" s="113">
        <v>0.12122758884706182</v>
      </c>
      <c r="E32" s="115">
        <v>76</v>
      </c>
      <c r="F32" s="114">
        <v>78</v>
      </c>
      <c r="G32" s="114">
        <v>76</v>
      </c>
      <c r="H32" s="114">
        <v>76</v>
      </c>
      <c r="I32" s="140">
        <v>73</v>
      </c>
      <c r="J32" s="115">
        <v>3</v>
      </c>
      <c r="K32" s="116">
        <v>4.1095890410958908</v>
      </c>
    </row>
    <row r="33" spans="1:11" ht="14.1" customHeight="1" x14ac:dyDescent="0.2">
      <c r="A33" s="306">
        <v>32</v>
      </c>
      <c r="B33" s="307" t="s">
        <v>252</v>
      </c>
      <c r="C33" s="308"/>
      <c r="D33" s="113">
        <v>0.88847061826070317</v>
      </c>
      <c r="E33" s="115">
        <v>557</v>
      </c>
      <c r="F33" s="114">
        <v>573</v>
      </c>
      <c r="G33" s="114">
        <v>612</v>
      </c>
      <c r="H33" s="114">
        <v>591</v>
      </c>
      <c r="I33" s="140">
        <v>549</v>
      </c>
      <c r="J33" s="115">
        <v>8</v>
      </c>
      <c r="K33" s="116">
        <v>1.4571948998178506</v>
      </c>
    </row>
    <row r="34" spans="1:11" ht="14.1" customHeight="1" x14ac:dyDescent="0.2">
      <c r="A34" s="306">
        <v>33</v>
      </c>
      <c r="B34" s="307" t="s">
        <v>253</v>
      </c>
      <c r="C34" s="308"/>
      <c r="D34" s="113">
        <v>0.38760926433994769</v>
      </c>
      <c r="E34" s="115">
        <v>243</v>
      </c>
      <c r="F34" s="114">
        <v>255</v>
      </c>
      <c r="G34" s="114">
        <v>266</v>
      </c>
      <c r="H34" s="114">
        <v>266</v>
      </c>
      <c r="I34" s="140">
        <v>252</v>
      </c>
      <c r="J34" s="115">
        <v>-9</v>
      </c>
      <c r="K34" s="116">
        <v>-3.5714285714285716</v>
      </c>
    </row>
    <row r="35" spans="1:11" ht="14.1" customHeight="1" x14ac:dyDescent="0.2">
      <c r="A35" s="306">
        <v>34</v>
      </c>
      <c r="B35" s="307" t="s">
        <v>254</v>
      </c>
      <c r="C35" s="308"/>
      <c r="D35" s="113">
        <v>3.1901997065016272</v>
      </c>
      <c r="E35" s="115">
        <v>2000</v>
      </c>
      <c r="F35" s="114">
        <v>2037</v>
      </c>
      <c r="G35" s="114">
        <v>2043</v>
      </c>
      <c r="H35" s="114">
        <v>1997</v>
      </c>
      <c r="I35" s="140">
        <v>1936</v>
      </c>
      <c r="J35" s="115">
        <v>64</v>
      </c>
      <c r="K35" s="116">
        <v>3.3057851239669422</v>
      </c>
    </row>
    <row r="36" spans="1:11" ht="14.1" customHeight="1" x14ac:dyDescent="0.2">
      <c r="A36" s="306">
        <v>41</v>
      </c>
      <c r="B36" s="307" t="s">
        <v>255</v>
      </c>
      <c r="C36" s="308"/>
      <c r="D36" s="113">
        <v>0.22171887960186307</v>
      </c>
      <c r="E36" s="115">
        <v>139</v>
      </c>
      <c r="F36" s="114">
        <v>134</v>
      </c>
      <c r="G36" s="114">
        <v>134</v>
      </c>
      <c r="H36" s="114">
        <v>124</v>
      </c>
      <c r="I36" s="140">
        <v>128</v>
      </c>
      <c r="J36" s="115">
        <v>11</v>
      </c>
      <c r="K36" s="116">
        <v>8.59375</v>
      </c>
    </row>
    <row r="37" spans="1:11" ht="14.1" customHeight="1" x14ac:dyDescent="0.2">
      <c r="A37" s="306">
        <v>42</v>
      </c>
      <c r="B37" s="307" t="s">
        <v>256</v>
      </c>
      <c r="C37" s="308"/>
      <c r="D37" s="113">
        <v>3.1901997065016272E-2</v>
      </c>
      <c r="E37" s="115">
        <v>20</v>
      </c>
      <c r="F37" s="114">
        <v>19</v>
      </c>
      <c r="G37" s="114">
        <v>17</v>
      </c>
      <c r="H37" s="114">
        <v>16</v>
      </c>
      <c r="I37" s="140">
        <v>16</v>
      </c>
      <c r="J37" s="115">
        <v>4</v>
      </c>
      <c r="K37" s="116">
        <v>25</v>
      </c>
    </row>
    <row r="38" spans="1:11" ht="14.1" customHeight="1" x14ac:dyDescent="0.2">
      <c r="A38" s="306">
        <v>43</v>
      </c>
      <c r="B38" s="307" t="s">
        <v>257</v>
      </c>
      <c r="C38" s="308"/>
      <c r="D38" s="113">
        <v>0.31423467109041026</v>
      </c>
      <c r="E38" s="115">
        <v>197</v>
      </c>
      <c r="F38" s="114">
        <v>210</v>
      </c>
      <c r="G38" s="114">
        <v>213</v>
      </c>
      <c r="H38" s="114">
        <v>224</v>
      </c>
      <c r="I38" s="140">
        <v>200</v>
      </c>
      <c r="J38" s="115">
        <v>-3</v>
      </c>
      <c r="K38" s="116">
        <v>-1.5</v>
      </c>
    </row>
    <row r="39" spans="1:11" ht="14.1" customHeight="1" x14ac:dyDescent="0.2">
      <c r="A39" s="306">
        <v>51</v>
      </c>
      <c r="B39" s="307" t="s">
        <v>258</v>
      </c>
      <c r="C39" s="308"/>
      <c r="D39" s="113">
        <v>8.9293689784980543</v>
      </c>
      <c r="E39" s="115">
        <v>5598</v>
      </c>
      <c r="F39" s="114">
        <v>5682</v>
      </c>
      <c r="G39" s="114">
        <v>5539</v>
      </c>
      <c r="H39" s="114">
        <v>5617</v>
      </c>
      <c r="I39" s="140">
        <v>5667</v>
      </c>
      <c r="J39" s="115">
        <v>-69</v>
      </c>
      <c r="K39" s="116">
        <v>-1.2175754367390152</v>
      </c>
    </row>
    <row r="40" spans="1:11" ht="14.1" customHeight="1" x14ac:dyDescent="0.2">
      <c r="A40" s="306" t="s">
        <v>259</v>
      </c>
      <c r="B40" s="307" t="s">
        <v>260</v>
      </c>
      <c r="C40" s="308"/>
      <c r="D40" s="113">
        <v>8.6167294072608946</v>
      </c>
      <c r="E40" s="115">
        <v>5402</v>
      </c>
      <c r="F40" s="114">
        <v>5478</v>
      </c>
      <c r="G40" s="114">
        <v>5337</v>
      </c>
      <c r="H40" s="114">
        <v>5376</v>
      </c>
      <c r="I40" s="140">
        <v>5416</v>
      </c>
      <c r="J40" s="115">
        <v>-14</v>
      </c>
      <c r="K40" s="116">
        <v>-0.25849335302806498</v>
      </c>
    </row>
    <row r="41" spans="1:11" ht="14.1" customHeight="1" x14ac:dyDescent="0.2">
      <c r="A41" s="306"/>
      <c r="B41" s="307" t="s">
        <v>261</v>
      </c>
      <c r="C41" s="308"/>
      <c r="D41" s="113">
        <v>4.3976902954124926</v>
      </c>
      <c r="E41" s="115">
        <v>2757</v>
      </c>
      <c r="F41" s="114">
        <v>2879</v>
      </c>
      <c r="G41" s="114">
        <v>2731</v>
      </c>
      <c r="H41" s="114">
        <v>2760</v>
      </c>
      <c r="I41" s="140">
        <v>2770</v>
      </c>
      <c r="J41" s="115">
        <v>-13</v>
      </c>
      <c r="K41" s="116">
        <v>-0.46931407942238268</v>
      </c>
    </row>
    <row r="42" spans="1:11" ht="14.1" customHeight="1" x14ac:dyDescent="0.2">
      <c r="A42" s="306">
        <v>52</v>
      </c>
      <c r="B42" s="307" t="s">
        <v>262</v>
      </c>
      <c r="C42" s="308"/>
      <c r="D42" s="113">
        <v>5.5892298857908509</v>
      </c>
      <c r="E42" s="115">
        <v>3504</v>
      </c>
      <c r="F42" s="114">
        <v>3501</v>
      </c>
      <c r="G42" s="114">
        <v>3537</v>
      </c>
      <c r="H42" s="114">
        <v>3558</v>
      </c>
      <c r="I42" s="140">
        <v>3471</v>
      </c>
      <c r="J42" s="115">
        <v>33</v>
      </c>
      <c r="K42" s="116">
        <v>0.95073465859982709</v>
      </c>
    </row>
    <row r="43" spans="1:11" ht="14.1" customHeight="1" x14ac:dyDescent="0.2">
      <c r="A43" s="306" t="s">
        <v>263</v>
      </c>
      <c r="B43" s="307" t="s">
        <v>264</v>
      </c>
      <c r="C43" s="308"/>
      <c r="D43" s="113">
        <v>5.3738914056019906</v>
      </c>
      <c r="E43" s="115">
        <v>3369</v>
      </c>
      <c r="F43" s="114">
        <v>3370</v>
      </c>
      <c r="G43" s="114">
        <v>3387</v>
      </c>
      <c r="H43" s="114">
        <v>3397</v>
      </c>
      <c r="I43" s="140">
        <v>3349</v>
      </c>
      <c r="J43" s="115">
        <v>20</v>
      </c>
      <c r="K43" s="116">
        <v>0.59719319199761123</v>
      </c>
    </row>
    <row r="44" spans="1:11" ht="14.1" customHeight="1" x14ac:dyDescent="0.2">
      <c r="A44" s="306">
        <v>53</v>
      </c>
      <c r="B44" s="307" t="s">
        <v>265</v>
      </c>
      <c r="C44" s="308"/>
      <c r="D44" s="113">
        <v>1.8630766285969502</v>
      </c>
      <c r="E44" s="115">
        <v>1168</v>
      </c>
      <c r="F44" s="114">
        <v>1116</v>
      </c>
      <c r="G44" s="114">
        <v>1100</v>
      </c>
      <c r="H44" s="114">
        <v>1081</v>
      </c>
      <c r="I44" s="140">
        <v>995</v>
      </c>
      <c r="J44" s="115">
        <v>173</v>
      </c>
      <c r="K44" s="116">
        <v>17.386934673366834</v>
      </c>
    </row>
    <row r="45" spans="1:11" ht="14.1" customHeight="1" x14ac:dyDescent="0.2">
      <c r="A45" s="306" t="s">
        <v>266</v>
      </c>
      <c r="B45" s="307" t="s">
        <v>267</v>
      </c>
      <c r="C45" s="308"/>
      <c r="D45" s="113">
        <v>1.7944873349071653</v>
      </c>
      <c r="E45" s="115">
        <v>1125</v>
      </c>
      <c r="F45" s="114">
        <v>1072</v>
      </c>
      <c r="G45" s="114">
        <v>1051</v>
      </c>
      <c r="H45" s="114">
        <v>1034</v>
      </c>
      <c r="I45" s="140">
        <v>950</v>
      </c>
      <c r="J45" s="115">
        <v>175</v>
      </c>
      <c r="K45" s="116">
        <v>18.421052631578949</v>
      </c>
    </row>
    <row r="46" spans="1:11" ht="14.1" customHeight="1" x14ac:dyDescent="0.2">
      <c r="A46" s="306">
        <v>54</v>
      </c>
      <c r="B46" s="307" t="s">
        <v>268</v>
      </c>
      <c r="C46" s="308"/>
      <c r="D46" s="113">
        <v>17.029286033305684</v>
      </c>
      <c r="E46" s="115">
        <v>10676</v>
      </c>
      <c r="F46" s="114">
        <v>10941</v>
      </c>
      <c r="G46" s="114">
        <v>10914</v>
      </c>
      <c r="H46" s="114">
        <v>10914</v>
      </c>
      <c r="I46" s="140">
        <v>10900</v>
      </c>
      <c r="J46" s="115">
        <v>-224</v>
      </c>
      <c r="K46" s="116">
        <v>-2.0550458715596331</v>
      </c>
    </row>
    <row r="47" spans="1:11" ht="14.1" customHeight="1" x14ac:dyDescent="0.2">
      <c r="A47" s="306">
        <v>61</v>
      </c>
      <c r="B47" s="307" t="s">
        <v>269</v>
      </c>
      <c r="C47" s="308"/>
      <c r="D47" s="113">
        <v>0.57583104702354371</v>
      </c>
      <c r="E47" s="115">
        <v>361</v>
      </c>
      <c r="F47" s="114">
        <v>358</v>
      </c>
      <c r="G47" s="114">
        <v>351</v>
      </c>
      <c r="H47" s="114">
        <v>359</v>
      </c>
      <c r="I47" s="140">
        <v>349</v>
      </c>
      <c r="J47" s="115">
        <v>12</v>
      </c>
      <c r="K47" s="116">
        <v>3.4383954154727792</v>
      </c>
    </row>
    <row r="48" spans="1:11" ht="14.1" customHeight="1" x14ac:dyDescent="0.2">
      <c r="A48" s="306">
        <v>62</v>
      </c>
      <c r="B48" s="307" t="s">
        <v>270</v>
      </c>
      <c r="C48" s="308"/>
      <c r="D48" s="113">
        <v>11.296497160722261</v>
      </c>
      <c r="E48" s="115">
        <v>7082</v>
      </c>
      <c r="F48" s="114">
        <v>7474</v>
      </c>
      <c r="G48" s="114">
        <v>7307</v>
      </c>
      <c r="H48" s="114">
        <v>7476</v>
      </c>
      <c r="I48" s="140">
        <v>7348</v>
      </c>
      <c r="J48" s="115">
        <v>-266</v>
      </c>
      <c r="K48" s="116">
        <v>-3.6200326619488297</v>
      </c>
    </row>
    <row r="49" spans="1:11" ht="14.1" customHeight="1" x14ac:dyDescent="0.2">
      <c r="A49" s="306">
        <v>63</v>
      </c>
      <c r="B49" s="307" t="s">
        <v>271</v>
      </c>
      <c r="C49" s="308"/>
      <c r="D49" s="113">
        <v>10.869010400051042</v>
      </c>
      <c r="E49" s="115">
        <v>6814</v>
      </c>
      <c r="F49" s="114">
        <v>8035</v>
      </c>
      <c r="G49" s="114">
        <v>7926</v>
      </c>
      <c r="H49" s="114">
        <v>7711</v>
      </c>
      <c r="I49" s="140">
        <v>7446</v>
      </c>
      <c r="J49" s="115">
        <v>-632</v>
      </c>
      <c r="K49" s="116">
        <v>-8.4877786731130804</v>
      </c>
    </row>
    <row r="50" spans="1:11" ht="14.1" customHeight="1" x14ac:dyDescent="0.2">
      <c r="A50" s="306" t="s">
        <v>272</v>
      </c>
      <c r="B50" s="307" t="s">
        <v>273</v>
      </c>
      <c r="C50" s="308"/>
      <c r="D50" s="113">
        <v>0.32380527020991512</v>
      </c>
      <c r="E50" s="115">
        <v>203</v>
      </c>
      <c r="F50" s="114">
        <v>232</v>
      </c>
      <c r="G50" s="114">
        <v>248</v>
      </c>
      <c r="H50" s="114">
        <v>252</v>
      </c>
      <c r="I50" s="140">
        <v>246</v>
      </c>
      <c r="J50" s="115">
        <v>-43</v>
      </c>
      <c r="K50" s="116">
        <v>-17.479674796747968</v>
      </c>
    </row>
    <row r="51" spans="1:11" ht="14.1" customHeight="1" x14ac:dyDescent="0.2">
      <c r="A51" s="306" t="s">
        <v>274</v>
      </c>
      <c r="B51" s="307" t="s">
        <v>275</v>
      </c>
      <c r="C51" s="308"/>
      <c r="D51" s="113">
        <v>9.891214190008295</v>
      </c>
      <c r="E51" s="115">
        <v>6201</v>
      </c>
      <c r="F51" s="114">
        <v>7359</v>
      </c>
      <c r="G51" s="114">
        <v>7243</v>
      </c>
      <c r="H51" s="114">
        <v>7031</v>
      </c>
      <c r="I51" s="140">
        <v>6787</v>
      </c>
      <c r="J51" s="115">
        <v>-586</v>
      </c>
      <c r="K51" s="116">
        <v>-8.6341535288050686</v>
      </c>
    </row>
    <row r="52" spans="1:11" ht="14.1" customHeight="1" x14ac:dyDescent="0.2">
      <c r="A52" s="306">
        <v>71</v>
      </c>
      <c r="B52" s="307" t="s">
        <v>276</v>
      </c>
      <c r="C52" s="308"/>
      <c r="D52" s="113">
        <v>11.017354686403369</v>
      </c>
      <c r="E52" s="115">
        <v>6907</v>
      </c>
      <c r="F52" s="114">
        <v>7052</v>
      </c>
      <c r="G52" s="114">
        <v>6840</v>
      </c>
      <c r="H52" s="114">
        <v>7259</v>
      </c>
      <c r="I52" s="140">
        <v>6959</v>
      </c>
      <c r="J52" s="115">
        <v>-52</v>
      </c>
      <c r="K52" s="116">
        <v>-0.74723379795947698</v>
      </c>
    </row>
    <row r="53" spans="1:11" ht="14.1" customHeight="1" x14ac:dyDescent="0.2">
      <c r="A53" s="306" t="s">
        <v>277</v>
      </c>
      <c r="B53" s="307" t="s">
        <v>278</v>
      </c>
      <c r="C53" s="308"/>
      <c r="D53" s="113">
        <v>1.0926433994768072</v>
      </c>
      <c r="E53" s="115">
        <v>685</v>
      </c>
      <c r="F53" s="114">
        <v>681</v>
      </c>
      <c r="G53" s="114">
        <v>669</v>
      </c>
      <c r="H53" s="114">
        <v>681</v>
      </c>
      <c r="I53" s="140">
        <v>667</v>
      </c>
      <c r="J53" s="115">
        <v>18</v>
      </c>
      <c r="K53" s="116">
        <v>2.6986506746626686</v>
      </c>
    </row>
    <row r="54" spans="1:11" ht="14.1" customHeight="1" x14ac:dyDescent="0.2">
      <c r="A54" s="306" t="s">
        <v>279</v>
      </c>
      <c r="B54" s="307" t="s">
        <v>280</v>
      </c>
      <c r="C54" s="308"/>
      <c r="D54" s="113">
        <v>9.5865501180373887</v>
      </c>
      <c r="E54" s="115">
        <v>6010</v>
      </c>
      <c r="F54" s="114">
        <v>6169</v>
      </c>
      <c r="G54" s="114">
        <v>5971</v>
      </c>
      <c r="H54" s="114">
        <v>6373</v>
      </c>
      <c r="I54" s="140">
        <v>6083</v>
      </c>
      <c r="J54" s="115">
        <v>-73</v>
      </c>
      <c r="K54" s="116">
        <v>-1.2000657570277824</v>
      </c>
    </row>
    <row r="55" spans="1:11" ht="14.1" customHeight="1" x14ac:dyDescent="0.2">
      <c r="A55" s="306">
        <v>72</v>
      </c>
      <c r="B55" s="307" t="s">
        <v>281</v>
      </c>
      <c r="C55" s="308"/>
      <c r="D55" s="113">
        <v>1.2043003892043642</v>
      </c>
      <c r="E55" s="115">
        <v>755</v>
      </c>
      <c r="F55" s="114">
        <v>759</v>
      </c>
      <c r="G55" s="114">
        <v>749</v>
      </c>
      <c r="H55" s="114">
        <v>740</v>
      </c>
      <c r="I55" s="140">
        <v>745</v>
      </c>
      <c r="J55" s="115">
        <v>10</v>
      </c>
      <c r="K55" s="116">
        <v>1.3422818791946309</v>
      </c>
    </row>
    <row r="56" spans="1:11" ht="14.1" customHeight="1" x14ac:dyDescent="0.2">
      <c r="A56" s="306" t="s">
        <v>282</v>
      </c>
      <c r="B56" s="307" t="s">
        <v>283</v>
      </c>
      <c r="C56" s="308"/>
      <c r="D56" s="113">
        <v>0.1993874816563517</v>
      </c>
      <c r="E56" s="115">
        <v>125</v>
      </c>
      <c r="F56" s="114">
        <v>126</v>
      </c>
      <c r="G56" s="114">
        <v>121</v>
      </c>
      <c r="H56" s="114">
        <v>114</v>
      </c>
      <c r="I56" s="140">
        <v>110</v>
      </c>
      <c r="J56" s="115">
        <v>15</v>
      </c>
      <c r="K56" s="116">
        <v>13.636363636363637</v>
      </c>
    </row>
    <row r="57" spans="1:11" ht="14.1" customHeight="1" x14ac:dyDescent="0.2">
      <c r="A57" s="306" t="s">
        <v>284</v>
      </c>
      <c r="B57" s="307" t="s">
        <v>285</v>
      </c>
      <c r="C57" s="308"/>
      <c r="D57" s="113">
        <v>0.69546353601735467</v>
      </c>
      <c r="E57" s="115">
        <v>436</v>
      </c>
      <c r="F57" s="114">
        <v>443</v>
      </c>
      <c r="G57" s="114">
        <v>446</v>
      </c>
      <c r="H57" s="114">
        <v>445</v>
      </c>
      <c r="I57" s="140">
        <v>450</v>
      </c>
      <c r="J57" s="115">
        <v>-14</v>
      </c>
      <c r="K57" s="116">
        <v>-3.1111111111111112</v>
      </c>
    </row>
    <row r="58" spans="1:11" ht="14.1" customHeight="1" x14ac:dyDescent="0.2">
      <c r="A58" s="306">
        <v>73</v>
      </c>
      <c r="B58" s="307" t="s">
        <v>286</v>
      </c>
      <c r="C58" s="308"/>
      <c r="D58" s="113">
        <v>0.75607733044088565</v>
      </c>
      <c r="E58" s="115">
        <v>474</v>
      </c>
      <c r="F58" s="114">
        <v>460</v>
      </c>
      <c r="G58" s="114">
        <v>464</v>
      </c>
      <c r="H58" s="114">
        <v>470</v>
      </c>
      <c r="I58" s="140">
        <v>464</v>
      </c>
      <c r="J58" s="115">
        <v>10</v>
      </c>
      <c r="K58" s="116">
        <v>2.1551724137931036</v>
      </c>
    </row>
    <row r="59" spans="1:11" ht="14.1" customHeight="1" x14ac:dyDescent="0.2">
      <c r="A59" s="306" t="s">
        <v>287</v>
      </c>
      <c r="B59" s="307" t="s">
        <v>288</v>
      </c>
      <c r="C59" s="308"/>
      <c r="D59" s="113">
        <v>0.48331525553499649</v>
      </c>
      <c r="E59" s="115">
        <v>303</v>
      </c>
      <c r="F59" s="114">
        <v>294</v>
      </c>
      <c r="G59" s="114">
        <v>290</v>
      </c>
      <c r="H59" s="114">
        <v>297</v>
      </c>
      <c r="I59" s="140">
        <v>296</v>
      </c>
      <c r="J59" s="115">
        <v>7</v>
      </c>
      <c r="K59" s="116">
        <v>2.3648648648648649</v>
      </c>
    </row>
    <row r="60" spans="1:11" ht="14.1" customHeight="1" x14ac:dyDescent="0.2">
      <c r="A60" s="306">
        <v>81</v>
      </c>
      <c r="B60" s="307" t="s">
        <v>289</v>
      </c>
      <c r="C60" s="308"/>
      <c r="D60" s="113">
        <v>3.4374401837555033</v>
      </c>
      <c r="E60" s="115">
        <v>2155</v>
      </c>
      <c r="F60" s="114">
        <v>2168</v>
      </c>
      <c r="G60" s="114">
        <v>2149</v>
      </c>
      <c r="H60" s="114">
        <v>2163</v>
      </c>
      <c r="I60" s="140">
        <v>2154</v>
      </c>
      <c r="J60" s="115">
        <v>1</v>
      </c>
      <c r="K60" s="116">
        <v>4.6425255338904362E-2</v>
      </c>
    </row>
    <row r="61" spans="1:11" ht="14.1" customHeight="1" x14ac:dyDescent="0.2">
      <c r="A61" s="306" t="s">
        <v>290</v>
      </c>
      <c r="B61" s="307" t="s">
        <v>291</v>
      </c>
      <c r="C61" s="308"/>
      <c r="D61" s="113">
        <v>1.0846679002105533</v>
      </c>
      <c r="E61" s="115">
        <v>680</v>
      </c>
      <c r="F61" s="114">
        <v>674</v>
      </c>
      <c r="G61" s="114">
        <v>686</v>
      </c>
      <c r="H61" s="114">
        <v>702</v>
      </c>
      <c r="I61" s="140">
        <v>707</v>
      </c>
      <c r="J61" s="115">
        <v>-27</v>
      </c>
      <c r="K61" s="116">
        <v>-3.8189533239038189</v>
      </c>
    </row>
    <row r="62" spans="1:11" ht="14.1" customHeight="1" x14ac:dyDescent="0.2">
      <c r="A62" s="306" t="s">
        <v>292</v>
      </c>
      <c r="B62" s="307" t="s">
        <v>293</v>
      </c>
      <c r="C62" s="308"/>
      <c r="D62" s="113">
        <v>1.0766924009442991</v>
      </c>
      <c r="E62" s="115">
        <v>675</v>
      </c>
      <c r="F62" s="114">
        <v>684</v>
      </c>
      <c r="G62" s="114">
        <v>663</v>
      </c>
      <c r="H62" s="114">
        <v>651</v>
      </c>
      <c r="I62" s="140">
        <v>645</v>
      </c>
      <c r="J62" s="115">
        <v>30</v>
      </c>
      <c r="K62" s="116">
        <v>4.6511627906976747</v>
      </c>
    </row>
    <row r="63" spans="1:11" ht="14.1" customHeight="1" x14ac:dyDescent="0.2">
      <c r="A63" s="306"/>
      <c r="B63" s="307" t="s">
        <v>294</v>
      </c>
      <c r="C63" s="308"/>
      <c r="D63" s="113">
        <v>1.0001276079882602</v>
      </c>
      <c r="E63" s="115">
        <v>627</v>
      </c>
      <c r="F63" s="114">
        <v>636</v>
      </c>
      <c r="G63" s="114">
        <v>622</v>
      </c>
      <c r="H63" s="114">
        <v>611</v>
      </c>
      <c r="I63" s="140">
        <v>601</v>
      </c>
      <c r="J63" s="115">
        <v>26</v>
      </c>
      <c r="K63" s="116">
        <v>4.3261231281198</v>
      </c>
    </row>
    <row r="64" spans="1:11" ht="14.1" customHeight="1" x14ac:dyDescent="0.2">
      <c r="A64" s="306" t="s">
        <v>295</v>
      </c>
      <c r="B64" s="307" t="s">
        <v>296</v>
      </c>
      <c r="C64" s="308"/>
      <c r="D64" s="113">
        <v>9.4110891341797995E-2</v>
      </c>
      <c r="E64" s="115">
        <v>59</v>
      </c>
      <c r="F64" s="114">
        <v>56</v>
      </c>
      <c r="G64" s="114">
        <v>56</v>
      </c>
      <c r="H64" s="114">
        <v>54</v>
      </c>
      <c r="I64" s="140">
        <v>53</v>
      </c>
      <c r="J64" s="115">
        <v>6</v>
      </c>
      <c r="K64" s="116">
        <v>11.320754716981131</v>
      </c>
    </row>
    <row r="65" spans="1:11" ht="14.1" customHeight="1" x14ac:dyDescent="0.2">
      <c r="A65" s="306" t="s">
        <v>297</v>
      </c>
      <c r="B65" s="307" t="s">
        <v>298</v>
      </c>
      <c r="C65" s="308"/>
      <c r="D65" s="113">
        <v>0.77681362853314617</v>
      </c>
      <c r="E65" s="115">
        <v>487</v>
      </c>
      <c r="F65" s="114">
        <v>509</v>
      </c>
      <c r="G65" s="114">
        <v>499</v>
      </c>
      <c r="H65" s="114">
        <v>510</v>
      </c>
      <c r="I65" s="140">
        <v>496</v>
      </c>
      <c r="J65" s="115">
        <v>-9</v>
      </c>
      <c r="K65" s="116">
        <v>-1.814516129032258</v>
      </c>
    </row>
    <row r="66" spans="1:11" ht="14.1" customHeight="1" x14ac:dyDescent="0.2">
      <c r="A66" s="306">
        <v>82</v>
      </c>
      <c r="B66" s="307" t="s">
        <v>299</v>
      </c>
      <c r="C66" s="308"/>
      <c r="D66" s="113">
        <v>1.9364512218464875</v>
      </c>
      <c r="E66" s="115">
        <v>1214</v>
      </c>
      <c r="F66" s="114">
        <v>1265</v>
      </c>
      <c r="G66" s="114">
        <v>1259</v>
      </c>
      <c r="H66" s="114">
        <v>1276</v>
      </c>
      <c r="I66" s="140">
        <v>1262</v>
      </c>
      <c r="J66" s="115">
        <v>-48</v>
      </c>
      <c r="K66" s="116">
        <v>-3.8034865293185418</v>
      </c>
    </row>
    <row r="67" spans="1:11" ht="14.1" customHeight="1" x14ac:dyDescent="0.2">
      <c r="A67" s="306" t="s">
        <v>300</v>
      </c>
      <c r="B67" s="307" t="s">
        <v>301</v>
      </c>
      <c r="C67" s="308"/>
      <c r="D67" s="113">
        <v>0.83742742295667705</v>
      </c>
      <c r="E67" s="115">
        <v>525</v>
      </c>
      <c r="F67" s="114">
        <v>516</v>
      </c>
      <c r="G67" s="114">
        <v>518</v>
      </c>
      <c r="H67" s="114">
        <v>540</v>
      </c>
      <c r="I67" s="140">
        <v>527</v>
      </c>
      <c r="J67" s="115">
        <v>-2</v>
      </c>
      <c r="K67" s="116">
        <v>-0.37950664136622392</v>
      </c>
    </row>
    <row r="68" spans="1:11" ht="14.1" customHeight="1" x14ac:dyDescent="0.2">
      <c r="A68" s="306" t="s">
        <v>302</v>
      </c>
      <c r="B68" s="307" t="s">
        <v>303</v>
      </c>
      <c r="C68" s="308"/>
      <c r="D68" s="113">
        <v>0.73534103234862502</v>
      </c>
      <c r="E68" s="115">
        <v>461</v>
      </c>
      <c r="F68" s="114">
        <v>504</v>
      </c>
      <c r="G68" s="114">
        <v>504</v>
      </c>
      <c r="H68" s="114">
        <v>502</v>
      </c>
      <c r="I68" s="140">
        <v>512</v>
      </c>
      <c r="J68" s="115">
        <v>-51</v>
      </c>
      <c r="K68" s="116">
        <v>-9.9609375</v>
      </c>
    </row>
    <row r="69" spans="1:11" ht="14.1" customHeight="1" x14ac:dyDescent="0.2">
      <c r="A69" s="306">
        <v>83</v>
      </c>
      <c r="B69" s="307" t="s">
        <v>304</v>
      </c>
      <c r="C69" s="308"/>
      <c r="D69" s="113">
        <v>2.8520385376124544</v>
      </c>
      <c r="E69" s="115">
        <v>1788</v>
      </c>
      <c r="F69" s="114">
        <v>1799</v>
      </c>
      <c r="G69" s="114">
        <v>1786</v>
      </c>
      <c r="H69" s="114">
        <v>1819</v>
      </c>
      <c r="I69" s="140">
        <v>1779</v>
      </c>
      <c r="J69" s="115">
        <v>9</v>
      </c>
      <c r="K69" s="116">
        <v>0.50590219224283306</v>
      </c>
    </row>
    <row r="70" spans="1:11" ht="14.1" customHeight="1" x14ac:dyDescent="0.2">
      <c r="A70" s="306" t="s">
        <v>305</v>
      </c>
      <c r="B70" s="307" t="s">
        <v>306</v>
      </c>
      <c r="C70" s="308"/>
      <c r="D70" s="113">
        <v>1.599885152810566</v>
      </c>
      <c r="E70" s="115">
        <v>1003</v>
      </c>
      <c r="F70" s="114">
        <v>1033</v>
      </c>
      <c r="G70" s="114">
        <v>1035</v>
      </c>
      <c r="H70" s="114">
        <v>1058</v>
      </c>
      <c r="I70" s="140">
        <v>1039</v>
      </c>
      <c r="J70" s="115">
        <v>-36</v>
      </c>
      <c r="K70" s="116">
        <v>-3.4648700673724737</v>
      </c>
    </row>
    <row r="71" spans="1:11" ht="14.1" customHeight="1" x14ac:dyDescent="0.2">
      <c r="A71" s="306"/>
      <c r="B71" s="307" t="s">
        <v>307</v>
      </c>
      <c r="C71" s="308"/>
      <c r="D71" s="113">
        <v>0.72896063293562174</v>
      </c>
      <c r="E71" s="115">
        <v>457</v>
      </c>
      <c r="F71" s="114">
        <v>459</v>
      </c>
      <c r="G71" s="114">
        <v>468</v>
      </c>
      <c r="H71" s="114">
        <v>482</v>
      </c>
      <c r="I71" s="140">
        <v>470</v>
      </c>
      <c r="J71" s="115">
        <v>-13</v>
      </c>
      <c r="K71" s="116">
        <v>-2.7659574468085109</v>
      </c>
    </row>
    <row r="72" spans="1:11" ht="14.1" customHeight="1" x14ac:dyDescent="0.2">
      <c r="A72" s="306">
        <v>84</v>
      </c>
      <c r="B72" s="307" t="s">
        <v>308</v>
      </c>
      <c r="C72" s="308"/>
      <c r="D72" s="113">
        <v>1.3813564729152046</v>
      </c>
      <c r="E72" s="115">
        <v>866</v>
      </c>
      <c r="F72" s="114">
        <v>915</v>
      </c>
      <c r="G72" s="114">
        <v>930</v>
      </c>
      <c r="H72" s="114">
        <v>908</v>
      </c>
      <c r="I72" s="140">
        <v>905</v>
      </c>
      <c r="J72" s="115">
        <v>-39</v>
      </c>
      <c r="K72" s="116">
        <v>-4.3093922651933703</v>
      </c>
    </row>
    <row r="73" spans="1:11" ht="14.1" customHeight="1" x14ac:dyDescent="0.2">
      <c r="A73" s="306" t="s">
        <v>309</v>
      </c>
      <c r="B73" s="307" t="s">
        <v>310</v>
      </c>
      <c r="C73" s="308"/>
      <c r="D73" s="113">
        <v>0.23288457857461878</v>
      </c>
      <c r="E73" s="115">
        <v>146</v>
      </c>
      <c r="F73" s="114">
        <v>160</v>
      </c>
      <c r="G73" s="114">
        <v>152</v>
      </c>
      <c r="H73" s="114">
        <v>159</v>
      </c>
      <c r="I73" s="140">
        <v>159</v>
      </c>
      <c r="J73" s="115">
        <v>-13</v>
      </c>
      <c r="K73" s="116">
        <v>-8.1761006289308185</v>
      </c>
    </row>
    <row r="74" spans="1:11" ht="14.1" customHeight="1" x14ac:dyDescent="0.2">
      <c r="A74" s="306" t="s">
        <v>311</v>
      </c>
      <c r="B74" s="307" t="s">
        <v>312</v>
      </c>
      <c r="C74" s="308"/>
      <c r="D74" s="113">
        <v>0.10208639060805207</v>
      </c>
      <c r="E74" s="115">
        <v>64</v>
      </c>
      <c r="F74" s="114">
        <v>60</v>
      </c>
      <c r="G74" s="114">
        <v>63</v>
      </c>
      <c r="H74" s="114">
        <v>66</v>
      </c>
      <c r="I74" s="140">
        <v>67</v>
      </c>
      <c r="J74" s="115">
        <v>-3</v>
      </c>
      <c r="K74" s="116">
        <v>-4.4776119402985071</v>
      </c>
    </row>
    <row r="75" spans="1:11" ht="14.1" customHeight="1" x14ac:dyDescent="0.2">
      <c r="A75" s="306" t="s">
        <v>313</v>
      </c>
      <c r="B75" s="307" t="s">
        <v>314</v>
      </c>
      <c r="C75" s="308"/>
      <c r="D75" s="113">
        <v>4.1472596184521149E-2</v>
      </c>
      <c r="E75" s="115">
        <v>26</v>
      </c>
      <c r="F75" s="114">
        <v>26</v>
      </c>
      <c r="G75" s="114">
        <v>26</v>
      </c>
      <c r="H75" s="114">
        <v>24</v>
      </c>
      <c r="I75" s="140">
        <v>24</v>
      </c>
      <c r="J75" s="115">
        <v>2</v>
      </c>
      <c r="K75" s="116">
        <v>8.3333333333333339</v>
      </c>
    </row>
    <row r="76" spans="1:11" ht="14.1" customHeight="1" x14ac:dyDescent="0.2">
      <c r="A76" s="306">
        <v>91</v>
      </c>
      <c r="B76" s="307" t="s">
        <v>315</v>
      </c>
      <c r="C76" s="308"/>
      <c r="D76" s="113">
        <v>0.39558476360620176</v>
      </c>
      <c r="E76" s="115">
        <v>248</v>
      </c>
      <c r="F76" s="114">
        <v>235</v>
      </c>
      <c r="G76" s="114">
        <v>249</v>
      </c>
      <c r="H76" s="114">
        <v>247</v>
      </c>
      <c r="I76" s="140">
        <v>236</v>
      </c>
      <c r="J76" s="115">
        <v>12</v>
      </c>
      <c r="K76" s="116">
        <v>5.0847457627118642</v>
      </c>
    </row>
    <row r="77" spans="1:11" ht="14.1" customHeight="1" x14ac:dyDescent="0.2">
      <c r="A77" s="306">
        <v>92</v>
      </c>
      <c r="B77" s="307" t="s">
        <v>316</v>
      </c>
      <c r="C77" s="308"/>
      <c r="D77" s="113">
        <v>0.60135264467555671</v>
      </c>
      <c r="E77" s="115">
        <v>377</v>
      </c>
      <c r="F77" s="114">
        <v>383</v>
      </c>
      <c r="G77" s="114">
        <v>361</v>
      </c>
      <c r="H77" s="114">
        <v>354</v>
      </c>
      <c r="I77" s="140">
        <v>363</v>
      </c>
      <c r="J77" s="115">
        <v>14</v>
      </c>
      <c r="K77" s="116">
        <v>3.8567493112947657</v>
      </c>
    </row>
    <row r="78" spans="1:11" ht="14.1" customHeight="1" x14ac:dyDescent="0.2">
      <c r="A78" s="306">
        <v>93</v>
      </c>
      <c r="B78" s="307" t="s">
        <v>317</v>
      </c>
      <c r="C78" s="308"/>
      <c r="D78" s="113">
        <v>8.2945192369042298E-2</v>
      </c>
      <c r="E78" s="115">
        <v>52</v>
      </c>
      <c r="F78" s="114">
        <v>53</v>
      </c>
      <c r="G78" s="114">
        <v>54</v>
      </c>
      <c r="H78" s="114">
        <v>52</v>
      </c>
      <c r="I78" s="140">
        <v>53</v>
      </c>
      <c r="J78" s="115">
        <v>-1</v>
      </c>
      <c r="K78" s="116">
        <v>-1.8867924528301887</v>
      </c>
    </row>
    <row r="79" spans="1:11" ht="14.1" customHeight="1" x14ac:dyDescent="0.2">
      <c r="A79" s="306">
        <v>94</v>
      </c>
      <c r="B79" s="307" t="s">
        <v>318</v>
      </c>
      <c r="C79" s="308"/>
      <c r="D79" s="113">
        <v>0.53276335098577166</v>
      </c>
      <c r="E79" s="115">
        <v>334</v>
      </c>
      <c r="F79" s="114">
        <v>405</v>
      </c>
      <c r="G79" s="114">
        <v>413</v>
      </c>
      <c r="H79" s="114">
        <v>366</v>
      </c>
      <c r="I79" s="140">
        <v>376</v>
      </c>
      <c r="J79" s="115">
        <v>-42</v>
      </c>
      <c r="K79" s="116">
        <v>-11.170212765957446</v>
      </c>
    </row>
    <row r="80" spans="1:11" ht="14.1" customHeight="1" x14ac:dyDescent="0.2">
      <c r="A80" s="306" t="s">
        <v>319</v>
      </c>
      <c r="B80" s="307" t="s">
        <v>320</v>
      </c>
      <c r="C80" s="308"/>
      <c r="D80" s="113">
        <v>1.4355898679257321E-2</v>
      </c>
      <c r="E80" s="115">
        <v>9</v>
      </c>
      <c r="F80" s="114">
        <v>12</v>
      </c>
      <c r="G80" s="114">
        <v>14</v>
      </c>
      <c r="H80" s="114">
        <v>15</v>
      </c>
      <c r="I80" s="140">
        <v>23</v>
      </c>
      <c r="J80" s="115">
        <v>-14</v>
      </c>
      <c r="K80" s="116">
        <v>-60.869565217391305</v>
      </c>
    </row>
    <row r="81" spans="1:11" ht="14.1" customHeight="1" x14ac:dyDescent="0.2">
      <c r="A81" s="310" t="s">
        <v>321</v>
      </c>
      <c r="B81" s="311" t="s">
        <v>334</v>
      </c>
      <c r="C81" s="312"/>
      <c r="D81" s="125">
        <v>3.4071332865437376</v>
      </c>
      <c r="E81" s="143">
        <v>2136</v>
      </c>
      <c r="F81" s="144">
        <v>2209</v>
      </c>
      <c r="G81" s="144">
        <v>2217</v>
      </c>
      <c r="H81" s="144">
        <v>2226</v>
      </c>
      <c r="I81" s="145">
        <v>2155</v>
      </c>
      <c r="J81" s="143">
        <v>-19</v>
      </c>
      <c r="K81" s="146">
        <v>-0.88167053364269143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18877</v>
      </c>
      <c r="G12" s="536">
        <v>15230</v>
      </c>
      <c r="H12" s="536">
        <v>25038</v>
      </c>
      <c r="I12" s="536">
        <v>16780</v>
      </c>
      <c r="J12" s="537">
        <v>20547</v>
      </c>
      <c r="K12" s="538">
        <v>-1670</v>
      </c>
      <c r="L12" s="349">
        <v>-8.127707207864896</v>
      </c>
    </row>
    <row r="13" spans="1:17" s="110" customFormat="1" ht="15" customHeight="1" x14ac:dyDescent="0.2">
      <c r="A13" s="350" t="s">
        <v>345</v>
      </c>
      <c r="B13" s="351" t="s">
        <v>346</v>
      </c>
      <c r="C13" s="347"/>
      <c r="D13" s="347"/>
      <c r="E13" s="348"/>
      <c r="F13" s="536">
        <v>10767</v>
      </c>
      <c r="G13" s="536">
        <v>8389</v>
      </c>
      <c r="H13" s="536">
        <v>13789</v>
      </c>
      <c r="I13" s="536">
        <v>9683</v>
      </c>
      <c r="J13" s="537">
        <v>11983</v>
      </c>
      <c r="K13" s="538">
        <v>-1216</v>
      </c>
      <c r="L13" s="349">
        <v>-10.147709254777602</v>
      </c>
    </row>
    <row r="14" spans="1:17" s="110" customFormat="1" ht="22.5" customHeight="1" x14ac:dyDescent="0.2">
      <c r="A14" s="350"/>
      <c r="B14" s="351" t="s">
        <v>347</v>
      </c>
      <c r="C14" s="347"/>
      <c r="D14" s="347"/>
      <c r="E14" s="348"/>
      <c r="F14" s="536">
        <v>8110</v>
      </c>
      <c r="G14" s="536">
        <v>6841</v>
      </c>
      <c r="H14" s="536">
        <v>11249</v>
      </c>
      <c r="I14" s="536">
        <v>7097</v>
      </c>
      <c r="J14" s="537">
        <v>8564</v>
      </c>
      <c r="K14" s="538">
        <v>-454</v>
      </c>
      <c r="L14" s="349">
        <v>-5.3012610929472208</v>
      </c>
    </row>
    <row r="15" spans="1:17" s="110" customFormat="1" ht="15" customHeight="1" x14ac:dyDescent="0.2">
      <c r="A15" s="350" t="s">
        <v>348</v>
      </c>
      <c r="B15" s="351" t="s">
        <v>108</v>
      </c>
      <c r="C15" s="347"/>
      <c r="D15" s="347"/>
      <c r="E15" s="348"/>
      <c r="F15" s="536">
        <v>4431</v>
      </c>
      <c r="G15" s="536">
        <v>3918</v>
      </c>
      <c r="H15" s="536">
        <v>10669</v>
      </c>
      <c r="I15" s="536">
        <v>4387</v>
      </c>
      <c r="J15" s="537">
        <v>4889</v>
      </c>
      <c r="K15" s="538">
        <v>-458</v>
      </c>
      <c r="L15" s="349">
        <v>-9.3679689097975043</v>
      </c>
    </row>
    <row r="16" spans="1:17" s="110" customFormat="1" ht="15" customHeight="1" x14ac:dyDescent="0.2">
      <c r="A16" s="350"/>
      <c r="B16" s="351" t="s">
        <v>109</v>
      </c>
      <c r="C16" s="347"/>
      <c r="D16" s="347"/>
      <c r="E16" s="348"/>
      <c r="F16" s="536">
        <v>12527</v>
      </c>
      <c r="G16" s="536">
        <v>10038</v>
      </c>
      <c r="H16" s="536">
        <v>12689</v>
      </c>
      <c r="I16" s="536">
        <v>11129</v>
      </c>
      <c r="J16" s="537">
        <v>13706</v>
      </c>
      <c r="K16" s="538">
        <v>-1179</v>
      </c>
      <c r="L16" s="349">
        <v>-8.6020720852181523</v>
      </c>
    </row>
    <row r="17" spans="1:12" s="110" customFormat="1" ht="15" customHeight="1" x14ac:dyDescent="0.2">
      <c r="A17" s="350"/>
      <c r="B17" s="351" t="s">
        <v>110</v>
      </c>
      <c r="C17" s="347"/>
      <c r="D17" s="347"/>
      <c r="E17" s="348"/>
      <c r="F17" s="536">
        <v>1717</v>
      </c>
      <c r="G17" s="536">
        <v>1133</v>
      </c>
      <c r="H17" s="536">
        <v>1493</v>
      </c>
      <c r="I17" s="536">
        <v>1134</v>
      </c>
      <c r="J17" s="537">
        <v>1757</v>
      </c>
      <c r="K17" s="538">
        <v>-40</v>
      </c>
      <c r="L17" s="349">
        <v>-2.2766078542970973</v>
      </c>
    </row>
    <row r="18" spans="1:12" s="110" customFormat="1" ht="15" customHeight="1" x14ac:dyDescent="0.2">
      <c r="A18" s="350"/>
      <c r="B18" s="351" t="s">
        <v>111</v>
      </c>
      <c r="C18" s="347"/>
      <c r="D18" s="347"/>
      <c r="E18" s="348"/>
      <c r="F18" s="536">
        <v>202</v>
      </c>
      <c r="G18" s="536">
        <v>141</v>
      </c>
      <c r="H18" s="536">
        <v>187</v>
      </c>
      <c r="I18" s="536">
        <v>130</v>
      </c>
      <c r="J18" s="537">
        <v>195</v>
      </c>
      <c r="K18" s="538">
        <v>7</v>
      </c>
      <c r="L18" s="349">
        <v>3.5897435897435899</v>
      </c>
    </row>
    <row r="19" spans="1:12" s="110" customFormat="1" ht="15" customHeight="1" x14ac:dyDescent="0.2">
      <c r="A19" s="118" t="s">
        <v>113</v>
      </c>
      <c r="B19" s="119" t="s">
        <v>181</v>
      </c>
      <c r="C19" s="347"/>
      <c r="D19" s="347"/>
      <c r="E19" s="348"/>
      <c r="F19" s="536">
        <v>12417</v>
      </c>
      <c r="G19" s="536">
        <v>9570</v>
      </c>
      <c r="H19" s="536">
        <v>17839</v>
      </c>
      <c r="I19" s="536">
        <v>11133</v>
      </c>
      <c r="J19" s="537">
        <v>14344</v>
      </c>
      <c r="K19" s="538">
        <v>-1927</v>
      </c>
      <c r="L19" s="349">
        <v>-13.434188510875627</v>
      </c>
    </row>
    <row r="20" spans="1:12" s="110" customFormat="1" ht="15" customHeight="1" x14ac:dyDescent="0.2">
      <c r="A20" s="118"/>
      <c r="B20" s="119" t="s">
        <v>182</v>
      </c>
      <c r="C20" s="347"/>
      <c r="D20" s="347"/>
      <c r="E20" s="348"/>
      <c r="F20" s="536">
        <v>6460</v>
      </c>
      <c r="G20" s="536">
        <v>5660</v>
      </c>
      <c r="H20" s="536">
        <v>7199</v>
      </c>
      <c r="I20" s="536">
        <v>5647</v>
      </c>
      <c r="J20" s="537">
        <v>6203</v>
      </c>
      <c r="K20" s="538">
        <v>257</v>
      </c>
      <c r="L20" s="349">
        <v>4.143156537159439</v>
      </c>
    </row>
    <row r="21" spans="1:12" s="110" customFormat="1" ht="15" customHeight="1" x14ac:dyDescent="0.2">
      <c r="A21" s="118" t="s">
        <v>113</v>
      </c>
      <c r="B21" s="119" t="s">
        <v>116</v>
      </c>
      <c r="C21" s="347"/>
      <c r="D21" s="347"/>
      <c r="E21" s="348"/>
      <c r="F21" s="536">
        <v>13544</v>
      </c>
      <c r="G21" s="536">
        <v>10634</v>
      </c>
      <c r="H21" s="536">
        <v>18934</v>
      </c>
      <c r="I21" s="536">
        <v>11362</v>
      </c>
      <c r="J21" s="537">
        <v>14708</v>
      </c>
      <c r="K21" s="538">
        <v>-1164</v>
      </c>
      <c r="L21" s="349">
        <v>-7.9140603753059562</v>
      </c>
    </row>
    <row r="22" spans="1:12" s="110" customFormat="1" ht="15" customHeight="1" x14ac:dyDescent="0.2">
      <c r="A22" s="118"/>
      <c r="B22" s="119" t="s">
        <v>117</v>
      </c>
      <c r="C22" s="347"/>
      <c r="D22" s="347"/>
      <c r="E22" s="348"/>
      <c r="F22" s="536">
        <v>5318</v>
      </c>
      <c r="G22" s="536">
        <v>4574</v>
      </c>
      <c r="H22" s="536">
        <v>6093</v>
      </c>
      <c r="I22" s="536">
        <v>5402</v>
      </c>
      <c r="J22" s="537">
        <v>5820</v>
      </c>
      <c r="K22" s="538">
        <v>-502</v>
      </c>
      <c r="L22" s="349">
        <v>-8.6254295532646044</v>
      </c>
    </row>
    <row r="23" spans="1:12" s="110" customFormat="1" ht="15" customHeight="1" x14ac:dyDescent="0.2">
      <c r="A23" s="352" t="s">
        <v>348</v>
      </c>
      <c r="B23" s="353" t="s">
        <v>193</v>
      </c>
      <c r="C23" s="354"/>
      <c r="D23" s="354"/>
      <c r="E23" s="355"/>
      <c r="F23" s="539">
        <v>333</v>
      </c>
      <c r="G23" s="539">
        <v>586</v>
      </c>
      <c r="H23" s="539">
        <v>4983</v>
      </c>
      <c r="I23" s="539">
        <v>253</v>
      </c>
      <c r="J23" s="540">
        <v>583</v>
      </c>
      <c r="K23" s="541">
        <v>-250</v>
      </c>
      <c r="L23" s="356">
        <v>-42.881646655231563</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40.9</v>
      </c>
      <c r="G25" s="542">
        <v>45.2</v>
      </c>
      <c r="H25" s="542">
        <v>45.8</v>
      </c>
      <c r="I25" s="542">
        <v>47.6</v>
      </c>
      <c r="J25" s="542">
        <v>41.3</v>
      </c>
      <c r="K25" s="543" t="s">
        <v>350</v>
      </c>
      <c r="L25" s="364">
        <v>-0.39999999999999858</v>
      </c>
    </row>
    <row r="26" spans="1:12" s="110" customFormat="1" ht="15" customHeight="1" x14ac:dyDescent="0.2">
      <c r="A26" s="365" t="s">
        <v>105</v>
      </c>
      <c r="B26" s="366" t="s">
        <v>346</v>
      </c>
      <c r="C26" s="362"/>
      <c r="D26" s="362"/>
      <c r="E26" s="363"/>
      <c r="F26" s="542">
        <v>40</v>
      </c>
      <c r="G26" s="542">
        <v>43.4</v>
      </c>
      <c r="H26" s="542">
        <v>44.2</v>
      </c>
      <c r="I26" s="542">
        <v>46.1</v>
      </c>
      <c r="J26" s="544">
        <v>39.6</v>
      </c>
      <c r="K26" s="543" t="s">
        <v>350</v>
      </c>
      <c r="L26" s="364">
        <v>0.39999999999999858</v>
      </c>
    </row>
    <row r="27" spans="1:12" s="110" customFormat="1" ht="15" customHeight="1" x14ac:dyDescent="0.2">
      <c r="A27" s="365"/>
      <c r="B27" s="366" t="s">
        <v>347</v>
      </c>
      <c r="C27" s="362"/>
      <c r="D27" s="362"/>
      <c r="E27" s="363"/>
      <c r="F27" s="542">
        <v>42.1</v>
      </c>
      <c r="G27" s="542">
        <v>47.4</v>
      </c>
      <c r="H27" s="542">
        <v>47.7</v>
      </c>
      <c r="I27" s="542">
        <v>49.7</v>
      </c>
      <c r="J27" s="542">
        <v>43.7</v>
      </c>
      <c r="K27" s="543" t="s">
        <v>350</v>
      </c>
      <c r="L27" s="364">
        <v>-1.6000000000000014</v>
      </c>
    </row>
    <row r="28" spans="1:12" s="110" customFormat="1" ht="15" customHeight="1" x14ac:dyDescent="0.2">
      <c r="A28" s="365" t="s">
        <v>113</v>
      </c>
      <c r="B28" s="366" t="s">
        <v>108</v>
      </c>
      <c r="C28" s="362"/>
      <c r="D28" s="362"/>
      <c r="E28" s="363"/>
      <c r="F28" s="542">
        <v>52</v>
      </c>
      <c r="G28" s="542">
        <v>53.2</v>
      </c>
      <c r="H28" s="542">
        <v>52.1</v>
      </c>
      <c r="I28" s="542">
        <v>56.3</v>
      </c>
      <c r="J28" s="542">
        <v>52.2</v>
      </c>
      <c r="K28" s="543" t="s">
        <v>350</v>
      </c>
      <c r="L28" s="364">
        <v>-0.20000000000000284</v>
      </c>
    </row>
    <row r="29" spans="1:12" s="110" customFormat="1" ht="11.25" x14ac:dyDescent="0.2">
      <c r="A29" s="365"/>
      <c r="B29" s="366" t="s">
        <v>109</v>
      </c>
      <c r="C29" s="362"/>
      <c r="D29" s="362"/>
      <c r="E29" s="363"/>
      <c r="F29" s="542">
        <v>39.5</v>
      </c>
      <c r="G29" s="542">
        <v>44.1</v>
      </c>
      <c r="H29" s="542">
        <v>44.1</v>
      </c>
      <c r="I29" s="542">
        <v>45.4</v>
      </c>
      <c r="J29" s="544">
        <v>39.700000000000003</v>
      </c>
      <c r="K29" s="543" t="s">
        <v>350</v>
      </c>
      <c r="L29" s="364">
        <v>-0.20000000000000284</v>
      </c>
    </row>
    <row r="30" spans="1:12" s="110" customFormat="1" ht="15" customHeight="1" x14ac:dyDescent="0.2">
      <c r="A30" s="365"/>
      <c r="B30" s="366" t="s">
        <v>110</v>
      </c>
      <c r="C30" s="362"/>
      <c r="D30" s="362"/>
      <c r="E30" s="363"/>
      <c r="F30" s="542">
        <v>25.7</v>
      </c>
      <c r="G30" s="542">
        <v>32.299999999999997</v>
      </c>
      <c r="H30" s="542">
        <v>36.5</v>
      </c>
      <c r="I30" s="542">
        <v>39.6</v>
      </c>
      <c r="J30" s="542">
        <v>28</v>
      </c>
      <c r="K30" s="543" t="s">
        <v>350</v>
      </c>
      <c r="L30" s="364">
        <v>-2.3000000000000007</v>
      </c>
    </row>
    <row r="31" spans="1:12" s="110" customFormat="1" ht="15" customHeight="1" x14ac:dyDescent="0.2">
      <c r="A31" s="365"/>
      <c r="B31" s="366" t="s">
        <v>111</v>
      </c>
      <c r="C31" s="362"/>
      <c r="D31" s="362"/>
      <c r="E31" s="363"/>
      <c r="F31" s="542">
        <v>30.7</v>
      </c>
      <c r="G31" s="542">
        <v>37.6</v>
      </c>
      <c r="H31" s="542">
        <v>41.2</v>
      </c>
      <c r="I31" s="542">
        <v>30</v>
      </c>
      <c r="J31" s="542">
        <v>29.2</v>
      </c>
      <c r="K31" s="543" t="s">
        <v>350</v>
      </c>
      <c r="L31" s="364">
        <v>1.5</v>
      </c>
    </row>
    <row r="32" spans="1:12" s="110" customFormat="1" ht="15" customHeight="1" x14ac:dyDescent="0.2">
      <c r="A32" s="367" t="s">
        <v>113</v>
      </c>
      <c r="B32" s="368" t="s">
        <v>181</v>
      </c>
      <c r="C32" s="362"/>
      <c r="D32" s="362"/>
      <c r="E32" s="363"/>
      <c r="F32" s="542">
        <v>40.200000000000003</v>
      </c>
      <c r="G32" s="542">
        <v>42.3</v>
      </c>
      <c r="H32" s="542">
        <v>43.7</v>
      </c>
      <c r="I32" s="542">
        <v>47.3</v>
      </c>
      <c r="J32" s="544">
        <v>39.6</v>
      </c>
      <c r="K32" s="543" t="s">
        <v>350</v>
      </c>
      <c r="L32" s="364">
        <v>0.60000000000000142</v>
      </c>
    </row>
    <row r="33" spans="1:12" s="110" customFormat="1" ht="15" customHeight="1" x14ac:dyDescent="0.2">
      <c r="A33" s="367"/>
      <c r="B33" s="368" t="s">
        <v>182</v>
      </c>
      <c r="C33" s="362"/>
      <c r="D33" s="362"/>
      <c r="E33" s="363"/>
      <c r="F33" s="542">
        <v>42.1</v>
      </c>
      <c r="G33" s="542">
        <v>49.7</v>
      </c>
      <c r="H33" s="542">
        <v>49.4</v>
      </c>
      <c r="I33" s="542">
        <v>48.3</v>
      </c>
      <c r="J33" s="542">
        <v>44.9</v>
      </c>
      <c r="K33" s="543" t="s">
        <v>350</v>
      </c>
      <c r="L33" s="364">
        <v>-2.7999999999999972</v>
      </c>
    </row>
    <row r="34" spans="1:12" s="369" customFormat="1" ht="15" customHeight="1" x14ac:dyDescent="0.2">
      <c r="A34" s="367" t="s">
        <v>113</v>
      </c>
      <c r="B34" s="368" t="s">
        <v>116</v>
      </c>
      <c r="C34" s="362"/>
      <c r="D34" s="362"/>
      <c r="E34" s="363"/>
      <c r="F34" s="542">
        <v>33.299999999999997</v>
      </c>
      <c r="G34" s="542">
        <v>38.200000000000003</v>
      </c>
      <c r="H34" s="542">
        <v>39</v>
      </c>
      <c r="I34" s="542">
        <v>40.5</v>
      </c>
      <c r="J34" s="542">
        <v>34.700000000000003</v>
      </c>
      <c r="K34" s="543" t="s">
        <v>350</v>
      </c>
      <c r="L34" s="364">
        <v>-1.4000000000000057</v>
      </c>
    </row>
    <row r="35" spans="1:12" s="369" customFormat="1" ht="11.25" x14ac:dyDescent="0.2">
      <c r="A35" s="370"/>
      <c r="B35" s="371" t="s">
        <v>117</v>
      </c>
      <c r="C35" s="372"/>
      <c r="D35" s="372"/>
      <c r="E35" s="373"/>
      <c r="F35" s="545">
        <v>59.7</v>
      </c>
      <c r="G35" s="545">
        <v>60.8</v>
      </c>
      <c r="H35" s="545">
        <v>62</v>
      </c>
      <c r="I35" s="545">
        <v>62.4</v>
      </c>
      <c r="J35" s="546">
        <v>57.3</v>
      </c>
      <c r="K35" s="547" t="s">
        <v>350</v>
      </c>
      <c r="L35" s="374">
        <v>2.4000000000000057</v>
      </c>
    </row>
    <row r="36" spans="1:12" s="369" customFormat="1" ht="15.95" customHeight="1" x14ac:dyDescent="0.2">
      <c r="A36" s="375" t="s">
        <v>351</v>
      </c>
      <c r="B36" s="376"/>
      <c r="C36" s="377"/>
      <c r="D36" s="376"/>
      <c r="E36" s="378"/>
      <c r="F36" s="548">
        <v>18438</v>
      </c>
      <c r="G36" s="548">
        <v>14465</v>
      </c>
      <c r="H36" s="548">
        <v>19255</v>
      </c>
      <c r="I36" s="548">
        <v>16450</v>
      </c>
      <c r="J36" s="548">
        <v>19857</v>
      </c>
      <c r="K36" s="549">
        <v>-1419</v>
      </c>
      <c r="L36" s="380">
        <v>-7.1460945762199728</v>
      </c>
    </row>
    <row r="37" spans="1:12" s="369" customFormat="1" ht="15.95" customHeight="1" x14ac:dyDescent="0.2">
      <c r="A37" s="381"/>
      <c r="B37" s="382" t="s">
        <v>113</v>
      </c>
      <c r="C37" s="382" t="s">
        <v>352</v>
      </c>
      <c r="D37" s="382"/>
      <c r="E37" s="383"/>
      <c r="F37" s="548">
        <v>7533</v>
      </c>
      <c r="G37" s="548">
        <v>6531</v>
      </c>
      <c r="H37" s="548">
        <v>8811</v>
      </c>
      <c r="I37" s="548">
        <v>7833</v>
      </c>
      <c r="J37" s="548">
        <v>8192</v>
      </c>
      <c r="K37" s="549">
        <v>-659</v>
      </c>
      <c r="L37" s="380">
        <v>-8.04443359375</v>
      </c>
    </row>
    <row r="38" spans="1:12" s="369" customFormat="1" ht="15.95" customHeight="1" x14ac:dyDescent="0.2">
      <c r="A38" s="381"/>
      <c r="B38" s="384" t="s">
        <v>105</v>
      </c>
      <c r="C38" s="384" t="s">
        <v>106</v>
      </c>
      <c r="D38" s="385"/>
      <c r="E38" s="383"/>
      <c r="F38" s="548">
        <v>10532</v>
      </c>
      <c r="G38" s="548">
        <v>8055</v>
      </c>
      <c r="H38" s="548">
        <v>10508</v>
      </c>
      <c r="I38" s="548">
        <v>9525</v>
      </c>
      <c r="J38" s="550">
        <v>11686</v>
      </c>
      <c r="K38" s="549">
        <v>-1154</v>
      </c>
      <c r="L38" s="380">
        <v>-9.8750641793599172</v>
      </c>
    </row>
    <row r="39" spans="1:12" s="369" customFormat="1" ht="15.95" customHeight="1" x14ac:dyDescent="0.2">
      <c r="A39" s="381"/>
      <c r="B39" s="385"/>
      <c r="C39" s="382" t="s">
        <v>353</v>
      </c>
      <c r="D39" s="385"/>
      <c r="E39" s="383"/>
      <c r="F39" s="548">
        <v>4208</v>
      </c>
      <c r="G39" s="548">
        <v>3493</v>
      </c>
      <c r="H39" s="548">
        <v>4642</v>
      </c>
      <c r="I39" s="548">
        <v>4392</v>
      </c>
      <c r="J39" s="548">
        <v>4623</v>
      </c>
      <c r="K39" s="549">
        <v>-415</v>
      </c>
      <c r="L39" s="380">
        <v>-8.9768548561540129</v>
      </c>
    </row>
    <row r="40" spans="1:12" s="369" customFormat="1" ht="15.95" customHeight="1" x14ac:dyDescent="0.2">
      <c r="A40" s="381"/>
      <c r="B40" s="384"/>
      <c r="C40" s="384" t="s">
        <v>107</v>
      </c>
      <c r="D40" s="385"/>
      <c r="E40" s="383"/>
      <c r="F40" s="548">
        <v>7906</v>
      </c>
      <c r="G40" s="548">
        <v>6410</v>
      </c>
      <c r="H40" s="548">
        <v>8747</v>
      </c>
      <c r="I40" s="548">
        <v>6925</v>
      </c>
      <c r="J40" s="548">
        <v>8171</v>
      </c>
      <c r="K40" s="549">
        <v>-265</v>
      </c>
      <c r="L40" s="380">
        <v>-3.2431770897075021</v>
      </c>
    </row>
    <row r="41" spans="1:12" s="369" customFormat="1" ht="24" customHeight="1" x14ac:dyDescent="0.2">
      <c r="A41" s="381"/>
      <c r="B41" s="385"/>
      <c r="C41" s="382" t="s">
        <v>353</v>
      </c>
      <c r="D41" s="385"/>
      <c r="E41" s="383"/>
      <c r="F41" s="548">
        <v>3325</v>
      </c>
      <c r="G41" s="548">
        <v>3038</v>
      </c>
      <c r="H41" s="548">
        <v>4169</v>
      </c>
      <c r="I41" s="548">
        <v>3441</v>
      </c>
      <c r="J41" s="550">
        <v>3569</v>
      </c>
      <c r="K41" s="549">
        <v>-244</v>
      </c>
      <c r="L41" s="380">
        <v>-6.8366489212664616</v>
      </c>
    </row>
    <row r="42" spans="1:12" s="110" customFormat="1" ht="15" customHeight="1" x14ac:dyDescent="0.2">
      <c r="A42" s="381"/>
      <c r="B42" s="384" t="s">
        <v>113</v>
      </c>
      <c r="C42" s="384" t="s">
        <v>354</v>
      </c>
      <c r="D42" s="385"/>
      <c r="E42" s="383"/>
      <c r="F42" s="548">
        <v>4095</v>
      </c>
      <c r="G42" s="548">
        <v>3282</v>
      </c>
      <c r="H42" s="548">
        <v>5469</v>
      </c>
      <c r="I42" s="548">
        <v>4138</v>
      </c>
      <c r="J42" s="548">
        <v>4304</v>
      </c>
      <c r="K42" s="549">
        <v>-209</v>
      </c>
      <c r="L42" s="380">
        <v>-4.8559479553903344</v>
      </c>
    </row>
    <row r="43" spans="1:12" s="110" customFormat="1" ht="15" customHeight="1" x14ac:dyDescent="0.2">
      <c r="A43" s="381"/>
      <c r="B43" s="385"/>
      <c r="C43" s="382" t="s">
        <v>353</v>
      </c>
      <c r="D43" s="385"/>
      <c r="E43" s="383"/>
      <c r="F43" s="548">
        <v>2128</v>
      </c>
      <c r="G43" s="548">
        <v>1746</v>
      </c>
      <c r="H43" s="548">
        <v>2851</v>
      </c>
      <c r="I43" s="548">
        <v>2330</v>
      </c>
      <c r="J43" s="548">
        <v>2248</v>
      </c>
      <c r="K43" s="549">
        <v>-120</v>
      </c>
      <c r="L43" s="380">
        <v>-5.3380782918149468</v>
      </c>
    </row>
    <row r="44" spans="1:12" s="110" customFormat="1" ht="15" customHeight="1" x14ac:dyDescent="0.2">
      <c r="A44" s="381"/>
      <c r="B44" s="384"/>
      <c r="C44" s="366" t="s">
        <v>109</v>
      </c>
      <c r="D44" s="385"/>
      <c r="E44" s="383"/>
      <c r="F44" s="548">
        <v>12425</v>
      </c>
      <c r="G44" s="548">
        <v>9910</v>
      </c>
      <c r="H44" s="548">
        <v>12110</v>
      </c>
      <c r="I44" s="548">
        <v>11052</v>
      </c>
      <c r="J44" s="550">
        <v>13604</v>
      </c>
      <c r="K44" s="549">
        <v>-1179</v>
      </c>
      <c r="L44" s="380">
        <v>-8.6665686562775655</v>
      </c>
    </row>
    <row r="45" spans="1:12" s="110" customFormat="1" ht="15" customHeight="1" x14ac:dyDescent="0.2">
      <c r="A45" s="381"/>
      <c r="B45" s="385"/>
      <c r="C45" s="382" t="s">
        <v>353</v>
      </c>
      <c r="D45" s="385"/>
      <c r="E45" s="383"/>
      <c r="F45" s="548">
        <v>4902</v>
      </c>
      <c r="G45" s="548">
        <v>4366</v>
      </c>
      <c r="H45" s="548">
        <v>5339</v>
      </c>
      <c r="I45" s="548">
        <v>5016</v>
      </c>
      <c r="J45" s="548">
        <v>5396</v>
      </c>
      <c r="K45" s="549">
        <v>-494</v>
      </c>
      <c r="L45" s="380">
        <v>-9.1549295774647881</v>
      </c>
    </row>
    <row r="46" spans="1:12" s="110" customFormat="1" ht="15" customHeight="1" x14ac:dyDescent="0.2">
      <c r="A46" s="381"/>
      <c r="B46" s="384"/>
      <c r="C46" s="366" t="s">
        <v>110</v>
      </c>
      <c r="D46" s="385"/>
      <c r="E46" s="383"/>
      <c r="F46" s="548">
        <v>1716</v>
      </c>
      <c r="G46" s="548">
        <v>1132</v>
      </c>
      <c r="H46" s="548">
        <v>1489</v>
      </c>
      <c r="I46" s="548">
        <v>1130</v>
      </c>
      <c r="J46" s="548">
        <v>1754</v>
      </c>
      <c r="K46" s="549">
        <v>-38</v>
      </c>
      <c r="L46" s="380">
        <v>-2.1664766248574687</v>
      </c>
    </row>
    <row r="47" spans="1:12" s="110" customFormat="1" ht="15" customHeight="1" x14ac:dyDescent="0.2">
      <c r="A47" s="381"/>
      <c r="B47" s="385"/>
      <c r="C47" s="382" t="s">
        <v>353</v>
      </c>
      <c r="D47" s="385"/>
      <c r="E47" s="383"/>
      <c r="F47" s="548">
        <v>441</v>
      </c>
      <c r="G47" s="548">
        <v>366</v>
      </c>
      <c r="H47" s="548">
        <v>544</v>
      </c>
      <c r="I47" s="548">
        <v>448</v>
      </c>
      <c r="J47" s="550">
        <v>491</v>
      </c>
      <c r="K47" s="549">
        <v>-50</v>
      </c>
      <c r="L47" s="380">
        <v>-10.183299389002036</v>
      </c>
    </row>
    <row r="48" spans="1:12" s="110" customFormat="1" ht="15" customHeight="1" x14ac:dyDescent="0.2">
      <c r="A48" s="381"/>
      <c r="B48" s="385"/>
      <c r="C48" s="366" t="s">
        <v>111</v>
      </c>
      <c r="D48" s="386"/>
      <c r="E48" s="387"/>
      <c r="F48" s="548">
        <v>202</v>
      </c>
      <c r="G48" s="548">
        <v>141</v>
      </c>
      <c r="H48" s="548">
        <v>187</v>
      </c>
      <c r="I48" s="548">
        <v>130</v>
      </c>
      <c r="J48" s="548">
        <v>195</v>
      </c>
      <c r="K48" s="549">
        <v>7</v>
      </c>
      <c r="L48" s="380">
        <v>3.5897435897435899</v>
      </c>
    </row>
    <row r="49" spans="1:12" s="110" customFormat="1" ht="15" customHeight="1" x14ac:dyDescent="0.2">
      <c r="A49" s="381"/>
      <c r="B49" s="385"/>
      <c r="C49" s="382" t="s">
        <v>353</v>
      </c>
      <c r="D49" s="385"/>
      <c r="E49" s="383"/>
      <c r="F49" s="548">
        <v>62</v>
      </c>
      <c r="G49" s="548">
        <v>53</v>
      </c>
      <c r="H49" s="548">
        <v>77</v>
      </c>
      <c r="I49" s="548">
        <v>39</v>
      </c>
      <c r="J49" s="548">
        <v>57</v>
      </c>
      <c r="K49" s="549">
        <v>5</v>
      </c>
      <c r="L49" s="380">
        <v>8.7719298245614041</v>
      </c>
    </row>
    <row r="50" spans="1:12" s="110" customFormat="1" ht="15" customHeight="1" x14ac:dyDescent="0.2">
      <c r="A50" s="381"/>
      <c r="B50" s="384" t="s">
        <v>113</v>
      </c>
      <c r="C50" s="382" t="s">
        <v>181</v>
      </c>
      <c r="D50" s="385"/>
      <c r="E50" s="383"/>
      <c r="F50" s="548">
        <v>12011</v>
      </c>
      <c r="G50" s="548">
        <v>8861</v>
      </c>
      <c r="H50" s="548">
        <v>12274</v>
      </c>
      <c r="I50" s="548">
        <v>10819</v>
      </c>
      <c r="J50" s="550">
        <v>13690</v>
      </c>
      <c r="K50" s="549">
        <v>-1679</v>
      </c>
      <c r="L50" s="380">
        <v>-12.264426588750913</v>
      </c>
    </row>
    <row r="51" spans="1:12" s="110" customFormat="1" ht="15" customHeight="1" x14ac:dyDescent="0.2">
      <c r="A51" s="381"/>
      <c r="B51" s="385"/>
      <c r="C51" s="382" t="s">
        <v>353</v>
      </c>
      <c r="D51" s="385"/>
      <c r="E51" s="383"/>
      <c r="F51" s="548">
        <v>4828</v>
      </c>
      <c r="G51" s="548">
        <v>3746</v>
      </c>
      <c r="H51" s="548">
        <v>5361</v>
      </c>
      <c r="I51" s="548">
        <v>5112</v>
      </c>
      <c r="J51" s="548">
        <v>5420</v>
      </c>
      <c r="K51" s="549">
        <v>-592</v>
      </c>
      <c r="L51" s="380">
        <v>-10.92250922509225</v>
      </c>
    </row>
    <row r="52" spans="1:12" s="110" customFormat="1" ht="15" customHeight="1" x14ac:dyDescent="0.2">
      <c r="A52" s="381"/>
      <c r="B52" s="384"/>
      <c r="C52" s="382" t="s">
        <v>182</v>
      </c>
      <c r="D52" s="385"/>
      <c r="E52" s="383"/>
      <c r="F52" s="548">
        <v>6427</v>
      </c>
      <c r="G52" s="548">
        <v>5604</v>
      </c>
      <c r="H52" s="548">
        <v>6981</v>
      </c>
      <c r="I52" s="548">
        <v>5631</v>
      </c>
      <c r="J52" s="548">
        <v>6167</v>
      </c>
      <c r="K52" s="549">
        <v>260</v>
      </c>
      <c r="L52" s="380">
        <v>4.2159883249554078</v>
      </c>
    </row>
    <row r="53" spans="1:12" s="269" customFormat="1" ht="11.25" customHeight="1" x14ac:dyDescent="0.2">
      <c r="A53" s="381"/>
      <c r="B53" s="385"/>
      <c r="C53" s="382" t="s">
        <v>353</v>
      </c>
      <c r="D53" s="385"/>
      <c r="E53" s="383"/>
      <c r="F53" s="548">
        <v>2705</v>
      </c>
      <c r="G53" s="548">
        <v>2785</v>
      </c>
      <c r="H53" s="548">
        <v>3450</v>
      </c>
      <c r="I53" s="548">
        <v>2721</v>
      </c>
      <c r="J53" s="550">
        <v>2772</v>
      </c>
      <c r="K53" s="549">
        <v>-67</v>
      </c>
      <c r="L53" s="380">
        <v>-2.4170274170274171</v>
      </c>
    </row>
    <row r="54" spans="1:12" s="151" customFormat="1" ht="12.75" customHeight="1" x14ac:dyDescent="0.2">
      <c r="A54" s="381"/>
      <c r="B54" s="384" t="s">
        <v>113</v>
      </c>
      <c r="C54" s="384" t="s">
        <v>116</v>
      </c>
      <c r="D54" s="385"/>
      <c r="E54" s="383"/>
      <c r="F54" s="548">
        <v>13153</v>
      </c>
      <c r="G54" s="548">
        <v>9973</v>
      </c>
      <c r="H54" s="548">
        <v>13610</v>
      </c>
      <c r="I54" s="548">
        <v>11080</v>
      </c>
      <c r="J54" s="548">
        <v>14080</v>
      </c>
      <c r="K54" s="549">
        <v>-927</v>
      </c>
      <c r="L54" s="380">
        <v>-6.5838068181818183</v>
      </c>
    </row>
    <row r="55" spans="1:12" ht="11.25" x14ac:dyDescent="0.2">
      <c r="A55" s="381"/>
      <c r="B55" s="385"/>
      <c r="C55" s="382" t="s">
        <v>353</v>
      </c>
      <c r="D55" s="385"/>
      <c r="E55" s="383"/>
      <c r="F55" s="548">
        <v>4384</v>
      </c>
      <c r="G55" s="548">
        <v>3808</v>
      </c>
      <c r="H55" s="548">
        <v>5312</v>
      </c>
      <c r="I55" s="548">
        <v>4484</v>
      </c>
      <c r="J55" s="548">
        <v>4888</v>
      </c>
      <c r="K55" s="549">
        <v>-504</v>
      </c>
      <c r="L55" s="380">
        <v>-10.310965630114566</v>
      </c>
    </row>
    <row r="56" spans="1:12" ht="14.25" customHeight="1" x14ac:dyDescent="0.2">
      <c r="A56" s="381"/>
      <c r="B56" s="385"/>
      <c r="C56" s="384" t="s">
        <v>117</v>
      </c>
      <c r="D56" s="385"/>
      <c r="E56" s="383"/>
      <c r="F56" s="548">
        <v>5270</v>
      </c>
      <c r="G56" s="548">
        <v>4470</v>
      </c>
      <c r="H56" s="548">
        <v>5638</v>
      </c>
      <c r="I56" s="548">
        <v>5354</v>
      </c>
      <c r="J56" s="548">
        <v>5759</v>
      </c>
      <c r="K56" s="549">
        <v>-489</v>
      </c>
      <c r="L56" s="380">
        <v>-8.4910574752561203</v>
      </c>
    </row>
    <row r="57" spans="1:12" ht="18.75" customHeight="1" x14ac:dyDescent="0.2">
      <c r="A57" s="388"/>
      <c r="B57" s="389"/>
      <c r="C57" s="390" t="s">
        <v>353</v>
      </c>
      <c r="D57" s="389"/>
      <c r="E57" s="391"/>
      <c r="F57" s="551">
        <v>3144</v>
      </c>
      <c r="G57" s="552">
        <v>2718</v>
      </c>
      <c r="H57" s="552">
        <v>3496</v>
      </c>
      <c r="I57" s="552">
        <v>3343</v>
      </c>
      <c r="J57" s="552">
        <v>3302</v>
      </c>
      <c r="K57" s="553">
        <f t="shared" ref="K57" si="0">IF(OR(F57=".",J57=".")=TRUE,".",IF(OR(F57="*",J57="*")=TRUE,"*",IF(AND(F57="-",J57="-")=TRUE,"-",IF(AND(ISNUMBER(J57),ISNUMBER(F57))=TRUE,IF(F57-J57=0,0,F57-J57),IF(ISNUMBER(F57)=TRUE,F57,-J57)))))</f>
        <v>-158</v>
      </c>
      <c r="L57" s="392">
        <f t="shared" ref="L57" si="1">IF(K57 =".",".",IF(K57 ="*","*",IF(K57="-","-",IF(K57=0,0,IF(OR(J57="-",J57=".",F57="-",F57=".")=TRUE,"X",IF(J57=0,"0,0",IF(ABS(K57*100/J57)&gt;250,".X",(K57*100/J57))))))))</f>
        <v>-4.7849788007268321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18877</v>
      </c>
      <c r="E11" s="114">
        <v>15230</v>
      </c>
      <c r="F11" s="114">
        <v>25038</v>
      </c>
      <c r="G11" s="114">
        <v>16780</v>
      </c>
      <c r="H11" s="140">
        <v>20547</v>
      </c>
      <c r="I11" s="115">
        <v>-1670</v>
      </c>
      <c r="J11" s="116">
        <v>-8.127707207864896</v>
      </c>
    </row>
    <row r="12" spans="1:15" s="110" customFormat="1" ht="24.95" customHeight="1" x14ac:dyDescent="0.2">
      <c r="A12" s="193" t="s">
        <v>132</v>
      </c>
      <c r="B12" s="194" t="s">
        <v>133</v>
      </c>
      <c r="C12" s="113">
        <v>1.8276209143402025</v>
      </c>
      <c r="D12" s="115">
        <v>345</v>
      </c>
      <c r="E12" s="114">
        <v>315</v>
      </c>
      <c r="F12" s="114">
        <v>585</v>
      </c>
      <c r="G12" s="114">
        <v>442</v>
      </c>
      <c r="H12" s="140">
        <v>435</v>
      </c>
      <c r="I12" s="115">
        <v>-90</v>
      </c>
      <c r="J12" s="116">
        <v>-20.689655172413794</v>
      </c>
    </row>
    <row r="13" spans="1:15" s="110" customFormat="1" ht="24.95" customHeight="1" x14ac:dyDescent="0.2">
      <c r="A13" s="193" t="s">
        <v>134</v>
      </c>
      <c r="B13" s="199" t="s">
        <v>214</v>
      </c>
      <c r="C13" s="113">
        <v>0.85818721195105152</v>
      </c>
      <c r="D13" s="115">
        <v>162</v>
      </c>
      <c r="E13" s="114">
        <v>426</v>
      </c>
      <c r="F13" s="114">
        <v>601</v>
      </c>
      <c r="G13" s="114">
        <v>123</v>
      </c>
      <c r="H13" s="140">
        <v>162</v>
      </c>
      <c r="I13" s="115">
        <v>0</v>
      </c>
      <c r="J13" s="116">
        <v>0</v>
      </c>
    </row>
    <row r="14" spans="1:15" s="287" customFormat="1" ht="24.95" customHeight="1" x14ac:dyDescent="0.2">
      <c r="A14" s="193" t="s">
        <v>215</v>
      </c>
      <c r="B14" s="199" t="s">
        <v>137</v>
      </c>
      <c r="C14" s="113">
        <v>11.431901255496106</v>
      </c>
      <c r="D14" s="115">
        <v>2158</v>
      </c>
      <c r="E14" s="114">
        <v>1418</v>
      </c>
      <c r="F14" s="114">
        <v>3209</v>
      </c>
      <c r="G14" s="114">
        <v>1814</v>
      </c>
      <c r="H14" s="140">
        <v>2834</v>
      </c>
      <c r="I14" s="115">
        <v>-676</v>
      </c>
      <c r="J14" s="116">
        <v>-23.853211009174313</v>
      </c>
      <c r="K14" s="110"/>
      <c r="L14" s="110"/>
      <c r="M14" s="110"/>
      <c r="N14" s="110"/>
      <c r="O14" s="110"/>
    </row>
    <row r="15" spans="1:15" s="110" customFormat="1" ht="24.95" customHeight="1" x14ac:dyDescent="0.2">
      <c r="A15" s="193" t="s">
        <v>216</v>
      </c>
      <c r="B15" s="199" t="s">
        <v>217</v>
      </c>
      <c r="C15" s="113">
        <v>4.9372251946813579</v>
      </c>
      <c r="D15" s="115">
        <v>932</v>
      </c>
      <c r="E15" s="114">
        <v>570</v>
      </c>
      <c r="F15" s="114">
        <v>1309</v>
      </c>
      <c r="G15" s="114">
        <v>834</v>
      </c>
      <c r="H15" s="140">
        <v>925</v>
      </c>
      <c r="I15" s="115">
        <v>7</v>
      </c>
      <c r="J15" s="116">
        <v>0.7567567567567568</v>
      </c>
    </row>
    <row r="16" spans="1:15" s="287" customFormat="1" ht="24.95" customHeight="1" x14ac:dyDescent="0.2">
      <c r="A16" s="193" t="s">
        <v>218</v>
      </c>
      <c r="B16" s="199" t="s">
        <v>141</v>
      </c>
      <c r="C16" s="113">
        <v>4.8365736080945068</v>
      </c>
      <c r="D16" s="115">
        <v>913</v>
      </c>
      <c r="E16" s="114">
        <v>704</v>
      </c>
      <c r="F16" s="114">
        <v>1387</v>
      </c>
      <c r="G16" s="114">
        <v>765</v>
      </c>
      <c r="H16" s="140">
        <v>1469</v>
      </c>
      <c r="I16" s="115">
        <v>-556</v>
      </c>
      <c r="J16" s="116">
        <v>-37.848876786929885</v>
      </c>
      <c r="K16" s="110"/>
      <c r="L16" s="110"/>
      <c r="M16" s="110"/>
      <c r="N16" s="110"/>
      <c r="O16" s="110"/>
    </row>
    <row r="17" spans="1:15" s="110" customFormat="1" ht="24.95" customHeight="1" x14ac:dyDescent="0.2">
      <c r="A17" s="193" t="s">
        <v>142</v>
      </c>
      <c r="B17" s="199" t="s">
        <v>220</v>
      </c>
      <c r="C17" s="113">
        <v>1.6581024527202415</v>
      </c>
      <c r="D17" s="115">
        <v>313</v>
      </c>
      <c r="E17" s="114">
        <v>144</v>
      </c>
      <c r="F17" s="114">
        <v>513</v>
      </c>
      <c r="G17" s="114">
        <v>215</v>
      </c>
      <c r="H17" s="140">
        <v>440</v>
      </c>
      <c r="I17" s="115">
        <v>-127</v>
      </c>
      <c r="J17" s="116">
        <v>-28.863636363636363</v>
      </c>
    </row>
    <row r="18" spans="1:15" s="287" customFormat="1" ht="24.95" customHeight="1" x14ac:dyDescent="0.2">
      <c r="A18" s="201" t="s">
        <v>144</v>
      </c>
      <c r="B18" s="202" t="s">
        <v>145</v>
      </c>
      <c r="C18" s="113">
        <v>6.9926365418233827</v>
      </c>
      <c r="D18" s="115">
        <v>1320</v>
      </c>
      <c r="E18" s="114">
        <v>844</v>
      </c>
      <c r="F18" s="114">
        <v>1570</v>
      </c>
      <c r="G18" s="114">
        <v>1123</v>
      </c>
      <c r="H18" s="140">
        <v>1722</v>
      </c>
      <c r="I18" s="115">
        <v>-402</v>
      </c>
      <c r="J18" s="116">
        <v>-23.344947735191639</v>
      </c>
      <c r="K18" s="110"/>
      <c r="L18" s="110"/>
      <c r="M18" s="110"/>
      <c r="N18" s="110"/>
      <c r="O18" s="110"/>
    </row>
    <row r="19" spans="1:15" s="110" customFormat="1" ht="24.95" customHeight="1" x14ac:dyDescent="0.2">
      <c r="A19" s="193" t="s">
        <v>146</v>
      </c>
      <c r="B19" s="199" t="s">
        <v>147</v>
      </c>
      <c r="C19" s="113">
        <v>12.104677650050325</v>
      </c>
      <c r="D19" s="115">
        <v>2285</v>
      </c>
      <c r="E19" s="114">
        <v>1873</v>
      </c>
      <c r="F19" s="114">
        <v>3233</v>
      </c>
      <c r="G19" s="114">
        <v>2019</v>
      </c>
      <c r="H19" s="140">
        <v>2420</v>
      </c>
      <c r="I19" s="115">
        <v>-135</v>
      </c>
      <c r="J19" s="116">
        <v>-5.5785123966942152</v>
      </c>
    </row>
    <row r="20" spans="1:15" s="287" customFormat="1" ht="24.95" customHeight="1" x14ac:dyDescent="0.2">
      <c r="A20" s="193" t="s">
        <v>148</v>
      </c>
      <c r="B20" s="199" t="s">
        <v>149</v>
      </c>
      <c r="C20" s="113">
        <v>7.1515600995920963</v>
      </c>
      <c r="D20" s="115">
        <v>1350</v>
      </c>
      <c r="E20" s="114">
        <v>935</v>
      </c>
      <c r="F20" s="114">
        <v>1430</v>
      </c>
      <c r="G20" s="114">
        <v>1028</v>
      </c>
      <c r="H20" s="140">
        <v>1534</v>
      </c>
      <c r="I20" s="115">
        <v>-184</v>
      </c>
      <c r="J20" s="116">
        <v>-11.994784876140809</v>
      </c>
      <c r="K20" s="110"/>
      <c r="L20" s="110"/>
      <c r="M20" s="110"/>
      <c r="N20" s="110"/>
      <c r="O20" s="110"/>
    </row>
    <row r="21" spans="1:15" s="110" customFormat="1" ht="24.95" customHeight="1" x14ac:dyDescent="0.2">
      <c r="A21" s="201" t="s">
        <v>150</v>
      </c>
      <c r="B21" s="202" t="s">
        <v>151</v>
      </c>
      <c r="C21" s="113">
        <v>4.0843354346559302</v>
      </c>
      <c r="D21" s="115">
        <v>771</v>
      </c>
      <c r="E21" s="114">
        <v>767</v>
      </c>
      <c r="F21" s="114">
        <v>1037</v>
      </c>
      <c r="G21" s="114">
        <v>811</v>
      </c>
      <c r="H21" s="140">
        <v>932</v>
      </c>
      <c r="I21" s="115">
        <v>-161</v>
      </c>
      <c r="J21" s="116">
        <v>-17.274678111587981</v>
      </c>
    </row>
    <row r="22" spans="1:15" s="110" customFormat="1" ht="24.95" customHeight="1" x14ac:dyDescent="0.2">
      <c r="A22" s="201" t="s">
        <v>152</v>
      </c>
      <c r="B22" s="199" t="s">
        <v>153</v>
      </c>
      <c r="C22" s="113">
        <v>1.6051279334640038</v>
      </c>
      <c r="D22" s="115">
        <v>303</v>
      </c>
      <c r="E22" s="114">
        <v>252</v>
      </c>
      <c r="F22" s="114">
        <v>444</v>
      </c>
      <c r="G22" s="114">
        <v>242</v>
      </c>
      <c r="H22" s="140">
        <v>295</v>
      </c>
      <c r="I22" s="115">
        <v>8</v>
      </c>
      <c r="J22" s="116">
        <v>2.7118644067796609</v>
      </c>
    </row>
    <row r="23" spans="1:15" s="110" customFormat="1" ht="24.95" customHeight="1" x14ac:dyDescent="0.2">
      <c r="A23" s="193" t="s">
        <v>154</v>
      </c>
      <c r="B23" s="199" t="s">
        <v>155</v>
      </c>
      <c r="C23" s="113">
        <v>0.92705408698416059</v>
      </c>
      <c r="D23" s="115">
        <v>175</v>
      </c>
      <c r="E23" s="114">
        <v>83</v>
      </c>
      <c r="F23" s="114">
        <v>210</v>
      </c>
      <c r="G23" s="114">
        <v>115</v>
      </c>
      <c r="H23" s="140">
        <v>212</v>
      </c>
      <c r="I23" s="115">
        <v>-37</v>
      </c>
      <c r="J23" s="116">
        <v>-17.452830188679247</v>
      </c>
    </row>
    <row r="24" spans="1:15" s="110" customFormat="1" ht="24.95" customHeight="1" x14ac:dyDescent="0.2">
      <c r="A24" s="193" t="s">
        <v>156</v>
      </c>
      <c r="B24" s="199" t="s">
        <v>221</v>
      </c>
      <c r="C24" s="113">
        <v>6.4205117338560154</v>
      </c>
      <c r="D24" s="115">
        <v>1212</v>
      </c>
      <c r="E24" s="114">
        <v>693</v>
      </c>
      <c r="F24" s="114">
        <v>1216</v>
      </c>
      <c r="G24" s="114">
        <v>845</v>
      </c>
      <c r="H24" s="140">
        <v>957</v>
      </c>
      <c r="I24" s="115">
        <v>255</v>
      </c>
      <c r="J24" s="116">
        <v>26.645768025078368</v>
      </c>
    </row>
    <row r="25" spans="1:15" s="110" customFormat="1" ht="24.95" customHeight="1" x14ac:dyDescent="0.2">
      <c r="A25" s="193" t="s">
        <v>222</v>
      </c>
      <c r="B25" s="204" t="s">
        <v>159</v>
      </c>
      <c r="C25" s="113">
        <v>7.9620702442125335</v>
      </c>
      <c r="D25" s="115">
        <v>1503</v>
      </c>
      <c r="E25" s="114">
        <v>1113</v>
      </c>
      <c r="F25" s="114">
        <v>1802</v>
      </c>
      <c r="G25" s="114">
        <v>1700</v>
      </c>
      <c r="H25" s="140">
        <v>1336</v>
      </c>
      <c r="I25" s="115">
        <v>167</v>
      </c>
      <c r="J25" s="116">
        <v>12.5</v>
      </c>
    </row>
    <row r="26" spans="1:15" s="110" customFormat="1" ht="24.95" customHeight="1" x14ac:dyDescent="0.2">
      <c r="A26" s="201">
        <v>782.78300000000002</v>
      </c>
      <c r="B26" s="203" t="s">
        <v>160</v>
      </c>
      <c r="C26" s="113">
        <v>17.820628277798377</v>
      </c>
      <c r="D26" s="115">
        <v>3364</v>
      </c>
      <c r="E26" s="114">
        <v>3125</v>
      </c>
      <c r="F26" s="114">
        <v>3962</v>
      </c>
      <c r="G26" s="114">
        <v>3448</v>
      </c>
      <c r="H26" s="140">
        <v>4095</v>
      </c>
      <c r="I26" s="115">
        <v>-731</v>
      </c>
      <c r="J26" s="116">
        <v>-17.851037851037852</v>
      </c>
    </row>
    <row r="27" spans="1:15" s="110" customFormat="1" ht="24.95" customHeight="1" x14ac:dyDescent="0.2">
      <c r="A27" s="193" t="s">
        <v>161</v>
      </c>
      <c r="B27" s="199" t="s">
        <v>162</v>
      </c>
      <c r="C27" s="113">
        <v>1.4144196641415478</v>
      </c>
      <c r="D27" s="115">
        <v>267</v>
      </c>
      <c r="E27" s="114">
        <v>233</v>
      </c>
      <c r="F27" s="114">
        <v>562</v>
      </c>
      <c r="G27" s="114">
        <v>295</v>
      </c>
      <c r="H27" s="140">
        <v>241</v>
      </c>
      <c r="I27" s="115">
        <v>26</v>
      </c>
      <c r="J27" s="116">
        <v>10.78838174273859</v>
      </c>
    </row>
    <row r="28" spans="1:15" s="110" customFormat="1" ht="24.95" customHeight="1" x14ac:dyDescent="0.2">
      <c r="A28" s="193" t="s">
        <v>163</v>
      </c>
      <c r="B28" s="199" t="s">
        <v>164</v>
      </c>
      <c r="C28" s="113">
        <v>3.2632303861842455</v>
      </c>
      <c r="D28" s="115">
        <v>616</v>
      </c>
      <c r="E28" s="114">
        <v>654</v>
      </c>
      <c r="F28" s="114">
        <v>1020</v>
      </c>
      <c r="G28" s="114">
        <v>458</v>
      </c>
      <c r="H28" s="140">
        <v>535</v>
      </c>
      <c r="I28" s="115">
        <v>81</v>
      </c>
      <c r="J28" s="116">
        <v>15.140186915887851</v>
      </c>
    </row>
    <row r="29" spans="1:15" s="110" customFormat="1" ht="24.95" customHeight="1" x14ac:dyDescent="0.2">
      <c r="A29" s="193">
        <v>86</v>
      </c>
      <c r="B29" s="199" t="s">
        <v>165</v>
      </c>
      <c r="C29" s="113">
        <v>6.0337977432854792</v>
      </c>
      <c r="D29" s="115">
        <v>1139</v>
      </c>
      <c r="E29" s="114">
        <v>995</v>
      </c>
      <c r="F29" s="114">
        <v>1508</v>
      </c>
      <c r="G29" s="114">
        <v>928</v>
      </c>
      <c r="H29" s="140">
        <v>1126</v>
      </c>
      <c r="I29" s="115">
        <v>13</v>
      </c>
      <c r="J29" s="116">
        <v>1.1545293072824157</v>
      </c>
    </row>
    <row r="30" spans="1:15" s="110" customFormat="1" ht="24.95" customHeight="1" x14ac:dyDescent="0.2">
      <c r="A30" s="193">
        <v>87.88</v>
      </c>
      <c r="B30" s="204" t="s">
        <v>166</v>
      </c>
      <c r="C30" s="113">
        <v>6.2456958203104307</v>
      </c>
      <c r="D30" s="115">
        <v>1179</v>
      </c>
      <c r="E30" s="114">
        <v>845</v>
      </c>
      <c r="F30" s="114">
        <v>1628</v>
      </c>
      <c r="G30" s="114">
        <v>739</v>
      </c>
      <c r="H30" s="140">
        <v>971</v>
      </c>
      <c r="I30" s="115">
        <v>208</v>
      </c>
      <c r="J30" s="116">
        <v>21.421215242018537</v>
      </c>
    </row>
    <row r="31" spans="1:15" s="110" customFormat="1" ht="24.95" customHeight="1" x14ac:dyDescent="0.2">
      <c r="A31" s="193" t="s">
        <v>167</v>
      </c>
      <c r="B31" s="199" t="s">
        <v>168</v>
      </c>
      <c r="C31" s="113">
        <v>3.8512475499284844</v>
      </c>
      <c r="D31" s="115">
        <v>727</v>
      </c>
      <c r="E31" s="114">
        <v>659</v>
      </c>
      <c r="F31" s="114">
        <v>1021</v>
      </c>
      <c r="G31" s="114">
        <v>650</v>
      </c>
      <c r="H31" s="140">
        <v>739</v>
      </c>
      <c r="I31" s="115">
        <v>-12</v>
      </c>
      <c r="J31" s="116">
        <v>-1.6238159675236807</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1.8276209143402025</v>
      </c>
      <c r="D34" s="115">
        <v>345</v>
      </c>
      <c r="E34" s="114">
        <v>315</v>
      </c>
      <c r="F34" s="114">
        <v>585</v>
      </c>
      <c r="G34" s="114">
        <v>442</v>
      </c>
      <c r="H34" s="140">
        <v>435</v>
      </c>
      <c r="I34" s="115">
        <v>-90</v>
      </c>
      <c r="J34" s="116">
        <v>-20.689655172413794</v>
      </c>
    </row>
    <row r="35" spans="1:10" s="110" customFormat="1" ht="24.95" customHeight="1" x14ac:dyDescent="0.2">
      <c r="A35" s="292" t="s">
        <v>171</v>
      </c>
      <c r="B35" s="293" t="s">
        <v>172</v>
      </c>
      <c r="C35" s="113">
        <v>19.282725009270539</v>
      </c>
      <c r="D35" s="115">
        <v>3640</v>
      </c>
      <c r="E35" s="114">
        <v>2688</v>
      </c>
      <c r="F35" s="114">
        <v>5380</v>
      </c>
      <c r="G35" s="114">
        <v>3060</v>
      </c>
      <c r="H35" s="140">
        <v>4718</v>
      </c>
      <c r="I35" s="115">
        <v>-1078</v>
      </c>
      <c r="J35" s="116">
        <v>-22.848664688427299</v>
      </c>
    </row>
    <row r="36" spans="1:10" s="110" customFormat="1" ht="24.95" customHeight="1" x14ac:dyDescent="0.2">
      <c r="A36" s="294" t="s">
        <v>173</v>
      </c>
      <c r="B36" s="295" t="s">
        <v>174</v>
      </c>
      <c r="C36" s="125">
        <v>78.884356624463635</v>
      </c>
      <c r="D36" s="143">
        <v>14891</v>
      </c>
      <c r="E36" s="144">
        <v>12227</v>
      </c>
      <c r="F36" s="144">
        <v>19073</v>
      </c>
      <c r="G36" s="144">
        <v>13278</v>
      </c>
      <c r="H36" s="145">
        <v>15393</v>
      </c>
      <c r="I36" s="143">
        <v>-502</v>
      </c>
      <c r="J36" s="146">
        <v>-3.2612226336646528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18877</v>
      </c>
      <c r="F11" s="264">
        <v>15230</v>
      </c>
      <c r="G11" s="264">
        <v>25038</v>
      </c>
      <c r="H11" s="264">
        <v>16780</v>
      </c>
      <c r="I11" s="265">
        <v>20547</v>
      </c>
      <c r="J11" s="263">
        <v>-1670</v>
      </c>
      <c r="K11" s="266">
        <v>-8.127707207864896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34.263919054934576</v>
      </c>
      <c r="E13" s="115">
        <v>6468</v>
      </c>
      <c r="F13" s="114">
        <v>5588</v>
      </c>
      <c r="G13" s="114">
        <v>7702</v>
      </c>
      <c r="H13" s="114">
        <v>6820</v>
      </c>
      <c r="I13" s="140">
        <v>7361</v>
      </c>
      <c r="J13" s="115">
        <v>-893</v>
      </c>
      <c r="K13" s="116">
        <v>-12.131503871756555</v>
      </c>
    </row>
    <row r="14" spans="1:15" ht="15.95" customHeight="1" x14ac:dyDescent="0.2">
      <c r="A14" s="306" t="s">
        <v>230</v>
      </c>
      <c r="B14" s="307"/>
      <c r="C14" s="308"/>
      <c r="D14" s="113">
        <v>48.010806801928275</v>
      </c>
      <c r="E14" s="115">
        <v>9063</v>
      </c>
      <c r="F14" s="114">
        <v>7043</v>
      </c>
      <c r="G14" s="114">
        <v>13792</v>
      </c>
      <c r="H14" s="114">
        <v>7464</v>
      </c>
      <c r="I14" s="140">
        <v>9659</v>
      </c>
      <c r="J14" s="115">
        <v>-596</v>
      </c>
      <c r="K14" s="116">
        <v>-6.1704110156330882</v>
      </c>
    </row>
    <row r="15" spans="1:15" ht="15.95" customHeight="1" x14ac:dyDescent="0.2">
      <c r="A15" s="306" t="s">
        <v>231</v>
      </c>
      <c r="B15" s="307"/>
      <c r="C15" s="308"/>
      <c r="D15" s="113">
        <v>8.3858663982624364</v>
      </c>
      <c r="E15" s="115">
        <v>1583</v>
      </c>
      <c r="F15" s="114">
        <v>1168</v>
      </c>
      <c r="G15" s="114">
        <v>1719</v>
      </c>
      <c r="H15" s="114">
        <v>1169</v>
      </c>
      <c r="I15" s="140">
        <v>1816</v>
      </c>
      <c r="J15" s="115">
        <v>-233</v>
      </c>
      <c r="K15" s="116">
        <v>-12.830396475770925</v>
      </c>
    </row>
    <row r="16" spans="1:15" ht="15.95" customHeight="1" x14ac:dyDescent="0.2">
      <c r="A16" s="306" t="s">
        <v>232</v>
      </c>
      <c r="B16" s="307"/>
      <c r="C16" s="308"/>
      <c r="D16" s="113">
        <v>9.0321555331885364</v>
      </c>
      <c r="E16" s="115">
        <v>1705</v>
      </c>
      <c r="F16" s="114">
        <v>1375</v>
      </c>
      <c r="G16" s="114">
        <v>1693</v>
      </c>
      <c r="H16" s="114">
        <v>1265</v>
      </c>
      <c r="I16" s="140">
        <v>1673</v>
      </c>
      <c r="J16" s="115">
        <v>32</v>
      </c>
      <c r="K16" s="116">
        <v>1.9127316198445905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1.7110769719764793</v>
      </c>
      <c r="E18" s="115">
        <v>323</v>
      </c>
      <c r="F18" s="114">
        <v>304</v>
      </c>
      <c r="G18" s="114">
        <v>564</v>
      </c>
      <c r="H18" s="114">
        <v>437</v>
      </c>
      <c r="I18" s="140">
        <v>327</v>
      </c>
      <c r="J18" s="115">
        <v>-4</v>
      </c>
      <c r="K18" s="116">
        <v>-1.2232415902140672</v>
      </c>
    </row>
    <row r="19" spans="1:11" ht="14.1" customHeight="1" x14ac:dyDescent="0.2">
      <c r="A19" s="306" t="s">
        <v>235</v>
      </c>
      <c r="B19" s="307" t="s">
        <v>236</v>
      </c>
      <c r="C19" s="308"/>
      <c r="D19" s="113">
        <v>1.3879324045134291</v>
      </c>
      <c r="E19" s="115">
        <v>262</v>
      </c>
      <c r="F19" s="114">
        <v>266</v>
      </c>
      <c r="G19" s="114">
        <v>498</v>
      </c>
      <c r="H19" s="114">
        <v>377</v>
      </c>
      <c r="I19" s="140">
        <v>275</v>
      </c>
      <c r="J19" s="115">
        <v>-13</v>
      </c>
      <c r="K19" s="116">
        <v>-4.7272727272727275</v>
      </c>
    </row>
    <row r="20" spans="1:11" ht="14.1" customHeight="1" x14ac:dyDescent="0.2">
      <c r="A20" s="306">
        <v>12</v>
      </c>
      <c r="B20" s="307" t="s">
        <v>237</v>
      </c>
      <c r="C20" s="308"/>
      <c r="D20" s="113">
        <v>1.2290088467447158</v>
      </c>
      <c r="E20" s="115">
        <v>232</v>
      </c>
      <c r="F20" s="114">
        <v>122</v>
      </c>
      <c r="G20" s="114">
        <v>264</v>
      </c>
      <c r="H20" s="114">
        <v>210</v>
      </c>
      <c r="I20" s="140">
        <v>303</v>
      </c>
      <c r="J20" s="115">
        <v>-71</v>
      </c>
      <c r="K20" s="116">
        <v>-23.432343234323433</v>
      </c>
    </row>
    <row r="21" spans="1:11" ht="14.1" customHeight="1" x14ac:dyDescent="0.2">
      <c r="A21" s="306">
        <v>21</v>
      </c>
      <c r="B21" s="307" t="s">
        <v>238</v>
      </c>
      <c r="C21" s="308"/>
      <c r="D21" s="113">
        <v>0.27017004820681251</v>
      </c>
      <c r="E21" s="115">
        <v>51</v>
      </c>
      <c r="F21" s="114">
        <v>36</v>
      </c>
      <c r="G21" s="114">
        <v>55</v>
      </c>
      <c r="H21" s="114">
        <v>34</v>
      </c>
      <c r="I21" s="140">
        <v>59</v>
      </c>
      <c r="J21" s="115">
        <v>-8</v>
      </c>
      <c r="K21" s="116">
        <v>-13.559322033898304</v>
      </c>
    </row>
    <row r="22" spans="1:11" ht="14.1" customHeight="1" x14ac:dyDescent="0.2">
      <c r="A22" s="306">
        <v>22</v>
      </c>
      <c r="B22" s="307" t="s">
        <v>239</v>
      </c>
      <c r="C22" s="308"/>
      <c r="D22" s="113">
        <v>1.5733432219102612</v>
      </c>
      <c r="E22" s="115">
        <v>297</v>
      </c>
      <c r="F22" s="114">
        <v>202</v>
      </c>
      <c r="G22" s="114">
        <v>442</v>
      </c>
      <c r="H22" s="114">
        <v>236</v>
      </c>
      <c r="I22" s="140">
        <v>330</v>
      </c>
      <c r="J22" s="115">
        <v>-33</v>
      </c>
      <c r="K22" s="116">
        <v>-10</v>
      </c>
    </row>
    <row r="23" spans="1:11" ht="14.1" customHeight="1" x14ac:dyDescent="0.2">
      <c r="A23" s="306">
        <v>23</v>
      </c>
      <c r="B23" s="307" t="s">
        <v>240</v>
      </c>
      <c r="C23" s="308"/>
      <c r="D23" s="113">
        <v>0.55093500026487263</v>
      </c>
      <c r="E23" s="115">
        <v>104</v>
      </c>
      <c r="F23" s="114">
        <v>53</v>
      </c>
      <c r="G23" s="114">
        <v>184</v>
      </c>
      <c r="H23" s="114">
        <v>94</v>
      </c>
      <c r="I23" s="140">
        <v>219</v>
      </c>
      <c r="J23" s="115">
        <v>-115</v>
      </c>
      <c r="K23" s="116">
        <v>-52.511415525114153</v>
      </c>
    </row>
    <row r="24" spans="1:11" ht="14.1" customHeight="1" x14ac:dyDescent="0.2">
      <c r="A24" s="306">
        <v>24</v>
      </c>
      <c r="B24" s="307" t="s">
        <v>241</v>
      </c>
      <c r="C24" s="308"/>
      <c r="D24" s="113">
        <v>2.7970546167293531</v>
      </c>
      <c r="E24" s="115">
        <v>528</v>
      </c>
      <c r="F24" s="114">
        <v>440</v>
      </c>
      <c r="G24" s="114">
        <v>744</v>
      </c>
      <c r="H24" s="114">
        <v>508</v>
      </c>
      <c r="I24" s="140">
        <v>957</v>
      </c>
      <c r="J24" s="115">
        <v>-429</v>
      </c>
      <c r="K24" s="116">
        <v>-44.827586206896555</v>
      </c>
    </row>
    <row r="25" spans="1:11" ht="14.1" customHeight="1" x14ac:dyDescent="0.2">
      <c r="A25" s="306">
        <v>25</v>
      </c>
      <c r="B25" s="307" t="s">
        <v>242</v>
      </c>
      <c r="C25" s="308"/>
      <c r="D25" s="113">
        <v>3.6128622132754145</v>
      </c>
      <c r="E25" s="115">
        <v>682</v>
      </c>
      <c r="F25" s="114">
        <v>487</v>
      </c>
      <c r="G25" s="114">
        <v>1069</v>
      </c>
      <c r="H25" s="114">
        <v>581</v>
      </c>
      <c r="I25" s="140">
        <v>1002</v>
      </c>
      <c r="J25" s="115">
        <v>-320</v>
      </c>
      <c r="K25" s="116">
        <v>-31.936127744510976</v>
      </c>
    </row>
    <row r="26" spans="1:11" ht="14.1" customHeight="1" x14ac:dyDescent="0.2">
      <c r="A26" s="306">
        <v>26</v>
      </c>
      <c r="B26" s="307" t="s">
        <v>243</v>
      </c>
      <c r="C26" s="308"/>
      <c r="D26" s="113">
        <v>2.2196323568363616</v>
      </c>
      <c r="E26" s="115">
        <v>419</v>
      </c>
      <c r="F26" s="114">
        <v>402</v>
      </c>
      <c r="G26" s="114">
        <v>765</v>
      </c>
      <c r="H26" s="114">
        <v>241</v>
      </c>
      <c r="I26" s="140">
        <v>402</v>
      </c>
      <c r="J26" s="115">
        <v>17</v>
      </c>
      <c r="K26" s="116">
        <v>4.2288557213930345</v>
      </c>
    </row>
    <row r="27" spans="1:11" ht="14.1" customHeight="1" x14ac:dyDescent="0.2">
      <c r="A27" s="306">
        <v>27</v>
      </c>
      <c r="B27" s="307" t="s">
        <v>244</v>
      </c>
      <c r="C27" s="308"/>
      <c r="D27" s="113">
        <v>1.6633999046458654</v>
      </c>
      <c r="E27" s="115">
        <v>314</v>
      </c>
      <c r="F27" s="114">
        <v>193</v>
      </c>
      <c r="G27" s="114">
        <v>332</v>
      </c>
      <c r="H27" s="114">
        <v>191</v>
      </c>
      <c r="I27" s="140">
        <v>295</v>
      </c>
      <c r="J27" s="115">
        <v>19</v>
      </c>
      <c r="K27" s="116">
        <v>6.4406779661016946</v>
      </c>
    </row>
    <row r="28" spans="1:11" ht="14.1" customHeight="1" x14ac:dyDescent="0.2">
      <c r="A28" s="306">
        <v>28</v>
      </c>
      <c r="B28" s="307" t="s">
        <v>245</v>
      </c>
      <c r="C28" s="308"/>
      <c r="D28" s="113">
        <v>0.2330878847274461</v>
      </c>
      <c r="E28" s="115">
        <v>44</v>
      </c>
      <c r="F28" s="114">
        <v>24</v>
      </c>
      <c r="G28" s="114">
        <v>67</v>
      </c>
      <c r="H28" s="114">
        <v>48</v>
      </c>
      <c r="I28" s="140">
        <v>34</v>
      </c>
      <c r="J28" s="115">
        <v>10</v>
      </c>
      <c r="K28" s="116">
        <v>29.411764705882351</v>
      </c>
    </row>
    <row r="29" spans="1:11" ht="14.1" customHeight="1" x14ac:dyDescent="0.2">
      <c r="A29" s="306">
        <v>29</v>
      </c>
      <c r="B29" s="307" t="s">
        <v>246</v>
      </c>
      <c r="C29" s="308"/>
      <c r="D29" s="113">
        <v>10.107538274090162</v>
      </c>
      <c r="E29" s="115">
        <v>1908</v>
      </c>
      <c r="F29" s="114">
        <v>1456</v>
      </c>
      <c r="G29" s="114">
        <v>2238</v>
      </c>
      <c r="H29" s="114">
        <v>1959</v>
      </c>
      <c r="I29" s="140">
        <v>2118</v>
      </c>
      <c r="J29" s="115">
        <v>-210</v>
      </c>
      <c r="K29" s="116">
        <v>-9.9150141643059495</v>
      </c>
    </row>
    <row r="30" spans="1:11" ht="14.1" customHeight="1" x14ac:dyDescent="0.2">
      <c r="A30" s="306" t="s">
        <v>247</v>
      </c>
      <c r="B30" s="307" t="s">
        <v>248</v>
      </c>
      <c r="C30" s="308"/>
      <c r="D30" s="113">
        <v>8.6030619272130107</v>
      </c>
      <c r="E30" s="115">
        <v>1624</v>
      </c>
      <c r="F30" s="114">
        <v>1135</v>
      </c>
      <c r="G30" s="114">
        <v>1834</v>
      </c>
      <c r="H30" s="114">
        <v>1602</v>
      </c>
      <c r="I30" s="140">
        <v>1757</v>
      </c>
      <c r="J30" s="115">
        <v>-133</v>
      </c>
      <c r="K30" s="116">
        <v>-7.569721115537849</v>
      </c>
    </row>
    <row r="31" spans="1:11" ht="14.1" customHeight="1" x14ac:dyDescent="0.2">
      <c r="A31" s="306" t="s">
        <v>249</v>
      </c>
      <c r="B31" s="307" t="s">
        <v>250</v>
      </c>
      <c r="C31" s="308"/>
      <c r="D31" s="113" t="s">
        <v>514</v>
      </c>
      <c r="E31" s="115" t="s">
        <v>514</v>
      </c>
      <c r="F31" s="114">
        <v>321</v>
      </c>
      <c r="G31" s="114">
        <v>404</v>
      </c>
      <c r="H31" s="114">
        <v>357</v>
      </c>
      <c r="I31" s="140">
        <v>361</v>
      </c>
      <c r="J31" s="115" t="s">
        <v>514</v>
      </c>
      <c r="K31" s="116" t="s">
        <v>514</v>
      </c>
    </row>
    <row r="32" spans="1:11" ht="14.1" customHeight="1" x14ac:dyDescent="0.2">
      <c r="A32" s="306">
        <v>31</v>
      </c>
      <c r="B32" s="307" t="s">
        <v>251</v>
      </c>
      <c r="C32" s="308"/>
      <c r="D32" s="113">
        <v>0.55093500026487263</v>
      </c>
      <c r="E32" s="115">
        <v>104</v>
      </c>
      <c r="F32" s="114">
        <v>73</v>
      </c>
      <c r="G32" s="114">
        <v>107</v>
      </c>
      <c r="H32" s="114">
        <v>85</v>
      </c>
      <c r="I32" s="140">
        <v>234</v>
      </c>
      <c r="J32" s="115">
        <v>-130</v>
      </c>
      <c r="K32" s="116">
        <v>-55.555555555555557</v>
      </c>
    </row>
    <row r="33" spans="1:11" ht="14.1" customHeight="1" x14ac:dyDescent="0.2">
      <c r="A33" s="306">
        <v>32</v>
      </c>
      <c r="B33" s="307" t="s">
        <v>252</v>
      </c>
      <c r="C33" s="308"/>
      <c r="D33" s="113">
        <v>2.993060337977433</v>
      </c>
      <c r="E33" s="115">
        <v>565</v>
      </c>
      <c r="F33" s="114">
        <v>429</v>
      </c>
      <c r="G33" s="114">
        <v>577</v>
      </c>
      <c r="H33" s="114">
        <v>636</v>
      </c>
      <c r="I33" s="140">
        <v>645</v>
      </c>
      <c r="J33" s="115">
        <v>-80</v>
      </c>
      <c r="K33" s="116">
        <v>-12.403100775193799</v>
      </c>
    </row>
    <row r="34" spans="1:11" ht="14.1" customHeight="1" x14ac:dyDescent="0.2">
      <c r="A34" s="306">
        <v>33</v>
      </c>
      <c r="B34" s="307" t="s">
        <v>253</v>
      </c>
      <c r="C34" s="308"/>
      <c r="D34" s="113">
        <v>1.3084706256290723</v>
      </c>
      <c r="E34" s="115">
        <v>247</v>
      </c>
      <c r="F34" s="114">
        <v>163</v>
      </c>
      <c r="G34" s="114">
        <v>313</v>
      </c>
      <c r="H34" s="114">
        <v>182</v>
      </c>
      <c r="I34" s="140">
        <v>266</v>
      </c>
      <c r="J34" s="115">
        <v>-19</v>
      </c>
      <c r="K34" s="116">
        <v>-7.1428571428571432</v>
      </c>
    </row>
    <row r="35" spans="1:11" ht="14.1" customHeight="1" x14ac:dyDescent="0.2">
      <c r="A35" s="306">
        <v>34</v>
      </c>
      <c r="B35" s="307" t="s">
        <v>254</v>
      </c>
      <c r="C35" s="308"/>
      <c r="D35" s="113">
        <v>1.5415585103565186</v>
      </c>
      <c r="E35" s="115">
        <v>291</v>
      </c>
      <c r="F35" s="114">
        <v>180</v>
      </c>
      <c r="G35" s="114">
        <v>400</v>
      </c>
      <c r="H35" s="114">
        <v>181</v>
      </c>
      <c r="I35" s="140">
        <v>245</v>
      </c>
      <c r="J35" s="115">
        <v>46</v>
      </c>
      <c r="K35" s="116">
        <v>18.775510204081634</v>
      </c>
    </row>
    <row r="36" spans="1:11" ht="14.1" customHeight="1" x14ac:dyDescent="0.2">
      <c r="A36" s="306">
        <v>41</v>
      </c>
      <c r="B36" s="307" t="s">
        <v>255</v>
      </c>
      <c r="C36" s="308"/>
      <c r="D36" s="113">
        <v>0.63569423107485301</v>
      </c>
      <c r="E36" s="115">
        <v>120</v>
      </c>
      <c r="F36" s="114">
        <v>57</v>
      </c>
      <c r="G36" s="114">
        <v>180</v>
      </c>
      <c r="H36" s="114">
        <v>71</v>
      </c>
      <c r="I36" s="140">
        <v>94</v>
      </c>
      <c r="J36" s="115">
        <v>26</v>
      </c>
      <c r="K36" s="116">
        <v>27.659574468085108</v>
      </c>
    </row>
    <row r="37" spans="1:11" ht="14.1" customHeight="1" x14ac:dyDescent="0.2">
      <c r="A37" s="306">
        <v>42</v>
      </c>
      <c r="B37" s="307" t="s">
        <v>256</v>
      </c>
      <c r="C37" s="308"/>
      <c r="D37" s="113">
        <v>5.8271971181861525E-2</v>
      </c>
      <c r="E37" s="115">
        <v>11</v>
      </c>
      <c r="F37" s="114">
        <v>13</v>
      </c>
      <c r="G37" s="114">
        <v>22</v>
      </c>
      <c r="H37" s="114">
        <v>14</v>
      </c>
      <c r="I37" s="140">
        <v>11</v>
      </c>
      <c r="J37" s="115">
        <v>0</v>
      </c>
      <c r="K37" s="116">
        <v>0</v>
      </c>
    </row>
    <row r="38" spans="1:11" ht="14.1" customHeight="1" x14ac:dyDescent="0.2">
      <c r="A38" s="306">
        <v>43</v>
      </c>
      <c r="B38" s="307" t="s">
        <v>257</v>
      </c>
      <c r="C38" s="308"/>
      <c r="D38" s="113">
        <v>1.4250145679927955</v>
      </c>
      <c r="E38" s="115">
        <v>269</v>
      </c>
      <c r="F38" s="114">
        <v>172</v>
      </c>
      <c r="G38" s="114">
        <v>395</v>
      </c>
      <c r="H38" s="114">
        <v>231</v>
      </c>
      <c r="I38" s="140">
        <v>272</v>
      </c>
      <c r="J38" s="115">
        <v>-3</v>
      </c>
      <c r="K38" s="116">
        <v>-1.1029411764705883</v>
      </c>
    </row>
    <row r="39" spans="1:11" ht="14.1" customHeight="1" x14ac:dyDescent="0.2">
      <c r="A39" s="306">
        <v>51</v>
      </c>
      <c r="B39" s="307" t="s">
        <v>258</v>
      </c>
      <c r="C39" s="308"/>
      <c r="D39" s="113">
        <v>11.257085341950521</v>
      </c>
      <c r="E39" s="115">
        <v>2125</v>
      </c>
      <c r="F39" s="114">
        <v>1867</v>
      </c>
      <c r="G39" s="114">
        <v>2763</v>
      </c>
      <c r="H39" s="114">
        <v>2338</v>
      </c>
      <c r="I39" s="140">
        <v>2550</v>
      </c>
      <c r="J39" s="115">
        <v>-425</v>
      </c>
      <c r="K39" s="116">
        <v>-16.666666666666668</v>
      </c>
    </row>
    <row r="40" spans="1:11" ht="14.1" customHeight="1" x14ac:dyDescent="0.2">
      <c r="A40" s="306" t="s">
        <v>259</v>
      </c>
      <c r="B40" s="307" t="s">
        <v>260</v>
      </c>
      <c r="C40" s="308"/>
      <c r="D40" s="113">
        <v>10.568416591619432</v>
      </c>
      <c r="E40" s="115">
        <v>1995</v>
      </c>
      <c r="F40" s="114">
        <v>1799</v>
      </c>
      <c r="G40" s="114">
        <v>2548</v>
      </c>
      <c r="H40" s="114">
        <v>2218</v>
      </c>
      <c r="I40" s="140">
        <v>2354</v>
      </c>
      <c r="J40" s="115">
        <v>-359</v>
      </c>
      <c r="K40" s="116">
        <v>-15.250637213254036</v>
      </c>
    </row>
    <row r="41" spans="1:11" ht="14.1" customHeight="1" x14ac:dyDescent="0.2">
      <c r="A41" s="306"/>
      <c r="B41" s="307" t="s">
        <v>261</v>
      </c>
      <c r="C41" s="308"/>
      <c r="D41" s="113">
        <v>9.853260581660221</v>
      </c>
      <c r="E41" s="115">
        <v>1860</v>
      </c>
      <c r="F41" s="114">
        <v>1649</v>
      </c>
      <c r="G41" s="114">
        <v>2274</v>
      </c>
      <c r="H41" s="114">
        <v>2088</v>
      </c>
      <c r="I41" s="140">
        <v>2195</v>
      </c>
      <c r="J41" s="115">
        <v>-335</v>
      </c>
      <c r="K41" s="116">
        <v>-15.261958997722095</v>
      </c>
    </row>
    <row r="42" spans="1:11" ht="14.1" customHeight="1" x14ac:dyDescent="0.2">
      <c r="A42" s="306">
        <v>52</v>
      </c>
      <c r="B42" s="307" t="s">
        <v>262</v>
      </c>
      <c r="C42" s="308"/>
      <c r="D42" s="113">
        <v>5.3133442814006466</v>
      </c>
      <c r="E42" s="115">
        <v>1003</v>
      </c>
      <c r="F42" s="114">
        <v>664</v>
      </c>
      <c r="G42" s="114">
        <v>876</v>
      </c>
      <c r="H42" s="114">
        <v>784</v>
      </c>
      <c r="I42" s="140">
        <v>994</v>
      </c>
      <c r="J42" s="115">
        <v>9</v>
      </c>
      <c r="K42" s="116">
        <v>0.90543259557344069</v>
      </c>
    </row>
    <row r="43" spans="1:11" ht="14.1" customHeight="1" x14ac:dyDescent="0.2">
      <c r="A43" s="306" t="s">
        <v>263</v>
      </c>
      <c r="B43" s="307" t="s">
        <v>264</v>
      </c>
      <c r="C43" s="308"/>
      <c r="D43" s="113">
        <v>4.1584997616146637</v>
      </c>
      <c r="E43" s="115">
        <v>785</v>
      </c>
      <c r="F43" s="114">
        <v>523</v>
      </c>
      <c r="G43" s="114">
        <v>673</v>
      </c>
      <c r="H43" s="114">
        <v>636</v>
      </c>
      <c r="I43" s="140">
        <v>810</v>
      </c>
      <c r="J43" s="115">
        <v>-25</v>
      </c>
      <c r="K43" s="116">
        <v>-3.0864197530864197</v>
      </c>
    </row>
    <row r="44" spans="1:11" ht="14.1" customHeight="1" x14ac:dyDescent="0.2">
      <c r="A44" s="306">
        <v>53</v>
      </c>
      <c r="B44" s="307" t="s">
        <v>265</v>
      </c>
      <c r="C44" s="308"/>
      <c r="D44" s="113">
        <v>0.79991524076919007</v>
      </c>
      <c r="E44" s="115">
        <v>151</v>
      </c>
      <c r="F44" s="114">
        <v>142</v>
      </c>
      <c r="G44" s="114">
        <v>158</v>
      </c>
      <c r="H44" s="114">
        <v>147</v>
      </c>
      <c r="I44" s="140">
        <v>111</v>
      </c>
      <c r="J44" s="115">
        <v>40</v>
      </c>
      <c r="K44" s="116">
        <v>36.036036036036037</v>
      </c>
    </row>
    <row r="45" spans="1:11" ht="14.1" customHeight="1" x14ac:dyDescent="0.2">
      <c r="A45" s="306" t="s">
        <v>266</v>
      </c>
      <c r="B45" s="307" t="s">
        <v>267</v>
      </c>
      <c r="C45" s="308"/>
      <c r="D45" s="113">
        <v>0.76283307728982364</v>
      </c>
      <c r="E45" s="115">
        <v>144</v>
      </c>
      <c r="F45" s="114">
        <v>132</v>
      </c>
      <c r="G45" s="114">
        <v>151</v>
      </c>
      <c r="H45" s="114">
        <v>144</v>
      </c>
      <c r="I45" s="140">
        <v>105</v>
      </c>
      <c r="J45" s="115">
        <v>39</v>
      </c>
      <c r="K45" s="116">
        <v>37.142857142857146</v>
      </c>
    </row>
    <row r="46" spans="1:11" ht="14.1" customHeight="1" x14ac:dyDescent="0.2">
      <c r="A46" s="306">
        <v>54</v>
      </c>
      <c r="B46" s="307" t="s">
        <v>268</v>
      </c>
      <c r="C46" s="308"/>
      <c r="D46" s="113">
        <v>5.546432166128092</v>
      </c>
      <c r="E46" s="115">
        <v>1047</v>
      </c>
      <c r="F46" s="114">
        <v>935</v>
      </c>
      <c r="G46" s="114">
        <v>1196</v>
      </c>
      <c r="H46" s="114">
        <v>904</v>
      </c>
      <c r="I46" s="140">
        <v>1091</v>
      </c>
      <c r="J46" s="115">
        <v>-44</v>
      </c>
      <c r="K46" s="116">
        <v>-4.0329972502291476</v>
      </c>
    </row>
    <row r="47" spans="1:11" ht="14.1" customHeight="1" x14ac:dyDescent="0.2">
      <c r="A47" s="306">
        <v>61</v>
      </c>
      <c r="B47" s="307" t="s">
        <v>269</v>
      </c>
      <c r="C47" s="308"/>
      <c r="D47" s="113">
        <v>2.3096890395719658</v>
      </c>
      <c r="E47" s="115">
        <v>436</v>
      </c>
      <c r="F47" s="114">
        <v>276</v>
      </c>
      <c r="G47" s="114">
        <v>488</v>
      </c>
      <c r="H47" s="114">
        <v>373</v>
      </c>
      <c r="I47" s="140">
        <v>414</v>
      </c>
      <c r="J47" s="115">
        <v>22</v>
      </c>
      <c r="K47" s="116">
        <v>5.3140096618357484</v>
      </c>
    </row>
    <row r="48" spans="1:11" ht="14.1" customHeight="1" x14ac:dyDescent="0.2">
      <c r="A48" s="306">
        <v>62</v>
      </c>
      <c r="B48" s="307" t="s">
        <v>270</v>
      </c>
      <c r="C48" s="308"/>
      <c r="D48" s="113">
        <v>5.8218996662605287</v>
      </c>
      <c r="E48" s="115">
        <v>1099</v>
      </c>
      <c r="F48" s="114">
        <v>1192</v>
      </c>
      <c r="G48" s="114">
        <v>1732</v>
      </c>
      <c r="H48" s="114">
        <v>1027</v>
      </c>
      <c r="I48" s="140">
        <v>1102</v>
      </c>
      <c r="J48" s="115">
        <v>-3</v>
      </c>
      <c r="K48" s="116">
        <v>-0.27223230490018147</v>
      </c>
    </row>
    <row r="49" spans="1:11" ht="14.1" customHeight="1" x14ac:dyDescent="0.2">
      <c r="A49" s="306">
        <v>63</v>
      </c>
      <c r="B49" s="307" t="s">
        <v>271</v>
      </c>
      <c r="C49" s="308"/>
      <c r="D49" s="113">
        <v>3.3320972612173545</v>
      </c>
      <c r="E49" s="115">
        <v>629</v>
      </c>
      <c r="F49" s="114">
        <v>722</v>
      </c>
      <c r="G49" s="114">
        <v>1030</v>
      </c>
      <c r="H49" s="114">
        <v>640</v>
      </c>
      <c r="I49" s="140">
        <v>694</v>
      </c>
      <c r="J49" s="115">
        <v>-65</v>
      </c>
      <c r="K49" s="116">
        <v>-9.3659942363112396</v>
      </c>
    </row>
    <row r="50" spans="1:11" ht="14.1" customHeight="1" x14ac:dyDescent="0.2">
      <c r="A50" s="306" t="s">
        <v>272</v>
      </c>
      <c r="B50" s="307" t="s">
        <v>273</v>
      </c>
      <c r="C50" s="308"/>
      <c r="D50" s="113">
        <v>0.4661757694548922</v>
      </c>
      <c r="E50" s="115">
        <v>88</v>
      </c>
      <c r="F50" s="114">
        <v>65</v>
      </c>
      <c r="G50" s="114">
        <v>104</v>
      </c>
      <c r="H50" s="114">
        <v>92</v>
      </c>
      <c r="I50" s="140">
        <v>97</v>
      </c>
      <c r="J50" s="115">
        <v>-9</v>
      </c>
      <c r="K50" s="116">
        <v>-9.2783505154639183</v>
      </c>
    </row>
    <row r="51" spans="1:11" ht="14.1" customHeight="1" x14ac:dyDescent="0.2">
      <c r="A51" s="306" t="s">
        <v>274</v>
      </c>
      <c r="B51" s="307" t="s">
        <v>275</v>
      </c>
      <c r="C51" s="308"/>
      <c r="D51" s="113">
        <v>2.611643799332521</v>
      </c>
      <c r="E51" s="115">
        <v>493</v>
      </c>
      <c r="F51" s="114">
        <v>619</v>
      </c>
      <c r="G51" s="114">
        <v>788</v>
      </c>
      <c r="H51" s="114">
        <v>494</v>
      </c>
      <c r="I51" s="140">
        <v>531</v>
      </c>
      <c r="J51" s="115">
        <v>-38</v>
      </c>
      <c r="K51" s="116">
        <v>-7.1563088512241055</v>
      </c>
    </row>
    <row r="52" spans="1:11" ht="14.1" customHeight="1" x14ac:dyDescent="0.2">
      <c r="A52" s="306">
        <v>71</v>
      </c>
      <c r="B52" s="307" t="s">
        <v>276</v>
      </c>
      <c r="C52" s="308"/>
      <c r="D52" s="113">
        <v>8.5712772156592685</v>
      </c>
      <c r="E52" s="115">
        <v>1618</v>
      </c>
      <c r="F52" s="114">
        <v>1186</v>
      </c>
      <c r="G52" s="114">
        <v>2015</v>
      </c>
      <c r="H52" s="114">
        <v>1382</v>
      </c>
      <c r="I52" s="140">
        <v>1689</v>
      </c>
      <c r="J52" s="115">
        <v>-71</v>
      </c>
      <c r="K52" s="116">
        <v>-4.2036708111308467</v>
      </c>
    </row>
    <row r="53" spans="1:11" ht="14.1" customHeight="1" x14ac:dyDescent="0.2">
      <c r="A53" s="306" t="s">
        <v>277</v>
      </c>
      <c r="B53" s="307" t="s">
        <v>278</v>
      </c>
      <c r="C53" s="308"/>
      <c r="D53" s="113">
        <v>3.5916724055729192</v>
      </c>
      <c r="E53" s="115">
        <v>678</v>
      </c>
      <c r="F53" s="114">
        <v>354</v>
      </c>
      <c r="G53" s="114">
        <v>839</v>
      </c>
      <c r="H53" s="114">
        <v>468</v>
      </c>
      <c r="I53" s="140">
        <v>686</v>
      </c>
      <c r="J53" s="115">
        <v>-8</v>
      </c>
      <c r="K53" s="116">
        <v>-1.1661807580174928</v>
      </c>
    </row>
    <row r="54" spans="1:11" ht="14.1" customHeight="1" x14ac:dyDescent="0.2">
      <c r="A54" s="306" t="s">
        <v>279</v>
      </c>
      <c r="B54" s="307" t="s">
        <v>280</v>
      </c>
      <c r="C54" s="308"/>
      <c r="D54" s="113">
        <v>4.1955819250940296</v>
      </c>
      <c r="E54" s="115">
        <v>792</v>
      </c>
      <c r="F54" s="114">
        <v>719</v>
      </c>
      <c r="G54" s="114">
        <v>1027</v>
      </c>
      <c r="H54" s="114">
        <v>779</v>
      </c>
      <c r="I54" s="140">
        <v>853</v>
      </c>
      <c r="J54" s="115">
        <v>-61</v>
      </c>
      <c r="K54" s="116">
        <v>-7.1512309495896833</v>
      </c>
    </row>
    <row r="55" spans="1:11" ht="14.1" customHeight="1" x14ac:dyDescent="0.2">
      <c r="A55" s="306">
        <v>72</v>
      </c>
      <c r="B55" s="307" t="s">
        <v>281</v>
      </c>
      <c r="C55" s="308"/>
      <c r="D55" s="113">
        <v>1.6104253853896275</v>
      </c>
      <c r="E55" s="115">
        <v>304</v>
      </c>
      <c r="F55" s="114">
        <v>204</v>
      </c>
      <c r="G55" s="114">
        <v>436</v>
      </c>
      <c r="H55" s="114">
        <v>279</v>
      </c>
      <c r="I55" s="140">
        <v>456</v>
      </c>
      <c r="J55" s="115">
        <v>-152</v>
      </c>
      <c r="K55" s="116">
        <v>-33.333333333333336</v>
      </c>
    </row>
    <row r="56" spans="1:11" ht="14.1" customHeight="1" x14ac:dyDescent="0.2">
      <c r="A56" s="306" t="s">
        <v>282</v>
      </c>
      <c r="B56" s="307" t="s">
        <v>283</v>
      </c>
      <c r="C56" s="308"/>
      <c r="D56" s="113">
        <v>0.5244477406367537</v>
      </c>
      <c r="E56" s="115">
        <v>99</v>
      </c>
      <c r="F56" s="114">
        <v>52</v>
      </c>
      <c r="G56" s="114">
        <v>172</v>
      </c>
      <c r="H56" s="114">
        <v>67</v>
      </c>
      <c r="I56" s="140">
        <v>142</v>
      </c>
      <c r="J56" s="115">
        <v>-43</v>
      </c>
      <c r="K56" s="116">
        <v>-30.281690140845072</v>
      </c>
    </row>
    <row r="57" spans="1:11" ht="14.1" customHeight="1" x14ac:dyDescent="0.2">
      <c r="A57" s="306" t="s">
        <v>284</v>
      </c>
      <c r="B57" s="307" t="s">
        <v>285</v>
      </c>
      <c r="C57" s="308"/>
      <c r="D57" s="113">
        <v>0.75223817343857602</v>
      </c>
      <c r="E57" s="115">
        <v>142</v>
      </c>
      <c r="F57" s="114">
        <v>99</v>
      </c>
      <c r="G57" s="114">
        <v>128</v>
      </c>
      <c r="H57" s="114">
        <v>122</v>
      </c>
      <c r="I57" s="140">
        <v>181</v>
      </c>
      <c r="J57" s="115">
        <v>-39</v>
      </c>
      <c r="K57" s="116">
        <v>-21.546961325966851</v>
      </c>
    </row>
    <row r="58" spans="1:11" ht="14.1" customHeight="1" x14ac:dyDescent="0.2">
      <c r="A58" s="306">
        <v>73</v>
      </c>
      <c r="B58" s="307" t="s">
        <v>286</v>
      </c>
      <c r="C58" s="308"/>
      <c r="D58" s="113">
        <v>1.3773375006621815</v>
      </c>
      <c r="E58" s="115">
        <v>260</v>
      </c>
      <c r="F58" s="114">
        <v>164</v>
      </c>
      <c r="G58" s="114">
        <v>435</v>
      </c>
      <c r="H58" s="114">
        <v>216</v>
      </c>
      <c r="I58" s="140">
        <v>212</v>
      </c>
      <c r="J58" s="115">
        <v>48</v>
      </c>
      <c r="K58" s="116">
        <v>22.641509433962263</v>
      </c>
    </row>
    <row r="59" spans="1:11" ht="14.1" customHeight="1" x14ac:dyDescent="0.2">
      <c r="A59" s="306" t="s">
        <v>287</v>
      </c>
      <c r="B59" s="307" t="s">
        <v>288</v>
      </c>
      <c r="C59" s="308"/>
      <c r="D59" s="113">
        <v>0.82110504847168508</v>
      </c>
      <c r="E59" s="115">
        <v>155</v>
      </c>
      <c r="F59" s="114">
        <v>112</v>
      </c>
      <c r="G59" s="114">
        <v>302</v>
      </c>
      <c r="H59" s="114">
        <v>165</v>
      </c>
      <c r="I59" s="140">
        <v>151</v>
      </c>
      <c r="J59" s="115">
        <v>4</v>
      </c>
      <c r="K59" s="116">
        <v>2.6490066225165565</v>
      </c>
    </row>
    <row r="60" spans="1:11" ht="14.1" customHeight="1" x14ac:dyDescent="0.2">
      <c r="A60" s="306">
        <v>81</v>
      </c>
      <c r="B60" s="307" t="s">
        <v>289</v>
      </c>
      <c r="C60" s="308"/>
      <c r="D60" s="113">
        <v>6.6430047147322142</v>
      </c>
      <c r="E60" s="115">
        <v>1254</v>
      </c>
      <c r="F60" s="114">
        <v>1042</v>
      </c>
      <c r="G60" s="114">
        <v>1590</v>
      </c>
      <c r="H60" s="114">
        <v>943</v>
      </c>
      <c r="I60" s="140">
        <v>1209</v>
      </c>
      <c r="J60" s="115">
        <v>45</v>
      </c>
      <c r="K60" s="116">
        <v>3.7220843672456576</v>
      </c>
    </row>
    <row r="61" spans="1:11" ht="14.1" customHeight="1" x14ac:dyDescent="0.2">
      <c r="A61" s="306" t="s">
        <v>290</v>
      </c>
      <c r="B61" s="307" t="s">
        <v>291</v>
      </c>
      <c r="C61" s="308"/>
      <c r="D61" s="113">
        <v>1.6210202892408752</v>
      </c>
      <c r="E61" s="115">
        <v>306</v>
      </c>
      <c r="F61" s="114">
        <v>185</v>
      </c>
      <c r="G61" s="114">
        <v>524</v>
      </c>
      <c r="H61" s="114">
        <v>301</v>
      </c>
      <c r="I61" s="140">
        <v>338</v>
      </c>
      <c r="J61" s="115">
        <v>-32</v>
      </c>
      <c r="K61" s="116">
        <v>-9.4674556213017755</v>
      </c>
    </row>
    <row r="62" spans="1:11" ht="14.1" customHeight="1" x14ac:dyDescent="0.2">
      <c r="A62" s="306" t="s">
        <v>292</v>
      </c>
      <c r="B62" s="307" t="s">
        <v>293</v>
      </c>
      <c r="C62" s="308"/>
      <c r="D62" s="113">
        <v>2.2673094241669758</v>
      </c>
      <c r="E62" s="115">
        <v>428</v>
      </c>
      <c r="F62" s="114">
        <v>479</v>
      </c>
      <c r="G62" s="114">
        <v>614</v>
      </c>
      <c r="H62" s="114">
        <v>352</v>
      </c>
      <c r="I62" s="140">
        <v>298</v>
      </c>
      <c r="J62" s="115">
        <v>130</v>
      </c>
      <c r="K62" s="116">
        <v>43.624161073825505</v>
      </c>
    </row>
    <row r="63" spans="1:11" ht="14.1" customHeight="1" x14ac:dyDescent="0.2">
      <c r="A63" s="306"/>
      <c r="B63" s="307" t="s">
        <v>294</v>
      </c>
      <c r="C63" s="308"/>
      <c r="D63" s="113">
        <v>2.0077342798114106</v>
      </c>
      <c r="E63" s="115">
        <v>379</v>
      </c>
      <c r="F63" s="114">
        <v>402</v>
      </c>
      <c r="G63" s="114">
        <v>534</v>
      </c>
      <c r="H63" s="114">
        <v>321</v>
      </c>
      <c r="I63" s="140">
        <v>274</v>
      </c>
      <c r="J63" s="115">
        <v>105</v>
      </c>
      <c r="K63" s="116">
        <v>38.321167883211679</v>
      </c>
    </row>
    <row r="64" spans="1:11" ht="14.1" customHeight="1" x14ac:dyDescent="0.2">
      <c r="A64" s="306" t="s">
        <v>295</v>
      </c>
      <c r="B64" s="307" t="s">
        <v>296</v>
      </c>
      <c r="C64" s="308"/>
      <c r="D64" s="113">
        <v>0.87937701965354664</v>
      </c>
      <c r="E64" s="115">
        <v>166</v>
      </c>
      <c r="F64" s="114">
        <v>134</v>
      </c>
      <c r="G64" s="114">
        <v>127</v>
      </c>
      <c r="H64" s="114">
        <v>80</v>
      </c>
      <c r="I64" s="140">
        <v>126</v>
      </c>
      <c r="J64" s="115">
        <v>40</v>
      </c>
      <c r="K64" s="116">
        <v>31.746031746031747</v>
      </c>
    </row>
    <row r="65" spans="1:11" ht="14.1" customHeight="1" x14ac:dyDescent="0.2">
      <c r="A65" s="306" t="s">
        <v>297</v>
      </c>
      <c r="B65" s="307" t="s">
        <v>298</v>
      </c>
      <c r="C65" s="308"/>
      <c r="D65" s="113">
        <v>1.0488954812735074</v>
      </c>
      <c r="E65" s="115">
        <v>198</v>
      </c>
      <c r="F65" s="114">
        <v>154</v>
      </c>
      <c r="G65" s="114">
        <v>151</v>
      </c>
      <c r="H65" s="114">
        <v>112</v>
      </c>
      <c r="I65" s="140">
        <v>228</v>
      </c>
      <c r="J65" s="115">
        <v>-30</v>
      </c>
      <c r="K65" s="116">
        <v>-13.157894736842104</v>
      </c>
    </row>
    <row r="66" spans="1:11" ht="14.1" customHeight="1" x14ac:dyDescent="0.2">
      <c r="A66" s="306">
        <v>82</v>
      </c>
      <c r="B66" s="307" t="s">
        <v>299</v>
      </c>
      <c r="C66" s="308"/>
      <c r="D66" s="113">
        <v>2.6487259628118873</v>
      </c>
      <c r="E66" s="115">
        <v>500</v>
      </c>
      <c r="F66" s="114">
        <v>402</v>
      </c>
      <c r="G66" s="114">
        <v>795</v>
      </c>
      <c r="H66" s="114">
        <v>374</v>
      </c>
      <c r="I66" s="140">
        <v>527</v>
      </c>
      <c r="J66" s="115">
        <v>-27</v>
      </c>
      <c r="K66" s="116">
        <v>-5.1233396584440225</v>
      </c>
    </row>
    <row r="67" spans="1:11" ht="14.1" customHeight="1" x14ac:dyDescent="0.2">
      <c r="A67" s="306" t="s">
        <v>300</v>
      </c>
      <c r="B67" s="307" t="s">
        <v>301</v>
      </c>
      <c r="C67" s="308"/>
      <c r="D67" s="113">
        <v>1.5680457699846373</v>
      </c>
      <c r="E67" s="115">
        <v>296</v>
      </c>
      <c r="F67" s="114">
        <v>245</v>
      </c>
      <c r="G67" s="114">
        <v>468</v>
      </c>
      <c r="H67" s="114">
        <v>212</v>
      </c>
      <c r="I67" s="140">
        <v>268</v>
      </c>
      <c r="J67" s="115">
        <v>28</v>
      </c>
      <c r="K67" s="116">
        <v>10.447761194029852</v>
      </c>
    </row>
    <row r="68" spans="1:11" ht="14.1" customHeight="1" x14ac:dyDescent="0.2">
      <c r="A68" s="306" t="s">
        <v>302</v>
      </c>
      <c r="B68" s="307" t="s">
        <v>303</v>
      </c>
      <c r="C68" s="308"/>
      <c r="D68" s="113">
        <v>0.57212480796736764</v>
      </c>
      <c r="E68" s="115">
        <v>108</v>
      </c>
      <c r="F68" s="114">
        <v>101</v>
      </c>
      <c r="G68" s="114">
        <v>187</v>
      </c>
      <c r="H68" s="114">
        <v>95</v>
      </c>
      <c r="I68" s="140">
        <v>125</v>
      </c>
      <c r="J68" s="115">
        <v>-17</v>
      </c>
      <c r="K68" s="116">
        <v>-13.6</v>
      </c>
    </row>
    <row r="69" spans="1:11" ht="14.1" customHeight="1" x14ac:dyDescent="0.2">
      <c r="A69" s="306">
        <v>83</v>
      </c>
      <c r="B69" s="307" t="s">
        <v>304</v>
      </c>
      <c r="C69" s="308"/>
      <c r="D69" s="113">
        <v>4.969009906235101</v>
      </c>
      <c r="E69" s="115">
        <v>938</v>
      </c>
      <c r="F69" s="114">
        <v>886</v>
      </c>
      <c r="G69" s="114">
        <v>1691</v>
      </c>
      <c r="H69" s="114">
        <v>626</v>
      </c>
      <c r="I69" s="140">
        <v>854</v>
      </c>
      <c r="J69" s="115">
        <v>84</v>
      </c>
      <c r="K69" s="116">
        <v>9.8360655737704921</v>
      </c>
    </row>
    <row r="70" spans="1:11" ht="14.1" customHeight="1" x14ac:dyDescent="0.2">
      <c r="A70" s="306" t="s">
        <v>305</v>
      </c>
      <c r="B70" s="307" t="s">
        <v>306</v>
      </c>
      <c r="C70" s="308"/>
      <c r="D70" s="113">
        <v>4.0578481750278117</v>
      </c>
      <c r="E70" s="115">
        <v>766</v>
      </c>
      <c r="F70" s="114">
        <v>747</v>
      </c>
      <c r="G70" s="114">
        <v>1490</v>
      </c>
      <c r="H70" s="114">
        <v>499</v>
      </c>
      <c r="I70" s="140">
        <v>660</v>
      </c>
      <c r="J70" s="115">
        <v>106</v>
      </c>
      <c r="K70" s="116">
        <v>16.060606060606062</v>
      </c>
    </row>
    <row r="71" spans="1:11" ht="14.1" customHeight="1" x14ac:dyDescent="0.2">
      <c r="A71" s="306"/>
      <c r="B71" s="307" t="s">
        <v>307</v>
      </c>
      <c r="C71" s="308"/>
      <c r="D71" s="113">
        <v>1.3031731737034487</v>
      </c>
      <c r="E71" s="115">
        <v>246</v>
      </c>
      <c r="F71" s="114">
        <v>215</v>
      </c>
      <c r="G71" s="114">
        <v>575</v>
      </c>
      <c r="H71" s="114">
        <v>162</v>
      </c>
      <c r="I71" s="140">
        <v>281</v>
      </c>
      <c r="J71" s="115">
        <v>-35</v>
      </c>
      <c r="K71" s="116">
        <v>-12.455516014234876</v>
      </c>
    </row>
    <row r="72" spans="1:11" ht="14.1" customHeight="1" x14ac:dyDescent="0.2">
      <c r="A72" s="306">
        <v>84</v>
      </c>
      <c r="B72" s="307" t="s">
        <v>308</v>
      </c>
      <c r="C72" s="308"/>
      <c r="D72" s="113">
        <v>1.5415585103565186</v>
      </c>
      <c r="E72" s="115">
        <v>291</v>
      </c>
      <c r="F72" s="114">
        <v>214</v>
      </c>
      <c r="G72" s="114">
        <v>344</v>
      </c>
      <c r="H72" s="114">
        <v>232</v>
      </c>
      <c r="I72" s="140">
        <v>256</v>
      </c>
      <c r="J72" s="115">
        <v>35</v>
      </c>
      <c r="K72" s="116">
        <v>13.671875</v>
      </c>
    </row>
    <row r="73" spans="1:11" ht="14.1" customHeight="1" x14ac:dyDescent="0.2">
      <c r="A73" s="306" t="s">
        <v>309</v>
      </c>
      <c r="B73" s="307" t="s">
        <v>310</v>
      </c>
      <c r="C73" s="308"/>
      <c r="D73" s="113">
        <v>0.37611908671928801</v>
      </c>
      <c r="E73" s="115">
        <v>71</v>
      </c>
      <c r="F73" s="114">
        <v>36</v>
      </c>
      <c r="G73" s="114">
        <v>69</v>
      </c>
      <c r="H73" s="114">
        <v>31</v>
      </c>
      <c r="I73" s="140">
        <v>49</v>
      </c>
      <c r="J73" s="115">
        <v>22</v>
      </c>
      <c r="K73" s="116">
        <v>44.897959183673471</v>
      </c>
    </row>
    <row r="74" spans="1:11" ht="14.1" customHeight="1" x14ac:dyDescent="0.2">
      <c r="A74" s="306" t="s">
        <v>311</v>
      </c>
      <c r="B74" s="307" t="s">
        <v>312</v>
      </c>
      <c r="C74" s="308"/>
      <c r="D74" s="113">
        <v>6.8866875033109079E-2</v>
      </c>
      <c r="E74" s="115">
        <v>13</v>
      </c>
      <c r="F74" s="114">
        <v>19</v>
      </c>
      <c r="G74" s="114">
        <v>76</v>
      </c>
      <c r="H74" s="114">
        <v>17</v>
      </c>
      <c r="I74" s="140">
        <v>34</v>
      </c>
      <c r="J74" s="115">
        <v>-21</v>
      </c>
      <c r="K74" s="116">
        <v>-61.764705882352942</v>
      </c>
    </row>
    <row r="75" spans="1:11" ht="14.1" customHeight="1" x14ac:dyDescent="0.2">
      <c r="A75" s="306" t="s">
        <v>313</v>
      </c>
      <c r="B75" s="307" t="s">
        <v>314</v>
      </c>
      <c r="C75" s="308"/>
      <c r="D75" s="113">
        <v>0.58271971181861526</v>
      </c>
      <c r="E75" s="115">
        <v>110</v>
      </c>
      <c r="F75" s="114">
        <v>111</v>
      </c>
      <c r="G75" s="114">
        <v>69</v>
      </c>
      <c r="H75" s="114">
        <v>119</v>
      </c>
      <c r="I75" s="140">
        <v>77</v>
      </c>
      <c r="J75" s="115">
        <v>33</v>
      </c>
      <c r="K75" s="116">
        <v>42.857142857142854</v>
      </c>
    </row>
    <row r="76" spans="1:11" ht="14.1" customHeight="1" x14ac:dyDescent="0.2">
      <c r="A76" s="306">
        <v>91</v>
      </c>
      <c r="B76" s="307" t="s">
        <v>315</v>
      </c>
      <c r="C76" s="308"/>
      <c r="D76" s="113">
        <v>0.29135985590930763</v>
      </c>
      <c r="E76" s="115">
        <v>55</v>
      </c>
      <c r="F76" s="114">
        <v>21</v>
      </c>
      <c r="G76" s="114">
        <v>58</v>
      </c>
      <c r="H76" s="114">
        <v>28</v>
      </c>
      <c r="I76" s="140">
        <v>50</v>
      </c>
      <c r="J76" s="115">
        <v>5</v>
      </c>
      <c r="K76" s="116">
        <v>10</v>
      </c>
    </row>
    <row r="77" spans="1:11" ht="14.1" customHeight="1" x14ac:dyDescent="0.2">
      <c r="A77" s="306">
        <v>92</v>
      </c>
      <c r="B77" s="307" t="s">
        <v>316</v>
      </c>
      <c r="C77" s="308"/>
      <c r="D77" s="113">
        <v>2.0448164432907769</v>
      </c>
      <c r="E77" s="115">
        <v>386</v>
      </c>
      <c r="F77" s="114">
        <v>309</v>
      </c>
      <c r="G77" s="114">
        <v>371</v>
      </c>
      <c r="H77" s="114">
        <v>287</v>
      </c>
      <c r="I77" s="140">
        <v>326</v>
      </c>
      <c r="J77" s="115">
        <v>60</v>
      </c>
      <c r="K77" s="116">
        <v>18.404907975460123</v>
      </c>
    </row>
    <row r="78" spans="1:11" ht="14.1" customHeight="1" x14ac:dyDescent="0.2">
      <c r="A78" s="306">
        <v>93</v>
      </c>
      <c r="B78" s="307" t="s">
        <v>317</v>
      </c>
      <c r="C78" s="308"/>
      <c r="D78" s="113">
        <v>0.2330878847274461</v>
      </c>
      <c r="E78" s="115">
        <v>44</v>
      </c>
      <c r="F78" s="114">
        <v>12</v>
      </c>
      <c r="G78" s="114">
        <v>70</v>
      </c>
      <c r="H78" s="114">
        <v>21</v>
      </c>
      <c r="I78" s="140">
        <v>29</v>
      </c>
      <c r="J78" s="115">
        <v>15</v>
      </c>
      <c r="K78" s="116">
        <v>51.724137931034484</v>
      </c>
    </row>
    <row r="79" spans="1:11" ht="14.1" customHeight="1" x14ac:dyDescent="0.2">
      <c r="A79" s="306">
        <v>94</v>
      </c>
      <c r="B79" s="307" t="s">
        <v>318</v>
      </c>
      <c r="C79" s="308"/>
      <c r="D79" s="113">
        <v>0.69396620225671457</v>
      </c>
      <c r="E79" s="115">
        <v>131</v>
      </c>
      <c r="F79" s="114">
        <v>100</v>
      </c>
      <c r="G79" s="114">
        <v>135</v>
      </c>
      <c r="H79" s="114">
        <v>173</v>
      </c>
      <c r="I79" s="140">
        <v>129</v>
      </c>
      <c r="J79" s="115">
        <v>2</v>
      </c>
      <c r="K79" s="116">
        <v>1.5503875968992249</v>
      </c>
    </row>
    <row r="80" spans="1:11" ht="14.1" customHeight="1" x14ac:dyDescent="0.2">
      <c r="A80" s="306" t="s">
        <v>319</v>
      </c>
      <c r="B80" s="307" t="s">
        <v>320</v>
      </c>
      <c r="C80" s="308"/>
      <c r="D80" s="113">
        <v>0.20660062509932722</v>
      </c>
      <c r="E80" s="115">
        <v>39</v>
      </c>
      <c r="F80" s="114">
        <v>30</v>
      </c>
      <c r="G80" s="114">
        <v>5</v>
      </c>
      <c r="H80" s="114">
        <v>5</v>
      </c>
      <c r="I80" s="140">
        <v>3</v>
      </c>
      <c r="J80" s="115">
        <v>36</v>
      </c>
      <c r="K80" s="116" t="s">
        <v>515</v>
      </c>
    </row>
    <row r="81" spans="1:11" ht="14.1" customHeight="1" x14ac:dyDescent="0.2">
      <c r="A81" s="310" t="s">
        <v>321</v>
      </c>
      <c r="B81" s="311" t="s">
        <v>334</v>
      </c>
      <c r="C81" s="312"/>
      <c r="D81" s="125">
        <v>0.30725221168617894</v>
      </c>
      <c r="E81" s="143">
        <v>58</v>
      </c>
      <c r="F81" s="144">
        <v>56</v>
      </c>
      <c r="G81" s="144">
        <v>132</v>
      </c>
      <c r="H81" s="144">
        <v>62</v>
      </c>
      <c r="I81" s="145">
        <v>38</v>
      </c>
      <c r="J81" s="143">
        <v>20</v>
      </c>
      <c r="K81" s="146">
        <v>52.631578947368418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20028</v>
      </c>
      <c r="E11" s="114">
        <v>16569</v>
      </c>
      <c r="F11" s="114">
        <v>20791</v>
      </c>
      <c r="G11" s="114">
        <v>16762</v>
      </c>
      <c r="H11" s="140">
        <v>19502</v>
      </c>
      <c r="I11" s="115">
        <v>526</v>
      </c>
      <c r="J11" s="116">
        <v>2.6971592657163366</v>
      </c>
    </row>
    <row r="12" spans="1:15" s="110" customFormat="1" ht="24.95" customHeight="1" x14ac:dyDescent="0.2">
      <c r="A12" s="193" t="s">
        <v>132</v>
      </c>
      <c r="B12" s="194" t="s">
        <v>133</v>
      </c>
      <c r="C12" s="113">
        <v>1.3231475933692829</v>
      </c>
      <c r="D12" s="115">
        <v>265</v>
      </c>
      <c r="E12" s="114">
        <v>476</v>
      </c>
      <c r="F12" s="114">
        <v>596</v>
      </c>
      <c r="G12" s="114">
        <v>341</v>
      </c>
      <c r="H12" s="140">
        <v>387</v>
      </c>
      <c r="I12" s="115">
        <v>-122</v>
      </c>
      <c r="J12" s="116">
        <v>-31.524547803617573</v>
      </c>
    </row>
    <row r="13" spans="1:15" s="110" customFormat="1" ht="24.95" customHeight="1" x14ac:dyDescent="0.2">
      <c r="A13" s="193" t="s">
        <v>134</v>
      </c>
      <c r="B13" s="199" t="s">
        <v>214</v>
      </c>
      <c r="C13" s="113">
        <v>1.2432594367884962</v>
      </c>
      <c r="D13" s="115">
        <v>249</v>
      </c>
      <c r="E13" s="114">
        <v>441</v>
      </c>
      <c r="F13" s="114">
        <v>522</v>
      </c>
      <c r="G13" s="114">
        <v>140</v>
      </c>
      <c r="H13" s="140">
        <v>187</v>
      </c>
      <c r="I13" s="115">
        <v>62</v>
      </c>
      <c r="J13" s="116">
        <v>33.155080213903744</v>
      </c>
    </row>
    <row r="14" spans="1:15" s="287" customFormat="1" ht="24.95" customHeight="1" x14ac:dyDescent="0.2">
      <c r="A14" s="193" t="s">
        <v>215</v>
      </c>
      <c r="B14" s="199" t="s">
        <v>137</v>
      </c>
      <c r="C14" s="113">
        <v>15.103854603555023</v>
      </c>
      <c r="D14" s="115">
        <v>3025</v>
      </c>
      <c r="E14" s="114">
        <v>2117</v>
      </c>
      <c r="F14" s="114">
        <v>2773</v>
      </c>
      <c r="G14" s="114">
        <v>2152</v>
      </c>
      <c r="H14" s="140">
        <v>3006</v>
      </c>
      <c r="I14" s="115">
        <v>19</v>
      </c>
      <c r="J14" s="116">
        <v>0.63206919494344649</v>
      </c>
      <c r="K14" s="110"/>
      <c r="L14" s="110"/>
      <c r="M14" s="110"/>
      <c r="N14" s="110"/>
      <c r="O14" s="110"/>
    </row>
    <row r="15" spans="1:15" s="110" customFormat="1" ht="24.95" customHeight="1" x14ac:dyDescent="0.2">
      <c r="A15" s="193" t="s">
        <v>216</v>
      </c>
      <c r="B15" s="199" t="s">
        <v>217</v>
      </c>
      <c r="C15" s="113">
        <v>6.6057519472738164</v>
      </c>
      <c r="D15" s="115">
        <v>1323</v>
      </c>
      <c r="E15" s="114">
        <v>885</v>
      </c>
      <c r="F15" s="114">
        <v>1241</v>
      </c>
      <c r="G15" s="114">
        <v>854</v>
      </c>
      <c r="H15" s="140">
        <v>1077</v>
      </c>
      <c r="I15" s="115">
        <v>246</v>
      </c>
      <c r="J15" s="116">
        <v>22.841225626740947</v>
      </c>
    </row>
    <row r="16" spans="1:15" s="287" customFormat="1" ht="24.95" customHeight="1" x14ac:dyDescent="0.2">
      <c r="A16" s="193" t="s">
        <v>218</v>
      </c>
      <c r="B16" s="199" t="s">
        <v>141</v>
      </c>
      <c r="C16" s="113">
        <v>6.7255841821449973</v>
      </c>
      <c r="D16" s="115">
        <v>1347</v>
      </c>
      <c r="E16" s="114">
        <v>995</v>
      </c>
      <c r="F16" s="114">
        <v>1074</v>
      </c>
      <c r="G16" s="114">
        <v>969</v>
      </c>
      <c r="H16" s="140">
        <v>1460</v>
      </c>
      <c r="I16" s="115">
        <v>-113</v>
      </c>
      <c r="J16" s="116">
        <v>-7.7397260273972606</v>
      </c>
      <c r="K16" s="110"/>
      <c r="L16" s="110"/>
      <c r="M16" s="110"/>
      <c r="N16" s="110"/>
      <c r="O16" s="110"/>
    </row>
    <row r="17" spans="1:15" s="110" customFormat="1" ht="24.95" customHeight="1" x14ac:dyDescent="0.2">
      <c r="A17" s="193" t="s">
        <v>142</v>
      </c>
      <c r="B17" s="199" t="s">
        <v>220</v>
      </c>
      <c r="C17" s="113">
        <v>1.7725184741362092</v>
      </c>
      <c r="D17" s="115">
        <v>355</v>
      </c>
      <c r="E17" s="114">
        <v>237</v>
      </c>
      <c r="F17" s="114">
        <v>458</v>
      </c>
      <c r="G17" s="114">
        <v>329</v>
      </c>
      <c r="H17" s="140">
        <v>469</v>
      </c>
      <c r="I17" s="115">
        <v>-114</v>
      </c>
      <c r="J17" s="116">
        <v>-24.307036247334754</v>
      </c>
    </row>
    <row r="18" spans="1:15" s="287" customFormat="1" ht="24.95" customHeight="1" x14ac:dyDescent="0.2">
      <c r="A18" s="201" t="s">
        <v>144</v>
      </c>
      <c r="B18" s="202" t="s">
        <v>145</v>
      </c>
      <c r="C18" s="113">
        <v>5.8368284401837425</v>
      </c>
      <c r="D18" s="115">
        <v>1169</v>
      </c>
      <c r="E18" s="114">
        <v>941</v>
      </c>
      <c r="F18" s="114">
        <v>1332</v>
      </c>
      <c r="G18" s="114">
        <v>1054</v>
      </c>
      <c r="H18" s="140">
        <v>1171</v>
      </c>
      <c r="I18" s="115">
        <v>-2</v>
      </c>
      <c r="J18" s="116">
        <v>-0.17079419299743809</v>
      </c>
      <c r="K18" s="110"/>
      <c r="L18" s="110"/>
      <c r="M18" s="110"/>
      <c r="N18" s="110"/>
      <c r="O18" s="110"/>
    </row>
    <row r="19" spans="1:15" s="110" customFormat="1" ht="24.95" customHeight="1" x14ac:dyDescent="0.2">
      <c r="A19" s="193" t="s">
        <v>146</v>
      </c>
      <c r="B19" s="199" t="s">
        <v>147</v>
      </c>
      <c r="C19" s="113">
        <v>12.447573397243859</v>
      </c>
      <c r="D19" s="115">
        <v>2493</v>
      </c>
      <c r="E19" s="114">
        <v>2045</v>
      </c>
      <c r="F19" s="114">
        <v>2406</v>
      </c>
      <c r="G19" s="114">
        <v>2172</v>
      </c>
      <c r="H19" s="140">
        <v>2569</v>
      </c>
      <c r="I19" s="115">
        <v>-76</v>
      </c>
      <c r="J19" s="116">
        <v>-2.9583495523550019</v>
      </c>
    </row>
    <row r="20" spans="1:15" s="287" customFormat="1" ht="24.95" customHeight="1" x14ac:dyDescent="0.2">
      <c r="A20" s="193" t="s">
        <v>148</v>
      </c>
      <c r="B20" s="199" t="s">
        <v>149</v>
      </c>
      <c r="C20" s="113">
        <v>6.690633113640903</v>
      </c>
      <c r="D20" s="115">
        <v>1340</v>
      </c>
      <c r="E20" s="114">
        <v>972</v>
      </c>
      <c r="F20" s="114">
        <v>1135</v>
      </c>
      <c r="G20" s="114">
        <v>1045</v>
      </c>
      <c r="H20" s="140">
        <v>1422</v>
      </c>
      <c r="I20" s="115">
        <v>-82</v>
      </c>
      <c r="J20" s="116">
        <v>-5.766526019690577</v>
      </c>
      <c r="K20" s="110"/>
      <c r="L20" s="110"/>
      <c r="M20" s="110"/>
      <c r="N20" s="110"/>
      <c r="O20" s="110"/>
    </row>
    <row r="21" spans="1:15" s="110" customFormat="1" ht="24.95" customHeight="1" x14ac:dyDescent="0.2">
      <c r="A21" s="201" t="s">
        <v>150</v>
      </c>
      <c r="B21" s="202" t="s">
        <v>151</v>
      </c>
      <c r="C21" s="113">
        <v>4.5835829838226481</v>
      </c>
      <c r="D21" s="115">
        <v>918</v>
      </c>
      <c r="E21" s="114">
        <v>874</v>
      </c>
      <c r="F21" s="114">
        <v>864</v>
      </c>
      <c r="G21" s="114">
        <v>749</v>
      </c>
      <c r="H21" s="140">
        <v>826</v>
      </c>
      <c r="I21" s="115">
        <v>92</v>
      </c>
      <c r="J21" s="116">
        <v>11.138014527845037</v>
      </c>
    </row>
    <row r="22" spans="1:15" s="110" customFormat="1" ht="24.95" customHeight="1" x14ac:dyDescent="0.2">
      <c r="A22" s="201" t="s">
        <v>152</v>
      </c>
      <c r="B22" s="199" t="s">
        <v>153</v>
      </c>
      <c r="C22" s="113">
        <v>1.3830637108048731</v>
      </c>
      <c r="D22" s="115">
        <v>277</v>
      </c>
      <c r="E22" s="114">
        <v>205</v>
      </c>
      <c r="F22" s="114">
        <v>279</v>
      </c>
      <c r="G22" s="114">
        <v>233</v>
      </c>
      <c r="H22" s="140">
        <v>233</v>
      </c>
      <c r="I22" s="115">
        <v>44</v>
      </c>
      <c r="J22" s="116">
        <v>18.884120171673821</v>
      </c>
    </row>
    <row r="23" spans="1:15" s="110" customFormat="1" ht="24.95" customHeight="1" x14ac:dyDescent="0.2">
      <c r="A23" s="193" t="s">
        <v>154</v>
      </c>
      <c r="B23" s="199" t="s">
        <v>155</v>
      </c>
      <c r="C23" s="113">
        <v>0.93868583982424603</v>
      </c>
      <c r="D23" s="115">
        <v>188</v>
      </c>
      <c r="E23" s="114">
        <v>105</v>
      </c>
      <c r="F23" s="114">
        <v>154</v>
      </c>
      <c r="G23" s="114">
        <v>145</v>
      </c>
      <c r="H23" s="140">
        <v>242</v>
      </c>
      <c r="I23" s="115">
        <v>-54</v>
      </c>
      <c r="J23" s="116">
        <v>-22.314049586776861</v>
      </c>
    </row>
    <row r="24" spans="1:15" s="110" customFormat="1" ht="24.95" customHeight="1" x14ac:dyDescent="0.2">
      <c r="A24" s="193" t="s">
        <v>156</v>
      </c>
      <c r="B24" s="199" t="s">
        <v>221</v>
      </c>
      <c r="C24" s="113">
        <v>6.0265628120631121</v>
      </c>
      <c r="D24" s="115">
        <v>1207</v>
      </c>
      <c r="E24" s="114">
        <v>685</v>
      </c>
      <c r="F24" s="114">
        <v>896</v>
      </c>
      <c r="G24" s="114">
        <v>871</v>
      </c>
      <c r="H24" s="140">
        <v>911</v>
      </c>
      <c r="I24" s="115">
        <v>296</v>
      </c>
      <c r="J24" s="116">
        <v>32.491767288693744</v>
      </c>
    </row>
    <row r="25" spans="1:15" s="110" customFormat="1" ht="24.95" customHeight="1" x14ac:dyDescent="0.2">
      <c r="A25" s="193" t="s">
        <v>222</v>
      </c>
      <c r="B25" s="204" t="s">
        <v>159</v>
      </c>
      <c r="C25" s="113">
        <v>7.404633513081686</v>
      </c>
      <c r="D25" s="115">
        <v>1483</v>
      </c>
      <c r="E25" s="114">
        <v>1209</v>
      </c>
      <c r="F25" s="114">
        <v>1503</v>
      </c>
      <c r="G25" s="114">
        <v>1205</v>
      </c>
      <c r="H25" s="140">
        <v>1256</v>
      </c>
      <c r="I25" s="115">
        <v>227</v>
      </c>
      <c r="J25" s="116">
        <v>18.073248407643312</v>
      </c>
    </row>
    <row r="26" spans="1:15" s="110" customFormat="1" ht="24.95" customHeight="1" x14ac:dyDescent="0.2">
      <c r="A26" s="201">
        <v>782.78300000000002</v>
      </c>
      <c r="B26" s="203" t="s">
        <v>160</v>
      </c>
      <c r="C26" s="113">
        <v>17.360695026962254</v>
      </c>
      <c r="D26" s="115">
        <v>3477</v>
      </c>
      <c r="E26" s="114">
        <v>3619</v>
      </c>
      <c r="F26" s="114">
        <v>3767</v>
      </c>
      <c r="G26" s="114">
        <v>3706</v>
      </c>
      <c r="H26" s="140">
        <v>3733</v>
      </c>
      <c r="I26" s="115">
        <v>-256</v>
      </c>
      <c r="J26" s="116">
        <v>-6.8577551567104207</v>
      </c>
    </row>
    <row r="27" spans="1:15" s="110" customFormat="1" ht="24.95" customHeight="1" x14ac:dyDescent="0.2">
      <c r="A27" s="193" t="s">
        <v>161</v>
      </c>
      <c r="B27" s="199" t="s">
        <v>162</v>
      </c>
      <c r="C27" s="113">
        <v>1.4579588575993609</v>
      </c>
      <c r="D27" s="115">
        <v>292</v>
      </c>
      <c r="E27" s="114">
        <v>213</v>
      </c>
      <c r="F27" s="114">
        <v>384</v>
      </c>
      <c r="G27" s="114">
        <v>248</v>
      </c>
      <c r="H27" s="140">
        <v>323</v>
      </c>
      <c r="I27" s="115">
        <v>-31</v>
      </c>
      <c r="J27" s="116">
        <v>-9.5975232198142422</v>
      </c>
    </row>
    <row r="28" spans="1:15" s="110" customFormat="1" ht="24.95" customHeight="1" x14ac:dyDescent="0.2">
      <c r="A28" s="193" t="s">
        <v>163</v>
      </c>
      <c r="B28" s="199" t="s">
        <v>164</v>
      </c>
      <c r="C28" s="113">
        <v>3.5200718993409228</v>
      </c>
      <c r="D28" s="115">
        <v>705</v>
      </c>
      <c r="E28" s="114">
        <v>446</v>
      </c>
      <c r="F28" s="114">
        <v>952</v>
      </c>
      <c r="G28" s="114">
        <v>439</v>
      </c>
      <c r="H28" s="140">
        <v>586</v>
      </c>
      <c r="I28" s="115">
        <v>119</v>
      </c>
      <c r="J28" s="116">
        <v>20.30716723549488</v>
      </c>
    </row>
    <row r="29" spans="1:15" s="110" customFormat="1" ht="24.95" customHeight="1" x14ac:dyDescent="0.2">
      <c r="A29" s="193">
        <v>86</v>
      </c>
      <c r="B29" s="199" t="s">
        <v>165</v>
      </c>
      <c r="C29" s="113">
        <v>5.4673457159976033</v>
      </c>
      <c r="D29" s="115">
        <v>1095</v>
      </c>
      <c r="E29" s="114">
        <v>896</v>
      </c>
      <c r="F29" s="114">
        <v>1137</v>
      </c>
      <c r="G29" s="114">
        <v>916</v>
      </c>
      <c r="H29" s="140">
        <v>992</v>
      </c>
      <c r="I29" s="115">
        <v>103</v>
      </c>
      <c r="J29" s="116">
        <v>10.383064516129032</v>
      </c>
    </row>
    <row r="30" spans="1:15" s="110" customFormat="1" ht="24.95" customHeight="1" x14ac:dyDescent="0.2">
      <c r="A30" s="193">
        <v>87.88</v>
      </c>
      <c r="B30" s="204" t="s">
        <v>166</v>
      </c>
      <c r="C30" s="113">
        <v>5.617136009586579</v>
      </c>
      <c r="D30" s="115">
        <v>1125</v>
      </c>
      <c r="E30" s="114">
        <v>754</v>
      </c>
      <c r="F30" s="114">
        <v>1269</v>
      </c>
      <c r="G30" s="114">
        <v>719</v>
      </c>
      <c r="H30" s="140">
        <v>948</v>
      </c>
      <c r="I30" s="115">
        <v>177</v>
      </c>
      <c r="J30" s="116">
        <v>18.670886075949365</v>
      </c>
    </row>
    <row r="31" spans="1:15" s="110" customFormat="1" ht="24.95" customHeight="1" x14ac:dyDescent="0.2">
      <c r="A31" s="193" t="s">
        <v>167</v>
      </c>
      <c r="B31" s="199" t="s">
        <v>168</v>
      </c>
      <c r="C31" s="113">
        <v>3.5949670461354106</v>
      </c>
      <c r="D31" s="115">
        <v>720</v>
      </c>
      <c r="E31" s="114">
        <v>571</v>
      </c>
      <c r="F31" s="114">
        <v>822</v>
      </c>
      <c r="G31" s="114">
        <v>627</v>
      </c>
      <c r="H31" s="140">
        <v>710</v>
      </c>
      <c r="I31" s="115">
        <v>10</v>
      </c>
      <c r="J31" s="116">
        <v>1.408450704225352</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1.3231475933692829</v>
      </c>
      <c r="D34" s="115">
        <v>265</v>
      </c>
      <c r="E34" s="114">
        <v>476</v>
      </c>
      <c r="F34" s="114">
        <v>596</v>
      </c>
      <c r="G34" s="114">
        <v>341</v>
      </c>
      <c r="H34" s="140">
        <v>387</v>
      </c>
      <c r="I34" s="115">
        <v>-122</v>
      </c>
      <c r="J34" s="116">
        <v>-31.524547803617573</v>
      </c>
    </row>
    <row r="35" spans="1:10" s="110" customFormat="1" ht="24.95" customHeight="1" x14ac:dyDescent="0.2">
      <c r="A35" s="292" t="s">
        <v>171</v>
      </c>
      <c r="B35" s="293" t="s">
        <v>172</v>
      </c>
      <c r="C35" s="113">
        <v>22.183942480527261</v>
      </c>
      <c r="D35" s="115">
        <v>4443</v>
      </c>
      <c r="E35" s="114">
        <v>3499</v>
      </c>
      <c r="F35" s="114">
        <v>4627</v>
      </c>
      <c r="G35" s="114">
        <v>3346</v>
      </c>
      <c r="H35" s="140">
        <v>4364</v>
      </c>
      <c r="I35" s="115">
        <v>79</v>
      </c>
      <c r="J35" s="116">
        <v>1.8102658111824015</v>
      </c>
    </row>
    <row r="36" spans="1:10" s="110" customFormat="1" ht="24.95" customHeight="1" x14ac:dyDescent="0.2">
      <c r="A36" s="294" t="s">
        <v>173</v>
      </c>
      <c r="B36" s="295" t="s">
        <v>174</v>
      </c>
      <c r="C36" s="125">
        <v>76.492909926103451</v>
      </c>
      <c r="D36" s="143">
        <v>15320</v>
      </c>
      <c r="E36" s="144">
        <v>12594</v>
      </c>
      <c r="F36" s="144">
        <v>15568</v>
      </c>
      <c r="G36" s="144">
        <v>13075</v>
      </c>
      <c r="H36" s="145">
        <v>14751</v>
      </c>
      <c r="I36" s="143">
        <v>569</v>
      </c>
      <c r="J36" s="146">
        <v>3.8573656023320453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20028</v>
      </c>
      <c r="F11" s="264">
        <v>16569</v>
      </c>
      <c r="G11" s="264">
        <v>20791</v>
      </c>
      <c r="H11" s="264">
        <v>16762</v>
      </c>
      <c r="I11" s="265">
        <v>19502</v>
      </c>
      <c r="J11" s="263">
        <v>526</v>
      </c>
      <c r="K11" s="266">
        <v>2.6971592657163366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32.679249051328142</v>
      </c>
      <c r="E13" s="115">
        <v>6545</v>
      </c>
      <c r="F13" s="114">
        <v>6313</v>
      </c>
      <c r="G13" s="114">
        <v>7630</v>
      </c>
      <c r="H13" s="114">
        <v>6296</v>
      </c>
      <c r="I13" s="140">
        <v>6624</v>
      </c>
      <c r="J13" s="115">
        <v>-79</v>
      </c>
      <c r="K13" s="116">
        <v>-1.192632850241546</v>
      </c>
    </row>
    <row r="14" spans="1:17" ht="15.95" customHeight="1" x14ac:dyDescent="0.2">
      <c r="A14" s="306" t="s">
        <v>230</v>
      </c>
      <c r="B14" s="307"/>
      <c r="C14" s="308"/>
      <c r="D14" s="113">
        <v>50.244657479528662</v>
      </c>
      <c r="E14" s="115">
        <v>10063</v>
      </c>
      <c r="F14" s="114">
        <v>7978</v>
      </c>
      <c r="G14" s="114">
        <v>10092</v>
      </c>
      <c r="H14" s="114">
        <v>8100</v>
      </c>
      <c r="I14" s="140">
        <v>10022</v>
      </c>
      <c r="J14" s="115">
        <v>41</v>
      </c>
      <c r="K14" s="116">
        <v>0.40909998004390341</v>
      </c>
    </row>
    <row r="15" spans="1:17" ht="15.95" customHeight="1" x14ac:dyDescent="0.2">
      <c r="A15" s="306" t="s">
        <v>231</v>
      </c>
      <c r="B15" s="307"/>
      <c r="C15" s="308"/>
      <c r="D15" s="113">
        <v>7.9488715797882961</v>
      </c>
      <c r="E15" s="115">
        <v>1592</v>
      </c>
      <c r="F15" s="114">
        <v>1090</v>
      </c>
      <c r="G15" s="114">
        <v>1457</v>
      </c>
      <c r="H15" s="114">
        <v>1121</v>
      </c>
      <c r="I15" s="140">
        <v>1432</v>
      </c>
      <c r="J15" s="115">
        <v>160</v>
      </c>
      <c r="K15" s="116">
        <v>11.173184357541899</v>
      </c>
    </row>
    <row r="16" spans="1:17" ht="15.95" customHeight="1" x14ac:dyDescent="0.2">
      <c r="A16" s="306" t="s">
        <v>232</v>
      </c>
      <c r="B16" s="307"/>
      <c r="C16" s="308"/>
      <c r="D16" s="113">
        <v>8.6878370281605743</v>
      </c>
      <c r="E16" s="115">
        <v>1740</v>
      </c>
      <c r="F16" s="114">
        <v>1103</v>
      </c>
      <c r="G16" s="114">
        <v>1540</v>
      </c>
      <c r="H16" s="114">
        <v>1180</v>
      </c>
      <c r="I16" s="140">
        <v>1363</v>
      </c>
      <c r="J16" s="115">
        <v>377</v>
      </c>
      <c r="K16" s="116">
        <v>27.659574468085108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1.2083083682844018</v>
      </c>
      <c r="E18" s="115">
        <v>242</v>
      </c>
      <c r="F18" s="114">
        <v>462</v>
      </c>
      <c r="G18" s="114">
        <v>587</v>
      </c>
      <c r="H18" s="114">
        <v>330</v>
      </c>
      <c r="I18" s="140">
        <v>236</v>
      </c>
      <c r="J18" s="115">
        <v>6</v>
      </c>
      <c r="K18" s="116">
        <v>2.5423728813559321</v>
      </c>
    </row>
    <row r="19" spans="1:11" ht="14.1" customHeight="1" x14ac:dyDescent="0.2">
      <c r="A19" s="306" t="s">
        <v>235</v>
      </c>
      <c r="B19" s="307" t="s">
        <v>236</v>
      </c>
      <c r="C19" s="308"/>
      <c r="D19" s="113">
        <v>0.88875574196125429</v>
      </c>
      <c r="E19" s="115">
        <v>178</v>
      </c>
      <c r="F19" s="114">
        <v>420</v>
      </c>
      <c r="G19" s="114">
        <v>510</v>
      </c>
      <c r="H19" s="114">
        <v>282</v>
      </c>
      <c r="I19" s="140">
        <v>182</v>
      </c>
      <c r="J19" s="115">
        <v>-4</v>
      </c>
      <c r="K19" s="116">
        <v>-2.197802197802198</v>
      </c>
    </row>
    <row r="20" spans="1:11" ht="14.1" customHeight="1" x14ac:dyDescent="0.2">
      <c r="A20" s="306">
        <v>12</v>
      </c>
      <c r="B20" s="307" t="s">
        <v>237</v>
      </c>
      <c r="C20" s="308"/>
      <c r="D20" s="113">
        <v>0.98362292790093864</v>
      </c>
      <c r="E20" s="115">
        <v>197</v>
      </c>
      <c r="F20" s="114">
        <v>234</v>
      </c>
      <c r="G20" s="114">
        <v>205</v>
      </c>
      <c r="H20" s="114">
        <v>167</v>
      </c>
      <c r="I20" s="140">
        <v>296</v>
      </c>
      <c r="J20" s="115">
        <v>-99</v>
      </c>
      <c r="K20" s="116">
        <v>-33.445945945945944</v>
      </c>
    </row>
    <row r="21" spans="1:11" ht="14.1" customHeight="1" x14ac:dyDescent="0.2">
      <c r="A21" s="306">
        <v>21</v>
      </c>
      <c r="B21" s="307" t="s">
        <v>238</v>
      </c>
      <c r="C21" s="308"/>
      <c r="D21" s="113">
        <v>0.22967845016976232</v>
      </c>
      <c r="E21" s="115">
        <v>46</v>
      </c>
      <c r="F21" s="114">
        <v>33</v>
      </c>
      <c r="G21" s="114">
        <v>54</v>
      </c>
      <c r="H21" s="114">
        <v>37</v>
      </c>
      <c r="I21" s="140">
        <v>35</v>
      </c>
      <c r="J21" s="115">
        <v>11</v>
      </c>
      <c r="K21" s="116">
        <v>31.428571428571427</v>
      </c>
    </row>
    <row r="22" spans="1:11" ht="14.1" customHeight="1" x14ac:dyDescent="0.2">
      <c r="A22" s="306">
        <v>22</v>
      </c>
      <c r="B22" s="307" t="s">
        <v>239</v>
      </c>
      <c r="C22" s="308"/>
      <c r="D22" s="113">
        <v>1.7575394447773118</v>
      </c>
      <c r="E22" s="115">
        <v>352</v>
      </c>
      <c r="F22" s="114">
        <v>242</v>
      </c>
      <c r="G22" s="114">
        <v>375</v>
      </c>
      <c r="H22" s="114">
        <v>283</v>
      </c>
      <c r="I22" s="140">
        <v>372</v>
      </c>
      <c r="J22" s="115">
        <v>-20</v>
      </c>
      <c r="K22" s="116">
        <v>-5.376344086021505</v>
      </c>
    </row>
    <row r="23" spans="1:11" ht="14.1" customHeight="1" x14ac:dyDescent="0.2">
      <c r="A23" s="306">
        <v>23</v>
      </c>
      <c r="B23" s="307" t="s">
        <v>240</v>
      </c>
      <c r="C23" s="308"/>
      <c r="D23" s="113">
        <v>0.66906331136409025</v>
      </c>
      <c r="E23" s="115">
        <v>134</v>
      </c>
      <c r="F23" s="114">
        <v>97</v>
      </c>
      <c r="G23" s="114">
        <v>164</v>
      </c>
      <c r="H23" s="114">
        <v>134</v>
      </c>
      <c r="I23" s="140">
        <v>232</v>
      </c>
      <c r="J23" s="115">
        <v>-98</v>
      </c>
      <c r="K23" s="116">
        <v>-42.241379310344826</v>
      </c>
    </row>
    <row r="24" spans="1:11" ht="14.1" customHeight="1" x14ac:dyDescent="0.2">
      <c r="A24" s="306">
        <v>24</v>
      </c>
      <c r="B24" s="307" t="s">
        <v>241</v>
      </c>
      <c r="C24" s="308"/>
      <c r="D24" s="113">
        <v>3.6399041342121032</v>
      </c>
      <c r="E24" s="115">
        <v>729</v>
      </c>
      <c r="F24" s="114">
        <v>622</v>
      </c>
      <c r="G24" s="114">
        <v>658</v>
      </c>
      <c r="H24" s="114">
        <v>631</v>
      </c>
      <c r="I24" s="140">
        <v>989</v>
      </c>
      <c r="J24" s="115">
        <v>-260</v>
      </c>
      <c r="K24" s="116">
        <v>-26.289180990899897</v>
      </c>
    </row>
    <row r="25" spans="1:11" ht="14.1" customHeight="1" x14ac:dyDescent="0.2">
      <c r="A25" s="306">
        <v>25</v>
      </c>
      <c r="B25" s="307" t="s">
        <v>242</v>
      </c>
      <c r="C25" s="308"/>
      <c r="D25" s="113">
        <v>4.4038346315158776</v>
      </c>
      <c r="E25" s="115">
        <v>882</v>
      </c>
      <c r="F25" s="114">
        <v>610</v>
      </c>
      <c r="G25" s="114">
        <v>733</v>
      </c>
      <c r="H25" s="114">
        <v>650</v>
      </c>
      <c r="I25" s="140">
        <v>1014</v>
      </c>
      <c r="J25" s="115">
        <v>-132</v>
      </c>
      <c r="K25" s="116">
        <v>-13.017751479289942</v>
      </c>
    </row>
    <row r="26" spans="1:11" ht="14.1" customHeight="1" x14ac:dyDescent="0.2">
      <c r="A26" s="306">
        <v>26</v>
      </c>
      <c r="B26" s="307" t="s">
        <v>243</v>
      </c>
      <c r="C26" s="308"/>
      <c r="D26" s="113">
        <v>2.2668264429798284</v>
      </c>
      <c r="E26" s="115">
        <v>454</v>
      </c>
      <c r="F26" s="114">
        <v>433</v>
      </c>
      <c r="G26" s="114">
        <v>586</v>
      </c>
      <c r="H26" s="114">
        <v>270</v>
      </c>
      <c r="I26" s="140">
        <v>430</v>
      </c>
      <c r="J26" s="115">
        <v>24</v>
      </c>
      <c r="K26" s="116">
        <v>5.5813953488372094</v>
      </c>
    </row>
    <row r="27" spans="1:11" ht="14.1" customHeight="1" x14ac:dyDescent="0.2">
      <c r="A27" s="306">
        <v>27</v>
      </c>
      <c r="B27" s="307" t="s">
        <v>244</v>
      </c>
      <c r="C27" s="308"/>
      <c r="D27" s="113">
        <v>1.6776512881965249</v>
      </c>
      <c r="E27" s="115">
        <v>336</v>
      </c>
      <c r="F27" s="114">
        <v>195</v>
      </c>
      <c r="G27" s="114">
        <v>229</v>
      </c>
      <c r="H27" s="114">
        <v>215</v>
      </c>
      <c r="I27" s="140">
        <v>279</v>
      </c>
      <c r="J27" s="115">
        <v>57</v>
      </c>
      <c r="K27" s="116">
        <v>20.43010752688172</v>
      </c>
    </row>
    <row r="28" spans="1:11" ht="14.1" customHeight="1" x14ac:dyDescent="0.2">
      <c r="A28" s="306">
        <v>28</v>
      </c>
      <c r="B28" s="307" t="s">
        <v>245</v>
      </c>
      <c r="C28" s="308"/>
      <c r="D28" s="113">
        <v>0.23966446974236069</v>
      </c>
      <c r="E28" s="115">
        <v>48</v>
      </c>
      <c r="F28" s="114">
        <v>36</v>
      </c>
      <c r="G28" s="114">
        <v>69</v>
      </c>
      <c r="H28" s="114">
        <v>42</v>
      </c>
      <c r="I28" s="140">
        <v>52</v>
      </c>
      <c r="J28" s="115">
        <v>-4</v>
      </c>
      <c r="K28" s="116">
        <v>-7.6923076923076925</v>
      </c>
    </row>
    <row r="29" spans="1:11" ht="14.1" customHeight="1" x14ac:dyDescent="0.2">
      <c r="A29" s="306">
        <v>29</v>
      </c>
      <c r="B29" s="307" t="s">
        <v>246</v>
      </c>
      <c r="C29" s="308"/>
      <c r="D29" s="113">
        <v>9.1971240263630918</v>
      </c>
      <c r="E29" s="115">
        <v>1842</v>
      </c>
      <c r="F29" s="114">
        <v>1891</v>
      </c>
      <c r="G29" s="114">
        <v>2042</v>
      </c>
      <c r="H29" s="114">
        <v>1818</v>
      </c>
      <c r="I29" s="140">
        <v>1862</v>
      </c>
      <c r="J29" s="115">
        <v>-20</v>
      </c>
      <c r="K29" s="116">
        <v>-1.0741138560687433</v>
      </c>
    </row>
    <row r="30" spans="1:11" ht="14.1" customHeight="1" x14ac:dyDescent="0.2">
      <c r="A30" s="306" t="s">
        <v>247</v>
      </c>
      <c r="B30" s="307" t="s">
        <v>248</v>
      </c>
      <c r="C30" s="308"/>
      <c r="D30" s="113">
        <v>7.1999201118434195</v>
      </c>
      <c r="E30" s="115">
        <v>1442</v>
      </c>
      <c r="F30" s="114">
        <v>1605</v>
      </c>
      <c r="G30" s="114">
        <v>1673</v>
      </c>
      <c r="H30" s="114">
        <v>1508</v>
      </c>
      <c r="I30" s="140">
        <v>1495</v>
      </c>
      <c r="J30" s="115">
        <v>-53</v>
      </c>
      <c r="K30" s="116">
        <v>-3.5451505016722407</v>
      </c>
    </row>
    <row r="31" spans="1:11" ht="14.1" customHeight="1" x14ac:dyDescent="0.2">
      <c r="A31" s="306" t="s">
        <v>249</v>
      </c>
      <c r="B31" s="307" t="s">
        <v>250</v>
      </c>
      <c r="C31" s="308"/>
      <c r="D31" s="113" t="s">
        <v>514</v>
      </c>
      <c r="E31" s="115" t="s">
        <v>514</v>
      </c>
      <c r="F31" s="114">
        <v>286</v>
      </c>
      <c r="G31" s="114">
        <v>369</v>
      </c>
      <c r="H31" s="114">
        <v>310</v>
      </c>
      <c r="I31" s="140" t="s">
        <v>514</v>
      </c>
      <c r="J31" s="115" t="s">
        <v>514</v>
      </c>
      <c r="K31" s="116" t="s">
        <v>514</v>
      </c>
    </row>
    <row r="32" spans="1:11" ht="14.1" customHeight="1" x14ac:dyDescent="0.2">
      <c r="A32" s="306">
        <v>31</v>
      </c>
      <c r="B32" s="307" t="s">
        <v>251</v>
      </c>
      <c r="C32" s="308"/>
      <c r="D32" s="113">
        <v>0.45436389055322546</v>
      </c>
      <c r="E32" s="115">
        <v>91</v>
      </c>
      <c r="F32" s="114">
        <v>64</v>
      </c>
      <c r="G32" s="114">
        <v>99</v>
      </c>
      <c r="H32" s="114">
        <v>85</v>
      </c>
      <c r="I32" s="140">
        <v>86</v>
      </c>
      <c r="J32" s="115">
        <v>5</v>
      </c>
      <c r="K32" s="116">
        <v>5.8139534883720927</v>
      </c>
    </row>
    <row r="33" spans="1:11" ht="14.1" customHeight="1" x14ac:dyDescent="0.2">
      <c r="A33" s="306">
        <v>32</v>
      </c>
      <c r="B33" s="307" t="s">
        <v>252</v>
      </c>
      <c r="C33" s="308"/>
      <c r="D33" s="113">
        <v>2.4066307169962053</v>
      </c>
      <c r="E33" s="115">
        <v>482</v>
      </c>
      <c r="F33" s="114">
        <v>441</v>
      </c>
      <c r="G33" s="114">
        <v>650</v>
      </c>
      <c r="H33" s="114">
        <v>519</v>
      </c>
      <c r="I33" s="140">
        <v>471</v>
      </c>
      <c r="J33" s="115">
        <v>11</v>
      </c>
      <c r="K33" s="116">
        <v>2.335456475583864</v>
      </c>
    </row>
    <row r="34" spans="1:11" ht="14.1" customHeight="1" x14ac:dyDescent="0.2">
      <c r="A34" s="306">
        <v>33</v>
      </c>
      <c r="B34" s="307" t="s">
        <v>253</v>
      </c>
      <c r="C34" s="308"/>
      <c r="D34" s="113">
        <v>1.0635110844817255</v>
      </c>
      <c r="E34" s="115">
        <v>213</v>
      </c>
      <c r="F34" s="114">
        <v>230</v>
      </c>
      <c r="G34" s="114">
        <v>254</v>
      </c>
      <c r="H34" s="114">
        <v>156</v>
      </c>
      <c r="I34" s="140">
        <v>234</v>
      </c>
      <c r="J34" s="115">
        <v>-21</v>
      </c>
      <c r="K34" s="116">
        <v>-8.9743589743589745</v>
      </c>
    </row>
    <row r="35" spans="1:11" ht="14.1" customHeight="1" x14ac:dyDescent="0.2">
      <c r="A35" s="306">
        <v>34</v>
      </c>
      <c r="B35" s="307" t="s">
        <v>254</v>
      </c>
      <c r="C35" s="308"/>
      <c r="D35" s="113">
        <v>1.5028959456760536</v>
      </c>
      <c r="E35" s="115">
        <v>301</v>
      </c>
      <c r="F35" s="114">
        <v>183</v>
      </c>
      <c r="G35" s="114">
        <v>234</v>
      </c>
      <c r="H35" s="114">
        <v>171</v>
      </c>
      <c r="I35" s="140">
        <v>288</v>
      </c>
      <c r="J35" s="115">
        <v>13</v>
      </c>
      <c r="K35" s="116">
        <v>4.5138888888888893</v>
      </c>
    </row>
    <row r="36" spans="1:11" ht="14.1" customHeight="1" x14ac:dyDescent="0.2">
      <c r="A36" s="306">
        <v>41</v>
      </c>
      <c r="B36" s="307" t="s">
        <v>255</v>
      </c>
      <c r="C36" s="308"/>
      <c r="D36" s="113">
        <v>0.52925903734771318</v>
      </c>
      <c r="E36" s="115">
        <v>106</v>
      </c>
      <c r="F36" s="114">
        <v>66</v>
      </c>
      <c r="G36" s="114">
        <v>147</v>
      </c>
      <c r="H36" s="114">
        <v>85</v>
      </c>
      <c r="I36" s="140">
        <v>79</v>
      </c>
      <c r="J36" s="115">
        <v>27</v>
      </c>
      <c r="K36" s="116">
        <v>34.177215189873415</v>
      </c>
    </row>
    <row r="37" spans="1:11" ht="14.1" customHeight="1" x14ac:dyDescent="0.2">
      <c r="A37" s="306">
        <v>42</v>
      </c>
      <c r="B37" s="307" t="s">
        <v>256</v>
      </c>
      <c r="C37" s="308"/>
      <c r="D37" s="113">
        <v>5.9916117435590173E-2</v>
      </c>
      <c r="E37" s="115">
        <v>12</v>
      </c>
      <c r="F37" s="114">
        <v>13</v>
      </c>
      <c r="G37" s="114">
        <v>18</v>
      </c>
      <c r="H37" s="114" t="s">
        <v>514</v>
      </c>
      <c r="I37" s="140">
        <v>13</v>
      </c>
      <c r="J37" s="115">
        <v>-1</v>
      </c>
      <c r="K37" s="116">
        <v>-7.6923076923076925</v>
      </c>
    </row>
    <row r="38" spans="1:11" ht="14.1" customHeight="1" x14ac:dyDescent="0.2">
      <c r="A38" s="306">
        <v>43</v>
      </c>
      <c r="B38" s="307" t="s">
        <v>257</v>
      </c>
      <c r="C38" s="308"/>
      <c r="D38" s="113">
        <v>1.0834831236269222</v>
      </c>
      <c r="E38" s="115">
        <v>217</v>
      </c>
      <c r="F38" s="114">
        <v>175</v>
      </c>
      <c r="G38" s="114">
        <v>245</v>
      </c>
      <c r="H38" s="114">
        <v>187</v>
      </c>
      <c r="I38" s="140">
        <v>214</v>
      </c>
      <c r="J38" s="115">
        <v>3</v>
      </c>
      <c r="K38" s="116">
        <v>1.4018691588785046</v>
      </c>
    </row>
    <row r="39" spans="1:11" ht="14.1" customHeight="1" x14ac:dyDescent="0.2">
      <c r="A39" s="306">
        <v>51</v>
      </c>
      <c r="B39" s="307" t="s">
        <v>258</v>
      </c>
      <c r="C39" s="308"/>
      <c r="D39" s="113">
        <v>12.1929298981426</v>
      </c>
      <c r="E39" s="115">
        <v>2442</v>
      </c>
      <c r="F39" s="114">
        <v>2199</v>
      </c>
      <c r="G39" s="114">
        <v>2500</v>
      </c>
      <c r="H39" s="114">
        <v>2336</v>
      </c>
      <c r="I39" s="140">
        <v>2460</v>
      </c>
      <c r="J39" s="115">
        <v>-18</v>
      </c>
      <c r="K39" s="116">
        <v>-0.73170731707317072</v>
      </c>
    </row>
    <row r="40" spans="1:11" ht="14.1" customHeight="1" x14ac:dyDescent="0.2">
      <c r="A40" s="306" t="s">
        <v>259</v>
      </c>
      <c r="B40" s="307" t="s">
        <v>260</v>
      </c>
      <c r="C40" s="308"/>
      <c r="D40" s="113">
        <v>11.45895745955662</v>
      </c>
      <c r="E40" s="115">
        <v>2295</v>
      </c>
      <c r="F40" s="114">
        <v>2106</v>
      </c>
      <c r="G40" s="114">
        <v>2366</v>
      </c>
      <c r="H40" s="114">
        <v>2201</v>
      </c>
      <c r="I40" s="140">
        <v>2267</v>
      </c>
      <c r="J40" s="115">
        <v>28</v>
      </c>
      <c r="K40" s="116">
        <v>1.2351124834583149</v>
      </c>
    </row>
    <row r="41" spans="1:11" ht="14.1" customHeight="1" x14ac:dyDescent="0.2">
      <c r="A41" s="306"/>
      <c r="B41" s="307" t="s">
        <v>261</v>
      </c>
      <c r="C41" s="308"/>
      <c r="D41" s="113">
        <v>10.605152786099461</v>
      </c>
      <c r="E41" s="115">
        <v>2124</v>
      </c>
      <c r="F41" s="114">
        <v>1948</v>
      </c>
      <c r="G41" s="114">
        <v>2121</v>
      </c>
      <c r="H41" s="114">
        <v>2053</v>
      </c>
      <c r="I41" s="140">
        <v>2057</v>
      </c>
      <c r="J41" s="115">
        <v>67</v>
      </c>
      <c r="K41" s="116">
        <v>3.2571706368497813</v>
      </c>
    </row>
    <row r="42" spans="1:11" ht="14.1" customHeight="1" x14ac:dyDescent="0.2">
      <c r="A42" s="306">
        <v>52</v>
      </c>
      <c r="B42" s="307" t="s">
        <v>262</v>
      </c>
      <c r="C42" s="308"/>
      <c r="D42" s="113">
        <v>4.6784501697623329</v>
      </c>
      <c r="E42" s="115">
        <v>937</v>
      </c>
      <c r="F42" s="114">
        <v>709</v>
      </c>
      <c r="G42" s="114">
        <v>778</v>
      </c>
      <c r="H42" s="114">
        <v>720</v>
      </c>
      <c r="I42" s="140">
        <v>923</v>
      </c>
      <c r="J42" s="115">
        <v>14</v>
      </c>
      <c r="K42" s="116">
        <v>1.5167930660888407</v>
      </c>
    </row>
    <row r="43" spans="1:11" ht="14.1" customHeight="1" x14ac:dyDescent="0.2">
      <c r="A43" s="306" t="s">
        <v>263</v>
      </c>
      <c r="B43" s="307" t="s">
        <v>264</v>
      </c>
      <c r="C43" s="308"/>
      <c r="D43" s="113">
        <v>3.9195126822448572</v>
      </c>
      <c r="E43" s="115">
        <v>785</v>
      </c>
      <c r="F43" s="114">
        <v>580</v>
      </c>
      <c r="G43" s="114">
        <v>636</v>
      </c>
      <c r="H43" s="114">
        <v>586</v>
      </c>
      <c r="I43" s="140">
        <v>788</v>
      </c>
      <c r="J43" s="115">
        <v>-3</v>
      </c>
      <c r="K43" s="116">
        <v>-0.38071065989847713</v>
      </c>
    </row>
    <row r="44" spans="1:11" ht="14.1" customHeight="1" x14ac:dyDescent="0.2">
      <c r="A44" s="306">
        <v>53</v>
      </c>
      <c r="B44" s="307" t="s">
        <v>265</v>
      </c>
      <c r="C44" s="308"/>
      <c r="D44" s="113">
        <v>0.69902137008188536</v>
      </c>
      <c r="E44" s="115">
        <v>140</v>
      </c>
      <c r="F44" s="114">
        <v>118</v>
      </c>
      <c r="G44" s="114">
        <v>128</v>
      </c>
      <c r="H44" s="114">
        <v>137</v>
      </c>
      <c r="I44" s="140">
        <v>133</v>
      </c>
      <c r="J44" s="115">
        <v>7</v>
      </c>
      <c r="K44" s="116">
        <v>5.2631578947368425</v>
      </c>
    </row>
    <row r="45" spans="1:11" ht="14.1" customHeight="1" x14ac:dyDescent="0.2">
      <c r="A45" s="306" t="s">
        <v>266</v>
      </c>
      <c r="B45" s="307" t="s">
        <v>267</v>
      </c>
      <c r="C45" s="308"/>
      <c r="D45" s="113">
        <v>0.65907729179149188</v>
      </c>
      <c r="E45" s="115">
        <v>132</v>
      </c>
      <c r="F45" s="114">
        <v>113</v>
      </c>
      <c r="G45" s="114">
        <v>124</v>
      </c>
      <c r="H45" s="114">
        <v>134</v>
      </c>
      <c r="I45" s="140">
        <v>127</v>
      </c>
      <c r="J45" s="115">
        <v>5</v>
      </c>
      <c r="K45" s="116">
        <v>3.9370078740157481</v>
      </c>
    </row>
    <row r="46" spans="1:11" ht="14.1" customHeight="1" x14ac:dyDescent="0.2">
      <c r="A46" s="306">
        <v>54</v>
      </c>
      <c r="B46" s="307" t="s">
        <v>268</v>
      </c>
      <c r="C46" s="308"/>
      <c r="D46" s="113">
        <v>5.6520870780906733</v>
      </c>
      <c r="E46" s="115">
        <v>1132</v>
      </c>
      <c r="F46" s="114">
        <v>898</v>
      </c>
      <c r="G46" s="114">
        <v>1065</v>
      </c>
      <c r="H46" s="114">
        <v>842</v>
      </c>
      <c r="I46" s="140">
        <v>1043</v>
      </c>
      <c r="J46" s="115">
        <v>89</v>
      </c>
      <c r="K46" s="116">
        <v>8.5330776605944383</v>
      </c>
    </row>
    <row r="47" spans="1:11" ht="14.1" customHeight="1" x14ac:dyDescent="0.2">
      <c r="A47" s="306">
        <v>61</v>
      </c>
      <c r="B47" s="307" t="s">
        <v>269</v>
      </c>
      <c r="C47" s="308"/>
      <c r="D47" s="113">
        <v>2.2668264429798284</v>
      </c>
      <c r="E47" s="115">
        <v>454</v>
      </c>
      <c r="F47" s="114">
        <v>313</v>
      </c>
      <c r="G47" s="114">
        <v>334</v>
      </c>
      <c r="H47" s="114">
        <v>460</v>
      </c>
      <c r="I47" s="140">
        <v>372</v>
      </c>
      <c r="J47" s="115">
        <v>82</v>
      </c>
      <c r="K47" s="116">
        <v>22.043010752688172</v>
      </c>
    </row>
    <row r="48" spans="1:11" ht="14.1" customHeight="1" x14ac:dyDescent="0.2">
      <c r="A48" s="306">
        <v>62</v>
      </c>
      <c r="B48" s="307" t="s">
        <v>270</v>
      </c>
      <c r="C48" s="308"/>
      <c r="D48" s="113">
        <v>6.6057519472738164</v>
      </c>
      <c r="E48" s="115">
        <v>1323</v>
      </c>
      <c r="F48" s="114">
        <v>1316</v>
      </c>
      <c r="G48" s="114">
        <v>1493</v>
      </c>
      <c r="H48" s="114">
        <v>1181</v>
      </c>
      <c r="I48" s="140">
        <v>1258</v>
      </c>
      <c r="J48" s="115">
        <v>65</v>
      </c>
      <c r="K48" s="116">
        <v>5.1669316375198724</v>
      </c>
    </row>
    <row r="49" spans="1:11" ht="14.1" customHeight="1" x14ac:dyDescent="0.2">
      <c r="A49" s="306">
        <v>63</v>
      </c>
      <c r="B49" s="307" t="s">
        <v>271</v>
      </c>
      <c r="C49" s="308"/>
      <c r="D49" s="113">
        <v>3.8396245256640702</v>
      </c>
      <c r="E49" s="115">
        <v>769</v>
      </c>
      <c r="F49" s="114">
        <v>762</v>
      </c>
      <c r="G49" s="114">
        <v>785</v>
      </c>
      <c r="H49" s="114">
        <v>592</v>
      </c>
      <c r="I49" s="140">
        <v>667</v>
      </c>
      <c r="J49" s="115">
        <v>102</v>
      </c>
      <c r="K49" s="116">
        <v>15.292353823088456</v>
      </c>
    </row>
    <row r="50" spans="1:11" ht="14.1" customHeight="1" x14ac:dyDescent="0.2">
      <c r="A50" s="306" t="s">
        <v>272</v>
      </c>
      <c r="B50" s="307" t="s">
        <v>273</v>
      </c>
      <c r="C50" s="308"/>
      <c r="D50" s="113">
        <v>0.36448971439984024</v>
      </c>
      <c r="E50" s="115">
        <v>73</v>
      </c>
      <c r="F50" s="114">
        <v>78</v>
      </c>
      <c r="G50" s="114">
        <v>65</v>
      </c>
      <c r="H50" s="114">
        <v>97</v>
      </c>
      <c r="I50" s="140">
        <v>100</v>
      </c>
      <c r="J50" s="115">
        <v>-27</v>
      </c>
      <c r="K50" s="116">
        <v>-27</v>
      </c>
    </row>
    <row r="51" spans="1:11" ht="14.1" customHeight="1" x14ac:dyDescent="0.2">
      <c r="A51" s="306" t="s">
        <v>274</v>
      </c>
      <c r="B51" s="307" t="s">
        <v>275</v>
      </c>
      <c r="C51" s="308"/>
      <c r="D51" s="113">
        <v>3.1905332534451767</v>
      </c>
      <c r="E51" s="115">
        <v>639</v>
      </c>
      <c r="F51" s="114">
        <v>624</v>
      </c>
      <c r="G51" s="114">
        <v>632</v>
      </c>
      <c r="H51" s="114">
        <v>422</v>
      </c>
      <c r="I51" s="140">
        <v>493</v>
      </c>
      <c r="J51" s="115">
        <v>146</v>
      </c>
      <c r="K51" s="116">
        <v>29.614604462474645</v>
      </c>
    </row>
    <row r="52" spans="1:11" ht="14.1" customHeight="1" x14ac:dyDescent="0.2">
      <c r="A52" s="306">
        <v>71</v>
      </c>
      <c r="B52" s="307" t="s">
        <v>276</v>
      </c>
      <c r="C52" s="308"/>
      <c r="D52" s="113">
        <v>9.6165368484122222</v>
      </c>
      <c r="E52" s="115">
        <v>1926</v>
      </c>
      <c r="F52" s="114">
        <v>1180</v>
      </c>
      <c r="G52" s="114">
        <v>1612</v>
      </c>
      <c r="H52" s="114">
        <v>1433</v>
      </c>
      <c r="I52" s="140">
        <v>1623</v>
      </c>
      <c r="J52" s="115">
        <v>303</v>
      </c>
      <c r="K52" s="116">
        <v>18.669131238447321</v>
      </c>
    </row>
    <row r="53" spans="1:11" ht="14.1" customHeight="1" x14ac:dyDescent="0.2">
      <c r="A53" s="306" t="s">
        <v>277</v>
      </c>
      <c r="B53" s="307" t="s">
        <v>278</v>
      </c>
      <c r="C53" s="308"/>
      <c r="D53" s="113">
        <v>3.5600159776313163</v>
      </c>
      <c r="E53" s="115">
        <v>713</v>
      </c>
      <c r="F53" s="114">
        <v>402</v>
      </c>
      <c r="G53" s="114">
        <v>627</v>
      </c>
      <c r="H53" s="114">
        <v>566</v>
      </c>
      <c r="I53" s="140">
        <v>598</v>
      </c>
      <c r="J53" s="115">
        <v>115</v>
      </c>
      <c r="K53" s="116">
        <v>19.23076923076923</v>
      </c>
    </row>
    <row r="54" spans="1:11" ht="14.1" customHeight="1" x14ac:dyDescent="0.2">
      <c r="A54" s="306" t="s">
        <v>279</v>
      </c>
      <c r="B54" s="307" t="s">
        <v>280</v>
      </c>
      <c r="C54" s="308"/>
      <c r="D54" s="113">
        <v>5.0928699820251646</v>
      </c>
      <c r="E54" s="115">
        <v>1020</v>
      </c>
      <c r="F54" s="114">
        <v>682</v>
      </c>
      <c r="G54" s="114">
        <v>858</v>
      </c>
      <c r="H54" s="114">
        <v>752</v>
      </c>
      <c r="I54" s="140">
        <v>893</v>
      </c>
      <c r="J54" s="115">
        <v>127</v>
      </c>
      <c r="K54" s="116">
        <v>14.221724524076148</v>
      </c>
    </row>
    <row r="55" spans="1:11" ht="14.1" customHeight="1" x14ac:dyDescent="0.2">
      <c r="A55" s="306">
        <v>72</v>
      </c>
      <c r="B55" s="307" t="s">
        <v>281</v>
      </c>
      <c r="C55" s="308"/>
      <c r="D55" s="113">
        <v>1.7076093469143199</v>
      </c>
      <c r="E55" s="115">
        <v>342</v>
      </c>
      <c r="F55" s="114">
        <v>230</v>
      </c>
      <c r="G55" s="114">
        <v>297</v>
      </c>
      <c r="H55" s="114">
        <v>339</v>
      </c>
      <c r="I55" s="140">
        <v>463</v>
      </c>
      <c r="J55" s="115">
        <v>-121</v>
      </c>
      <c r="K55" s="116">
        <v>-26.133909287257019</v>
      </c>
    </row>
    <row r="56" spans="1:11" ht="14.1" customHeight="1" x14ac:dyDescent="0.2">
      <c r="A56" s="306" t="s">
        <v>282</v>
      </c>
      <c r="B56" s="307" t="s">
        <v>283</v>
      </c>
      <c r="C56" s="308"/>
      <c r="D56" s="113">
        <v>0.67405632115038949</v>
      </c>
      <c r="E56" s="115">
        <v>135</v>
      </c>
      <c r="F56" s="114">
        <v>70</v>
      </c>
      <c r="G56" s="114">
        <v>99</v>
      </c>
      <c r="H56" s="114">
        <v>100</v>
      </c>
      <c r="I56" s="140">
        <v>195</v>
      </c>
      <c r="J56" s="115">
        <v>-60</v>
      </c>
      <c r="K56" s="116">
        <v>-30.76923076923077</v>
      </c>
    </row>
    <row r="57" spans="1:11" ht="14.1" customHeight="1" x14ac:dyDescent="0.2">
      <c r="A57" s="306" t="s">
        <v>284</v>
      </c>
      <c r="B57" s="307" t="s">
        <v>285</v>
      </c>
      <c r="C57" s="308"/>
      <c r="D57" s="113">
        <v>0.6041541841422009</v>
      </c>
      <c r="E57" s="115">
        <v>121</v>
      </c>
      <c r="F57" s="114">
        <v>97</v>
      </c>
      <c r="G57" s="114">
        <v>114</v>
      </c>
      <c r="H57" s="114">
        <v>117</v>
      </c>
      <c r="I57" s="140">
        <v>130</v>
      </c>
      <c r="J57" s="115">
        <v>-9</v>
      </c>
      <c r="K57" s="116">
        <v>-6.9230769230769234</v>
      </c>
    </row>
    <row r="58" spans="1:11" ht="14.1" customHeight="1" x14ac:dyDescent="0.2">
      <c r="A58" s="306">
        <v>73</v>
      </c>
      <c r="B58" s="307" t="s">
        <v>286</v>
      </c>
      <c r="C58" s="308"/>
      <c r="D58" s="113">
        <v>1.4679448771719592</v>
      </c>
      <c r="E58" s="115">
        <v>294</v>
      </c>
      <c r="F58" s="114">
        <v>146</v>
      </c>
      <c r="G58" s="114">
        <v>272</v>
      </c>
      <c r="H58" s="114">
        <v>208</v>
      </c>
      <c r="I58" s="140">
        <v>270</v>
      </c>
      <c r="J58" s="115">
        <v>24</v>
      </c>
      <c r="K58" s="116">
        <v>8.8888888888888893</v>
      </c>
    </row>
    <row r="59" spans="1:11" ht="14.1" customHeight="1" x14ac:dyDescent="0.2">
      <c r="A59" s="306" t="s">
        <v>287</v>
      </c>
      <c r="B59" s="307" t="s">
        <v>288</v>
      </c>
      <c r="C59" s="308"/>
      <c r="D59" s="113">
        <v>0.87377671260235668</v>
      </c>
      <c r="E59" s="115">
        <v>175</v>
      </c>
      <c r="F59" s="114">
        <v>86</v>
      </c>
      <c r="G59" s="114">
        <v>184</v>
      </c>
      <c r="H59" s="114">
        <v>139</v>
      </c>
      <c r="I59" s="140">
        <v>184</v>
      </c>
      <c r="J59" s="115">
        <v>-9</v>
      </c>
      <c r="K59" s="116">
        <v>-4.8913043478260869</v>
      </c>
    </row>
    <row r="60" spans="1:11" ht="14.1" customHeight="1" x14ac:dyDescent="0.2">
      <c r="A60" s="306">
        <v>81</v>
      </c>
      <c r="B60" s="307" t="s">
        <v>289</v>
      </c>
      <c r="C60" s="308"/>
      <c r="D60" s="113">
        <v>6.0665068903535051</v>
      </c>
      <c r="E60" s="115">
        <v>1215</v>
      </c>
      <c r="F60" s="114">
        <v>948</v>
      </c>
      <c r="G60" s="114">
        <v>1229</v>
      </c>
      <c r="H60" s="114">
        <v>945</v>
      </c>
      <c r="I60" s="140">
        <v>1091</v>
      </c>
      <c r="J60" s="115">
        <v>124</v>
      </c>
      <c r="K60" s="116">
        <v>11.365719523373052</v>
      </c>
    </row>
    <row r="61" spans="1:11" ht="14.1" customHeight="1" x14ac:dyDescent="0.2">
      <c r="A61" s="306" t="s">
        <v>290</v>
      </c>
      <c r="B61" s="307" t="s">
        <v>291</v>
      </c>
      <c r="C61" s="308"/>
      <c r="D61" s="113">
        <v>1.4629518673856601</v>
      </c>
      <c r="E61" s="115">
        <v>293</v>
      </c>
      <c r="F61" s="114">
        <v>230</v>
      </c>
      <c r="G61" s="114">
        <v>312</v>
      </c>
      <c r="H61" s="114">
        <v>359</v>
      </c>
      <c r="I61" s="140">
        <v>348</v>
      </c>
      <c r="J61" s="115">
        <v>-55</v>
      </c>
      <c r="K61" s="116">
        <v>-15.804597701149426</v>
      </c>
    </row>
    <row r="62" spans="1:11" ht="14.1" customHeight="1" x14ac:dyDescent="0.2">
      <c r="A62" s="306" t="s">
        <v>292</v>
      </c>
      <c r="B62" s="307" t="s">
        <v>293</v>
      </c>
      <c r="C62" s="308"/>
      <c r="D62" s="113">
        <v>2.1619732374675453</v>
      </c>
      <c r="E62" s="115">
        <v>433</v>
      </c>
      <c r="F62" s="114">
        <v>402</v>
      </c>
      <c r="G62" s="114">
        <v>537</v>
      </c>
      <c r="H62" s="114">
        <v>328</v>
      </c>
      <c r="I62" s="140">
        <v>328</v>
      </c>
      <c r="J62" s="115">
        <v>105</v>
      </c>
      <c r="K62" s="116">
        <v>32.012195121951223</v>
      </c>
    </row>
    <row r="63" spans="1:11" ht="14.1" customHeight="1" x14ac:dyDescent="0.2">
      <c r="A63" s="306"/>
      <c r="B63" s="307" t="s">
        <v>294</v>
      </c>
      <c r="C63" s="308"/>
      <c r="D63" s="113">
        <v>1.957259836229279</v>
      </c>
      <c r="E63" s="115">
        <v>392</v>
      </c>
      <c r="F63" s="114">
        <v>351</v>
      </c>
      <c r="G63" s="114">
        <v>460</v>
      </c>
      <c r="H63" s="114">
        <v>311</v>
      </c>
      <c r="I63" s="140">
        <v>293</v>
      </c>
      <c r="J63" s="115">
        <v>99</v>
      </c>
      <c r="K63" s="116">
        <v>33.788395904436861</v>
      </c>
    </row>
    <row r="64" spans="1:11" ht="14.1" customHeight="1" x14ac:dyDescent="0.2">
      <c r="A64" s="306" t="s">
        <v>295</v>
      </c>
      <c r="B64" s="307" t="s">
        <v>296</v>
      </c>
      <c r="C64" s="308"/>
      <c r="D64" s="113">
        <v>0.80387457559416819</v>
      </c>
      <c r="E64" s="115">
        <v>161</v>
      </c>
      <c r="F64" s="114">
        <v>104</v>
      </c>
      <c r="G64" s="114">
        <v>114</v>
      </c>
      <c r="H64" s="114">
        <v>81</v>
      </c>
      <c r="I64" s="140">
        <v>121</v>
      </c>
      <c r="J64" s="115">
        <v>40</v>
      </c>
      <c r="K64" s="116">
        <v>33.057851239669418</v>
      </c>
    </row>
    <row r="65" spans="1:11" ht="14.1" customHeight="1" x14ac:dyDescent="0.2">
      <c r="A65" s="306" t="s">
        <v>297</v>
      </c>
      <c r="B65" s="307" t="s">
        <v>298</v>
      </c>
      <c r="C65" s="308"/>
      <c r="D65" s="113">
        <v>0.81885360495306569</v>
      </c>
      <c r="E65" s="115">
        <v>164</v>
      </c>
      <c r="F65" s="114">
        <v>113</v>
      </c>
      <c r="G65" s="114">
        <v>146</v>
      </c>
      <c r="H65" s="114">
        <v>79</v>
      </c>
      <c r="I65" s="140">
        <v>155</v>
      </c>
      <c r="J65" s="115">
        <v>9</v>
      </c>
      <c r="K65" s="116">
        <v>5.806451612903226</v>
      </c>
    </row>
    <row r="66" spans="1:11" ht="14.1" customHeight="1" x14ac:dyDescent="0.2">
      <c r="A66" s="306">
        <v>82</v>
      </c>
      <c r="B66" s="307" t="s">
        <v>299</v>
      </c>
      <c r="C66" s="308"/>
      <c r="D66" s="113">
        <v>2.4315957659277014</v>
      </c>
      <c r="E66" s="115">
        <v>487</v>
      </c>
      <c r="F66" s="114">
        <v>377</v>
      </c>
      <c r="G66" s="114">
        <v>606</v>
      </c>
      <c r="H66" s="114">
        <v>393</v>
      </c>
      <c r="I66" s="140">
        <v>530</v>
      </c>
      <c r="J66" s="115">
        <v>-43</v>
      </c>
      <c r="K66" s="116">
        <v>-8.1132075471698109</v>
      </c>
    </row>
    <row r="67" spans="1:11" ht="14.1" customHeight="1" x14ac:dyDescent="0.2">
      <c r="A67" s="306" t="s">
        <v>300</v>
      </c>
      <c r="B67" s="307" t="s">
        <v>301</v>
      </c>
      <c r="C67" s="308"/>
      <c r="D67" s="113">
        <v>1.408028759736369</v>
      </c>
      <c r="E67" s="115">
        <v>282</v>
      </c>
      <c r="F67" s="114">
        <v>222</v>
      </c>
      <c r="G67" s="114">
        <v>349</v>
      </c>
      <c r="H67" s="114">
        <v>204</v>
      </c>
      <c r="I67" s="140">
        <v>267</v>
      </c>
      <c r="J67" s="115">
        <v>15</v>
      </c>
      <c r="K67" s="116">
        <v>5.617977528089888</v>
      </c>
    </row>
    <row r="68" spans="1:11" ht="14.1" customHeight="1" x14ac:dyDescent="0.2">
      <c r="A68" s="306" t="s">
        <v>302</v>
      </c>
      <c r="B68" s="307" t="s">
        <v>303</v>
      </c>
      <c r="C68" s="308"/>
      <c r="D68" s="113">
        <v>0.59416816456960253</v>
      </c>
      <c r="E68" s="115">
        <v>119</v>
      </c>
      <c r="F68" s="114">
        <v>102</v>
      </c>
      <c r="G68" s="114">
        <v>160</v>
      </c>
      <c r="H68" s="114">
        <v>106</v>
      </c>
      <c r="I68" s="140">
        <v>139</v>
      </c>
      <c r="J68" s="115">
        <v>-20</v>
      </c>
      <c r="K68" s="116">
        <v>-14.388489208633093</v>
      </c>
    </row>
    <row r="69" spans="1:11" ht="14.1" customHeight="1" x14ac:dyDescent="0.2">
      <c r="A69" s="306">
        <v>83</v>
      </c>
      <c r="B69" s="307" t="s">
        <v>304</v>
      </c>
      <c r="C69" s="308"/>
      <c r="D69" s="113">
        <v>4.6934291991212307</v>
      </c>
      <c r="E69" s="115">
        <v>940</v>
      </c>
      <c r="F69" s="114">
        <v>628</v>
      </c>
      <c r="G69" s="114">
        <v>1276</v>
      </c>
      <c r="H69" s="114">
        <v>623</v>
      </c>
      <c r="I69" s="140">
        <v>734</v>
      </c>
      <c r="J69" s="115">
        <v>206</v>
      </c>
      <c r="K69" s="116">
        <v>28.065395095367847</v>
      </c>
    </row>
    <row r="70" spans="1:11" ht="14.1" customHeight="1" x14ac:dyDescent="0.2">
      <c r="A70" s="306" t="s">
        <v>305</v>
      </c>
      <c r="B70" s="307" t="s">
        <v>306</v>
      </c>
      <c r="C70" s="308"/>
      <c r="D70" s="113">
        <v>3.9794287996804472</v>
      </c>
      <c r="E70" s="115">
        <v>797</v>
      </c>
      <c r="F70" s="114">
        <v>507</v>
      </c>
      <c r="G70" s="114">
        <v>1112</v>
      </c>
      <c r="H70" s="114">
        <v>529</v>
      </c>
      <c r="I70" s="140">
        <v>546</v>
      </c>
      <c r="J70" s="115">
        <v>251</v>
      </c>
      <c r="K70" s="116">
        <v>45.970695970695971</v>
      </c>
    </row>
    <row r="71" spans="1:11" ht="14.1" customHeight="1" x14ac:dyDescent="0.2">
      <c r="A71" s="306"/>
      <c r="B71" s="307" t="s">
        <v>307</v>
      </c>
      <c r="C71" s="308"/>
      <c r="D71" s="113">
        <v>1.3381266227281805</v>
      </c>
      <c r="E71" s="115">
        <v>268</v>
      </c>
      <c r="F71" s="114">
        <v>191</v>
      </c>
      <c r="G71" s="114">
        <v>453</v>
      </c>
      <c r="H71" s="114">
        <v>203</v>
      </c>
      <c r="I71" s="140">
        <v>235</v>
      </c>
      <c r="J71" s="115">
        <v>33</v>
      </c>
      <c r="K71" s="116">
        <v>14.042553191489361</v>
      </c>
    </row>
    <row r="72" spans="1:11" ht="14.1" customHeight="1" x14ac:dyDescent="0.2">
      <c r="A72" s="306">
        <v>84</v>
      </c>
      <c r="B72" s="307" t="s">
        <v>308</v>
      </c>
      <c r="C72" s="308"/>
      <c r="D72" s="113">
        <v>1.298182544437787</v>
      </c>
      <c r="E72" s="115">
        <v>260</v>
      </c>
      <c r="F72" s="114">
        <v>162</v>
      </c>
      <c r="G72" s="114">
        <v>433</v>
      </c>
      <c r="H72" s="114">
        <v>165</v>
      </c>
      <c r="I72" s="140">
        <v>241</v>
      </c>
      <c r="J72" s="115">
        <v>19</v>
      </c>
      <c r="K72" s="116">
        <v>7.8838174273858925</v>
      </c>
    </row>
    <row r="73" spans="1:11" ht="14.1" customHeight="1" x14ac:dyDescent="0.2">
      <c r="A73" s="306" t="s">
        <v>309</v>
      </c>
      <c r="B73" s="307" t="s">
        <v>310</v>
      </c>
      <c r="C73" s="308"/>
      <c r="D73" s="113">
        <v>0.33453165568204513</v>
      </c>
      <c r="E73" s="115">
        <v>67</v>
      </c>
      <c r="F73" s="114">
        <v>18</v>
      </c>
      <c r="G73" s="114">
        <v>147</v>
      </c>
      <c r="H73" s="114">
        <v>12</v>
      </c>
      <c r="I73" s="140">
        <v>55</v>
      </c>
      <c r="J73" s="115">
        <v>12</v>
      </c>
      <c r="K73" s="116">
        <v>21.818181818181817</v>
      </c>
    </row>
    <row r="74" spans="1:11" ht="14.1" customHeight="1" x14ac:dyDescent="0.2">
      <c r="A74" s="306" t="s">
        <v>311</v>
      </c>
      <c r="B74" s="307" t="s">
        <v>312</v>
      </c>
      <c r="C74" s="308"/>
      <c r="D74" s="113">
        <v>9.4867185939684448E-2</v>
      </c>
      <c r="E74" s="115">
        <v>19</v>
      </c>
      <c r="F74" s="114">
        <v>14</v>
      </c>
      <c r="G74" s="114">
        <v>81</v>
      </c>
      <c r="H74" s="114">
        <v>30</v>
      </c>
      <c r="I74" s="140">
        <v>32</v>
      </c>
      <c r="J74" s="115">
        <v>-13</v>
      </c>
      <c r="K74" s="116">
        <v>-40.625</v>
      </c>
    </row>
    <row r="75" spans="1:11" ht="14.1" customHeight="1" x14ac:dyDescent="0.2">
      <c r="A75" s="306" t="s">
        <v>313</v>
      </c>
      <c r="B75" s="307" t="s">
        <v>314</v>
      </c>
      <c r="C75" s="308"/>
      <c r="D75" s="113">
        <v>0.47932893948472138</v>
      </c>
      <c r="E75" s="115">
        <v>96</v>
      </c>
      <c r="F75" s="114">
        <v>88</v>
      </c>
      <c r="G75" s="114">
        <v>112</v>
      </c>
      <c r="H75" s="114">
        <v>65</v>
      </c>
      <c r="I75" s="140">
        <v>80</v>
      </c>
      <c r="J75" s="115">
        <v>16</v>
      </c>
      <c r="K75" s="116">
        <v>20</v>
      </c>
    </row>
    <row r="76" spans="1:11" ht="14.1" customHeight="1" x14ac:dyDescent="0.2">
      <c r="A76" s="306">
        <v>91</v>
      </c>
      <c r="B76" s="307" t="s">
        <v>315</v>
      </c>
      <c r="C76" s="308"/>
      <c r="D76" s="113">
        <v>0.17475534252047134</v>
      </c>
      <c r="E76" s="115">
        <v>35</v>
      </c>
      <c r="F76" s="114">
        <v>27</v>
      </c>
      <c r="G76" s="114">
        <v>54</v>
      </c>
      <c r="H76" s="114">
        <v>26</v>
      </c>
      <c r="I76" s="140">
        <v>28</v>
      </c>
      <c r="J76" s="115">
        <v>7</v>
      </c>
      <c r="K76" s="116">
        <v>25</v>
      </c>
    </row>
    <row r="77" spans="1:11" ht="14.1" customHeight="1" x14ac:dyDescent="0.2">
      <c r="A77" s="306">
        <v>92</v>
      </c>
      <c r="B77" s="307" t="s">
        <v>316</v>
      </c>
      <c r="C77" s="308"/>
      <c r="D77" s="113">
        <v>1.6277211903335331</v>
      </c>
      <c r="E77" s="115">
        <v>326</v>
      </c>
      <c r="F77" s="114">
        <v>290</v>
      </c>
      <c r="G77" s="114">
        <v>361</v>
      </c>
      <c r="H77" s="114">
        <v>287</v>
      </c>
      <c r="I77" s="140">
        <v>280</v>
      </c>
      <c r="J77" s="115">
        <v>46</v>
      </c>
      <c r="K77" s="116">
        <v>16.428571428571427</v>
      </c>
    </row>
    <row r="78" spans="1:11" ht="14.1" customHeight="1" x14ac:dyDescent="0.2">
      <c r="A78" s="306">
        <v>93</v>
      </c>
      <c r="B78" s="307" t="s">
        <v>317</v>
      </c>
      <c r="C78" s="308"/>
      <c r="D78" s="113">
        <v>0.22967845016976232</v>
      </c>
      <c r="E78" s="115">
        <v>46</v>
      </c>
      <c r="F78" s="114">
        <v>18</v>
      </c>
      <c r="G78" s="114">
        <v>37</v>
      </c>
      <c r="H78" s="114">
        <v>32</v>
      </c>
      <c r="I78" s="140">
        <v>33</v>
      </c>
      <c r="J78" s="115">
        <v>13</v>
      </c>
      <c r="K78" s="116">
        <v>39.393939393939391</v>
      </c>
    </row>
    <row r="79" spans="1:11" ht="14.1" customHeight="1" x14ac:dyDescent="0.2">
      <c r="A79" s="306">
        <v>94</v>
      </c>
      <c r="B79" s="307" t="s">
        <v>318</v>
      </c>
      <c r="C79" s="308"/>
      <c r="D79" s="113">
        <v>0.79388855602156982</v>
      </c>
      <c r="E79" s="115">
        <v>159</v>
      </c>
      <c r="F79" s="114">
        <v>117</v>
      </c>
      <c r="G79" s="114">
        <v>105</v>
      </c>
      <c r="H79" s="114">
        <v>181</v>
      </c>
      <c r="I79" s="140">
        <v>107</v>
      </c>
      <c r="J79" s="115">
        <v>52</v>
      </c>
      <c r="K79" s="116">
        <v>48.598130841121495</v>
      </c>
    </row>
    <row r="80" spans="1:11" ht="14.1" customHeight="1" x14ac:dyDescent="0.2">
      <c r="A80" s="306" t="s">
        <v>319</v>
      </c>
      <c r="B80" s="307" t="s">
        <v>320</v>
      </c>
      <c r="C80" s="308"/>
      <c r="D80" s="113">
        <v>0.14479728380267626</v>
      </c>
      <c r="E80" s="115">
        <v>29</v>
      </c>
      <c r="F80" s="114">
        <v>19</v>
      </c>
      <c r="G80" s="114">
        <v>5</v>
      </c>
      <c r="H80" s="114" t="s">
        <v>514</v>
      </c>
      <c r="I80" s="140">
        <v>3</v>
      </c>
      <c r="J80" s="115">
        <v>26</v>
      </c>
      <c r="K80" s="116" t="s">
        <v>515</v>
      </c>
    </row>
    <row r="81" spans="1:11" ht="14.1" customHeight="1" x14ac:dyDescent="0.2">
      <c r="A81" s="310" t="s">
        <v>321</v>
      </c>
      <c r="B81" s="311" t="s">
        <v>334</v>
      </c>
      <c r="C81" s="312"/>
      <c r="D81" s="125">
        <v>0.43938486119432796</v>
      </c>
      <c r="E81" s="143">
        <v>88</v>
      </c>
      <c r="F81" s="144">
        <v>85</v>
      </c>
      <c r="G81" s="144">
        <v>72</v>
      </c>
      <c r="H81" s="144">
        <v>65</v>
      </c>
      <c r="I81" s="145">
        <v>61</v>
      </c>
      <c r="J81" s="143">
        <v>27</v>
      </c>
      <c r="K81" s="146">
        <v>44.26229508196721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181615</v>
      </c>
      <c r="C10" s="114">
        <v>99588</v>
      </c>
      <c r="D10" s="114">
        <v>82027</v>
      </c>
      <c r="E10" s="114">
        <v>139778</v>
      </c>
      <c r="F10" s="114">
        <v>39118</v>
      </c>
      <c r="G10" s="114">
        <v>23311</v>
      </c>
      <c r="H10" s="114">
        <v>45731</v>
      </c>
      <c r="I10" s="115">
        <v>56745</v>
      </c>
      <c r="J10" s="114">
        <v>41116</v>
      </c>
      <c r="K10" s="114">
        <v>15629</v>
      </c>
      <c r="L10" s="423">
        <v>14567</v>
      </c>
      <c r="M10" s="424">
        <v>14502</v>
      </c>
    </row>
    <row r="11" spans="1:13" ht="11.1" customHeight="1" x14ac:dyDescent="0.2">
      <c r="A11" s="422" t="s">
        <v>388</v>
      </c>
      <c r="B11" s="115">
        <v>183029</v>
      </c>
      <c r="C11" s="114">
        <v>100923</v>
      </c>
      <c r="D11" s="114">
        <v>82106</v>
      </c>
      <c r="E11" s="114">
        <v>140830</v>
      </c>
      <c r="F11" s="114">
        <v>39491</v>
      </c>
      <c r="G11" s="114">
        <v>22632</v>
      </c>
      <c r="H11" s="114">
        <v>46781</v>
      </c>
      <c r="I11" s="115">
        <v>58346</v>
      </c>
      <c r="J11" s="114">
        <v>42063</v>
      </c>
      <c r="K11" s="114">
        <v>16283</v>
      </c>
      <c r="L11" s="423">
        <v>14213</v>
      </c>
      <c r="M11" s="424">
        <v>12963</v>
      </c>
    </row>
    <row r="12" spans="1:13" ht="11.1" customHeight="1" x14ac:dyDescent="0.2">
      <c r="A12" s="422" t="s">
        <v>389</v>
      </c>
      <c r="B12" s="115">
        <v>188035</v>
      </c>
      <c r="C12" s="114">
        <v>103670</v>
      </c>
      <c r="D12" s="114">
        <v>84365</v>
      </c>
      <c r="E12" s="114">
        <v>145066</v>
      </c>
      <c r="F12" s="114">
        <v>40209</v>
      </c>
      <c r="G12" s="114">
        <v>25578</v>
      </c>
      <c r="H12" s="114">
        <v>47707</v>
      </c>
      <c r="I12" s="115">
        <v>57950</v>
      </c>
      <c r="J12" s="114">
        <v>41109</v>
      </c>
      <c r="K12" s="114">
        <v>16841</v>
      </c>
      <c r="L12" s="423">
        <v>19969</v>
      </c>
      <c r="M12" s="424">
        <v>15812</v>
      </c>
    </row>
    <row r="13" spans="1:13" s="110" customFormat="1" ht="11.1" customHeight="1" x14ac:dyDescent="0.2">
      <c r="A13" s="422" t="s">
        <v>390</v>
      </c>
      <c r="B13" s="115">
        <v>187197</v>
      </c>
      <c r="C13" s="114">
        <v>102662</v>
      </c>
      <c r="D13" s="114">
        <v>84535</v>
      </c>
      <c r="E13" s="114">
        <v>143521</v>
      </c>
      <c r="F13" s="114">
        <v>40920</v>
      </c>
      <c r="G13" s="114">
        <v>24725</v>
      </c>
      <c r="H13" s="114">
        <v>48448</v>
      </c>
      <c r="I13" s="115">
        <v>58646</v>
      </c>
      <c r="J13" s="114">
        <v>41745</v>
      </c>
      <c r="K13" s="114">
        <v>16901</v>
      </c>
      <c r="L13" s="423">
        <v>12034</v>
      </c>
      <c r="M13" s="424">
        <v>13520</v>
      </c>
    </row>
    <row r="14" spans="1:13" ht="15" customHeight="1" x14ac:dyDescent="0.2">
      <c r="A14" s="422" t="s">
        <v>391</v>
      </c>
      <c r="B14" s="115">
        <v>188219</v>
      </c>
      <c r="C14" s="114">
        <v>103636</v>
      </c>
      <c r="D14" s="114">
        <v>84583</v>
      </c>
      <c r="E14" s="114">
        <v>139419</v>
      </c>
      <c r="F14" s="114">
        <v>46287</v>
      </c>
      <c r="G14" s="114">
        <v>24027</v>
      </c>
      <c r="H14" s="114">
        <v>49485</v>
      </c>
      <c r="I14" s="115">
        <v>58292</v>
      </c>
      <c r="J14" s="114">
        <v>41267</v>
      </c>
      <c r="K14" s="114">
        <v>17025</v>
      </c>
      <c r="L14" s="423">
        <v>16148</v>
      </c>
      <c r="M14" s="424">
        <v>15473</v>
      </c>
    </row>
    <row r="15" spans="1:13" ht="11.1" customHeight="1" x14ac:dyDescent="0.2">
      <c r="A15" s="422" t="s">
        <v>388</v>
      </c>
      <c r="B15" s="115">
        <v>189835</v>
      </c>
      <c r="C15" s="114">
        <v>104935</v>
      </c>
      <c r="D15" s="114">
        <v>84900</v>
      </c>
      <c r="E15" s="114">
        <v>139738</v>
      </c>
      <c r="F15" s="114">
        <v>47578</v>
      </c>
      <c r="G15" s="114">
        <v>23247</v>
      </c>
      <c r="H15" s="114">
        <v>50852</v>
      </c>
      <c r="I15" s="115">
        <v>59512</v>
      </c>
      <c r="J15" s="114">
        <v>42033</v>
      </c>
      <c r="K15" s="114">
        <v>17479</v>
      </c>
      <c r="L15" s="423">
        <v>15481</v>
      </c>
      <c r="M15" s="424">
        <v>14023</v>
      </c>
    </row>
    <row r="16" spans="1:13" ht="11.1" customHeight="1" x14ac:dyDescent="0.2">
      <c r="A16" s="422" t="s">
        <v>389</v>
      </c>
      <c r="B16" s="115">
        <v>194441</v>
      </c>
      <c r="C16" s="114">
        <v>107443</v>
      </c>
      <c r="D16" s="114">
        <v>86998</v>
      </c>
      <c r="E16" s="114">
        <v>144116</v>
      </c>
      <c r="F16" s="114">
        <v>48362</v>
      </c>
      <c r="G16" s="114">
        <v>26432</v>
      </c>
      <c r="H16" s="114">
        <v>51783</v>
      </c>
      <c r="I16" s="115">
        <v>59513</v>
      </c>
      <c r="J16" s="114">
        <v>41201</v>
      </c>
      <c r="K16" s="114">
        <v>18312</v>
      </c>
      <c r="L16" s="423">
        <v>21829</v>
      </c>
      <c r="M16" s="424">
        <v>17846</v>
      </c>
    </row>
    <row r="17" spans="1:13" s="110" customFormat="1" ht="11.1" customHeight="1" x14ac:dyDescent="0.2">
      <c r="A17" s="422" t="s">
        <v>390</v>
      </c>
      <c r="B17" s="115">
        <v>193653</v>
      </c>
      <c r="C17" s="114">
        <v>106566</v>
      </c>
      <c r="D17" s="114">
        <v>87087</v>
      </c>
      <c r="E17" s="114">
        <v>144657</v>
      </c>
      <c r="F17" s="114">
        <v>48830</v>
      </c>
      <c r="G17" s="114">
        <v>25485</v>
      </c>
      <c r="H17" s="114">
        <v>52510</v>
      </c>
      <c r="I17" s="115">
        <v>59835</v>
      </c>
      <c r="J17" s="114">
        <v>41605</v>
      </c>
      <c r="K17" s="114">
        <v>18230</v>
      </c>
      <c r="L17" s="423">
        <v>11907</v>
      </c>
      <c r="M17" s="424">
        <v>13290</v>
      </c>
    </row>
    <row r="18" spans="1:13" ht="15" customHeight="1" x14ac:dyDescent="0.2">
      <c r="A18" s="422" t="s">
        <v>392</v>
      </c>
      <c r="B18" s="115">
        <v>193867</v>
      </c>
      <c r="C18" s="114">
        <v>106375</v>
      </c>
      <c r="D18" s="114">
        <v>87492</v>
      </c>
      <c r="E18" s="114">
        <v>143779</v>
      </c>
      <c r="F18" s="114">
        <v>49824</v>
      </c>
      <c r="G18" s="114">
        <v>24652</v>
      </c>
      <c r="H18" s="114">
        <v>53341</v>
      </c>
      <c r="I18" s="115">
        <v>59024</v>
      </c>
      <c r="J18" s="114">
        <v>41110</v>
      </c>
      <c r="K18" s="114">
        <v>17914</v>
      </c>
      <c r="L18" s="423">
        <v>15667</v>
      </c>
      <c r="M18" s="424">
        <v>15667</v>
      </c>
    </row>
    <row r="19" spans="1:13" ht="11.1" customHeight="1" x14ac:dyDescent="0.2">
      <c r="A19" s="422" t="s">
        <v>388</v>
      </c>
      <c r="B19" s="115">
        <v>195177</v>
      </c>
      <c r="C19" s="114">
        <v>107163</v>
      </c>
      <c r="D19" s="114">
        <v>88014</v>
      </c>
      <c r="E19" s="114">
        <v>144118</v>
      </c>
      <c r="F19" s="114">
        <v>50766</v>
      </c>
      <c r="G19" s="114">
        <v>23920</v>
      </c>
      <c r="H19" s="114">
        <v>54578</v>
      </c>
      <c r="I19" s="115">
        <v>60298</v>
      </c>
      <c r="J19" s="114">
        <v>41782</v>
      </c>
      <c r="K19" s="114">
        <v>18516</v>
      </c>
      <c r="L19" s="423">
        <v>12842</v>
      </c>
      <c r="M19" s="424">
        <v>11802</v>
      </c>
    </row>
    <row r="20" spans="1:13" ht="11.1" customHeight="1" x14ac:dyDescent="0.2">
      <c r="A20" s="422" t="s">
        <v>389</v>
      </c>
      <c r="B20" s="115">
        <v>199389</v>
      </c>
      <c r="C20" s="114">
        <v>109072</v>
      </c>
      <c r="D20" s="114">
        <v>90317</v>
      </c>
      <c r="E20" s="114">
        <v>147066</v>
      </c>
      <c r="F20" s="114">
        <v>51965</v>
      </c>
      <c r="G20" s="114">
        <v>26388</v>
      </c>
      <c r="H20" s="114">
        <v>55855</v>
      </c>
      <c r="I20" s="115">
        <v>60327</v>
      </c>
      <c r="J20" s="114">
        <v>41032</v>
      </c>
      <c r="K20" s="114">
        <v>19295</v>
      </c>
      <c r="L20" s="423">
        <v>20730</v>
      </c>
      <c r="M20" s="424">
        <v>16918</v>
      </c>
    </row>
    <row r="21" spans="1:13" s="110" customFormat="1" ht="11.1" customHeight="1" x14ac:dyDescent="0.2">
      <c r="A21" s="422" t="s">
        <v>390</v>
      </c>
      <c r="B21" s="115">
        <v>197978</v>
      </c>
      <c r="C21" s="114">
        <v>107889</v>
      </c>
      <c r="D21" s="114">
        <v>90089</v>
      </c>
      <c r="E21" s="114">
        <v>146173</v>
      </c>
      <c r="F21" s="114">
        <v>51758</v>
      </c>
      <c r="G21" s="114">
        <v>25578</v>
      </c>
      <c r="H21" s="114">
        <v>56172</v>
      </c>
      <c r="I21" s="115">
        <v>60904</v>
      </c>
      <c r="J21" s="114">
        <v>41519</v>
      </c>
      <c r="K21" s="114">
        <v>19385</v>
      </c>
      <c r="L21" s="423">
        <v>11556</v>
      </c>
      <c r="M21" s="424">
        <v>13603</v>
      </c>
    </row>
    <row r="22" spans="1:13" ht="15" customHeight="1" x14ac:dyDescent="0.2">
      <c r="A22" s="422" t="s">
        <v>393</v>
      </c>
      <c r="B22" s="115">
        <v>196990</v>
      </c>
      <c r="C22" s="114">
        <v>107712</v>
      </c>
      <c r="D22" s="114">
        <v>89278</v>
      </c>
      <c r="E22" s="114">
        <v>145262</v>
      </c>
      <c r="F22" s="114">
        <v>51348</v>
      </c>
      <c r="G22" s="114">
        <v>24563</v>
      </c>
      <c r="H22" s="114">
        <v>56703</v>
      </c>
      <c r="I22" s="115">
        <v>60485</v>
      </c>
      <c r="J22" s="114">
        <v>41278</v>
      </c>
      <c r="K22" s="114">
        <v>19207</v>
      </c>
      <c r="L22" s="423">
        <v>13999</v>
      </c>
      <c r="M22" s="424">
        <v>15362</v>
      </c>
    </row>
    <row r="23" spans="1:13" ht="11.1" customHeight="1" x14ac:dyDescent="0.2">
      <c r="A23" s="422" t="s">
        <v>388</v>
      </c>
      <c r="B23" s="115">
        <v>197774</v>
      </c>
      <c r="C23" s="114">
        <v>108597</v>
      </c>
      <c r="D23" s="114">
        <v>89177</v>
      </c>
      <c r="E23" s="114">
        <v>145417</v>
      </c>
      <c r="F23" s="114">
        <v>51877</v>
      </c>
      <c r="G23" s="114">
        <v>23521</v>
      </c>
      <c r="H23" s="114">
        <v>57985</v>
      </c>
      <c r="I23" s="115">
        <v>62254</v>
      </c>
      <c r="J23" s="114">
        <v>42541</v>
      </c>
      <c r="K23" s="114">
        <v>19713</v>
      </c>
      <c r="L23" s="423">
        <v>12976</v>
      </c>
      <c r="M23" s="424">
        <v>12842</v>
      </c>
    </row>
    <row r="24" spans="1:13" ht="11.1" customHeight="1" x14ac:dyDescent="0.2">
      <c r="A24" s="422" t="s">
        <v>389</v>
      </c>
      <c r="B24" s="115">
        <v>202523</v>
      </c>
      <c r="C24" s="114">
        <v>111035</v>
      </c>
      <c r="D24" s="114">
        <v>91488</v>
      </c>
      <c r="E24" s="114">
        <v>146863</v>
      </c>
      <c r="F24" s="114">
        <v>52877</v>
      </c>
      <c r="G24" s="114">
        <v>26460</v>
      </c>
      <c r="H24" s="114">
        <v>58966</v>
      </c>
      <c r="I24" s="115">
        <v>62329</v>
      </c>
      <c r="J24" s="114">
        <v>41651</v>
      </c>
      <c r="K24" s="114">
        <v>20678</v>
      </c>
      <c r="L24" s="423">
        <v>20292</v>
      </c>
      <c r="M24" s="424">
        <v>16192</v>
      </c>
    </row>
    <row r="25" spans="1:13" s="110" customFormat="1" ht="11.1" customHeight="1" x14ac:dyDescent="0.2">
      <c r="A25" s="422" t="s">
        <v>390</v>
      </c>
      <c r="B25" s="115">
        <v>200174</v>
      </c>
      <c r="C25" s="114">
        <v>109499</v>
      </c>
      <c r="D25" s="114">
        <v>90675</v>
      </c>
      <c r="E25" s="114">
        <v>144704</v>
      </c>
      <c r="F25" s="114">
        <v>52672</v>
      </c>
      <c r="G25" s="114">
        <v>25256</v>
      </c>
      <c r="H25" s="114">
        <v>59300</v>
      </c>
      <c r="I25" s="115">
        <v>62485</v>
      </c>
      <c r="J25" s="114">
        <v>42159</v>
      </c>
      <c r="K25" s="114">
        <v>20326</v>
      </c>
      <c r="L25" s="423">
        <v>10600</v>
      </c>
      <c r="M25" s="424">
        <v>12833</v>
      </c>
    </row>
    <row r="26" spans="1:13" ht="15" customHeight="1" x14ac:dyDescent="0.2">
      <c r="A26" s="422" t="s">
        <v>394</v>
      </c>
      <c r="B26" s="115">
        <v>201033</v>
      </c>
      <c r="C26" s="114">
        <v>109962</v>
      </c>
      <c r="D26" s="114">
        <v>91071</v>
      </c>
      <c r="E26" s="114">
        <v>145298</v>
      </c>
      <c r="F26" s="114">
        <v>53056</v>
      </c>
      <c r="G26" s="114">
        <v>24495</v>
      </c>
      <c r="H26" s="114">
        <v>60282</v>
      </c>
      <c r="I26" s="115">
        <v>61761</v>
      </c>
      <c r="J26" s="114">
        <v>41527</v>
      </c>
      <c r="K26" s="114">
        <v>20234</v>
      </c>
      <c r="L26" s="423">
        <v>15259</v>
      </c>
      <c r="M26" s="424">
        <v>14511</v>
      </c>
    </row>
    <row r="27" spans="1:13" ht="11.1" customHeight="1" x14ac:dyDescent="0.2">
      <c r="A27" s="422" t="s">
        <v>388</v>
      </c>
      <c r="B27" s="115">
        <v>202420</v>
      </c>
      <c r="C27" s="114">
        <v>110944</v>
      </c>
      <c r="D27" s="114">
        <v>91476</v>
      </c>
      <c r="E27" s="114">
        <v>145825</v>
      </c>
      <c r="F27" s="114">
        <v>53810</v>
      </c>
      <c r="G27" s="114">
        <v>23929</v>
      </c>
      <c r="H27" s="114">
        <v>61458</v>
      </c>
      <c r="I27" s="115">
        <v>63500</v>
      </c>
      <c r="J27" s="114">
        <v>42588</v>
      </c>
      <c r="K27" s="114">
        <v>20912</v>
      </c>
      <c r="L27" s="423">
        <v>13358</v>
      </c>
      <c r="M27" s="424">
        <v>12052</v>
      </c>
    </row>
    <row r="28" spans="1:13" ht="11.1" customHeight="1" x14ac:dyDescent="0.2">
      <c r="A28" s="422" t="s">
        <v>389</v>
      </c>
      <c r="B28" s="115">
        <v>205848</v>
      </c>
      <c r="C28" s="114">
        <v>112399</v>
      </c>
      <c r="D28" s="114">
        <v>93449</v>
      </c>
      <c r="E28" s="114">
        <v>150630</v>
      </c>
      <c r="F28" s="114">
        <v>54980</v>
      </c>
      <c r="G28" s="114">
        <v>26523</v>
      </c>
      <c r="H28" s="114">
        <v>62020</v>
      </c>
      <c r="I28" s="115">
        <v>63263</v>
      </c>
      <c r="J28" s="114">
        <v>41694</v>
      </c>
      <c r="K28" s="114">
        <v>21569</v>
      </c>
      <c r="L28" s="423">
        <v>21494</v>
      </c>
      <c r="M28" s="424">
        <v>18249</v>
      </c>
    </row>
    <row r="29" spans="1:13" s="110" customFormat="1" ht="11.1" customHeight="1" x14ac:dyDescent="0.2">
      <c r="A29" s="422" t="s">
        <v>390</v>
      </c>
      <c r="B29" s="115">
        <v>204021</v>
      </c>
      <c r="C29" s="114">
        <v>110928</v>
      </c>
      <c r="D29" s="114">
        <v>93093</v>
      </c>
      <c r="E29" s="114">
        <v>148758</v>
      </c>
      <c r="F29" s="114">
        <v>55201</v>
      </c>
      <c r="G29" s="114">
        <v>25551</v>
      </c>
      <c r="H29" s="114">
        <v>62175</v>
      </c>
      <c r="I29" s="115">
        <v>63202</v>
      </c>
      <c r="J29" s="114">
        <v>42029</v>
      </c>
      <c r="K29" s="114">
        <v>21173</v>
      </c>
      <c r="L29" s="423">
        <v>12298</v>
      </c>
      <c r="M29" s="424">
        <v>13915</v>
      </c>
    </row>
    <row r="30" spans="1:13" ht="15" customHeight="1" x14ac:dyDescent="0.2">
      <c r="A30" s="422" t="s">
        <v>395</v>
      </c>
      <c r="B30" s="115">
        <v>205532</v>
      </c>
      <c r="C30" s="114">
        <v>111786</v>
      </c>
      <c r="D30" s="114">
        <v>93746</v>
      </c>
      <c r="E30" s="114">
        <v>149276</v>
      </c>
      <c r="F30" s="114">
        <v>56212</v>
      </c>
      <c r="G30" s="114">
        <v>24947</v>
      </c>
      <c r="H30" s="114">
        <v>63185</v>
      </c>
      <c r="I30" s="115">
        <v>61485</v>
      </c>
      <c r="J30" s="114">
        <v>40574</v>
      </c>
      <c r="K30" s="114">
        <v>20911</v>
      </c>
      <c r="L30" s="423">
        <v>17250</v>
      </c>
      <c r="M30" s="424">
        <v>15884</v>
      </c>
    </row>
    <row r="31" spans="1:13" ht="11.1" customHeight="1" x14ac:dyDescent="0.2">
      <c r="A31" s="422" t="s">
        <v>388</v>
      </c>
      <c r="B31" s="115">
        <v>206950</v>
      </c>
      <c r="C31" s="114">
        <v>112854</v>
      </c>
      <c r="D31" s="114">
        <v>94096</v>
      </c>
      <c r="E31" s="114">
        <v>149698</v>
      </c>
      <c r="F31" s="114">
        <v>57220</v>
      </c>
      <c r="G31" s="114">
        <v>24272</v>
      </c>
      <c r="H31" s="114">
        <v>64332</v>
      </c>
      <c r="I31" s="115">
        <v>62445</v>
      </c>
      <c r="J31" s="114">
        <v>41214</v>
      </c>
      <c r="K31" s="114">
        <v>21231</v>
      </c>
      <c r="L31" s="423">
        <v>14314</v>
      </c>
      <c r="M31" s="424">
        <v>13094</v>
      </c>
    </row>
    <row r="32" spans="1:13" ht="11.1" customHeight="1" x14ac:dyDescent="0.2">
      <c r="A32" s="422" t="s">
        <v>389</v>
      </c>
      <c r="B32" s="115">
        <v>211309</v>
      </c>
      <c r="C32" s="114">
        <v>115061</v>
      </c>
      <c r="D32" s="114">
        <v>96248</v>
      </c>
      <c r="E32" s="114">
        <v>153140</v>
      </c>
      <c r="F32" s="114">
        <v>58154</v>
      </c>
      <c r="G32" s="114">
        <v>26932</v>
      </c>
      <c r="H32" s="114">
        <v>64957</v>
      </c>
      <c r="I32" s="115">
        <v>62046</v>
      </c>
      <c r="J32" s="114">
        <v>40161</v>
      </c>
      <c r="K32" s="114">
        <v>21885</v>
      </c>
      <c r="L32" s="423">
        <v>22486</v>
      </c>
      <c r="M32" s="424">
        <v>18551</v>
      </c>
    </row>
    <row r="33" spans="1:13" s="110" customFormat="1" ht="11.1" customHeight="1" x14ac:dyDescent="0.2">
      <c r="A33" s="422" t="s">
        <v>390</v>
      </c>
      <c r="B33" s="115">
        <v>210232</v>
      </c>
      <c r="C33" s="114">
        <v>113995</v>
      </c>
      <c r="D33" s="114">
        <v>96237</v>
      </c>
      <c r="E33" s="114">
        <v>151535</v>
      </c>
      <c r="F33" s="114">
        <v>58686</v>
      </c>
      <c r="G33" s="114">
        <v>26073</v>
      </c>
      <c r="H33" s="114">
        <v>65267</v>
      </c>
      <c r="I33" s="115">
        <v>62448</v>
      </c>
      <c r="J33" s="114">
        <v>40639</v>
      </c>
      <c r="K33" s="114">
        <v>21809</v>
      </c>
      <c r="L33" s="423">
        <v>12581</v>
      </c>
      <c r="M33" s="424">
        <v>13707</v>
      </c>
    </row>
    <row r="34" spans="1:13" ht="15" customHeight="1" x14ac:dyDescent="0.2">
      <c r="A34" s="422" t="s">
        <v>396</v>
      </c>
      <c r="B34" s="115">
        <v>210540</v>
      </c>
      <c r="C34" s="114">
        <v>114182</v>
      </c>
      <c r="D34" s="114">
        <v>96358</v>
      </c>
      <c r="E34" s="114">
        <v>151689</v>
      </c>
      <c r="F34" s="114">
        <v>58846</v>
      </c>
      <c r="G34" s="114">
        <v>25279</v>
      </c>
      <c r="H34" s="114">
        <v>66165</v>
      </c>
      <c r="I34" s="115">
        <v>62041</v>
      </c>
      <c r="J34" s="114">
        <v>40425</v>
      </c>
      <c r="K34" s="114">
        <v>21616</v>
      </c>
      <c r="L34" s="423">
        <v>16689</v>
      </c>
      <c r="M34" s="424">
        <v>16377</v>
      </c>
    </row>
    <row r="35" spans="1:13" ht="11.1" customHeight="1" x14ac:dyDescent="0.2">
      <c r="A35" s="422" t="s">
        <v>388</v>
      </c>
      <c r="B35" s="115">
        <v>211085</v>
      </c>
      <c r="C35" s="114">
        <v>114539</v>
      </c>
      <c r="D35" s="114">
        <v>96546</v>
      </c>
      <c r="E35" s="114">
        <v>151473</v>
      </c>
      <c r="F35" s="114">
        <v>59611</v>
      </c>
      <c r="G35" s="114">
        <v>24270</v>
      </c>
      <c r="H35" s="114">
        <v>67090</v>
      </c>
      <c r="I35" s="115">
        <v>63511</v>
      </c>
      <c r="J35" s="114">
        <v>41252</v>
      </c>
      <c r="K35" s="114">
        <v>22259</v>
      </c>
      <c r="L35" s="423">
        <v>15310</v>
      </c>
      <c r="M35" s="424">
        <v>14916</v>
      </c>
    </row>
    <row r="36" spans="1:13" ht="11.1" customHeight="1" x14ac:dyDescent="0.2">
      <c r="A36" s="422" t="s">
        <v>389</v>
      </c>
      <c r="B36" s="115">
        <v>215856</v>
      </c>
      <c r="C36" s="114">
        <v>116959</v>
      </c>
      <c r="D36" s="114">
        <v>98897</v>
      </c>
      <c r="E36" s="114">
        <v>155400</v>
      </c>
      <c r="F36" s="114">
        <v>60455</v>
      </c>
      <c r="G36" s="114">
        <v>27091</v>
      </c>
      <c r="H36" s="114">
        <v>67813</v>
      </c>
      <c r="I36" s="115">
        <v>63304</v>
      </c>
      <c r="J36" s="114">
        <v>40197</v>
      </c>
      <c r="K36" s="114">
        <v>23107</v>
      </c>
      <c r="L36" s="423">
        <v>21746</v>
      </c>
      <c r="M36" s="424">
        <v>17550</v>
      </c>
    </row>
    <row r="37" spans="1:13" s="110" customFormat="1" ht="11.1" customHeight="1" x14ac:dyDescent="0.2">
      <c r="A37" s="422" t="s">
        <v>390</v>
      </c>
      <c r="B37" s="115">
        <v>214916</v>
      </c>
      <c r="C37" s="114">
        <v>116013</v>
      </c>
      <c r="D37" s="114">
        <v>98903</v>
      </c>
      <c r="E37" s="114">
        <v>154083</v>
      </c>
      <c r="F37" s="114">
        <v>60833</v>
      </c>
      <c r="G37" s="114">
        <v>26356</v>
      </c>
      <c r="H37" s="114">
        <v>68211</v>
      </c>
      <c r="I37" s="115">
        <v>63493</v>
      </c>
      <c r="J37" s="114">
        <v>40539</v>
      </c>
      <c r="K37" s="114">
        <v>22954</v>
      </c>
      <c r="L37" s="423">
        <v>12871</v>
      </c>
      <c r="M37" s="424">
        <v>13754</v>
      </c>
    </row>
    <row r="38" spans="1:13" ht="15" customHeight="1" x14ac:dyDescent="0.2">
      <c r="A38" s="425" t="s">
        <v>397</v>
      </c>
      <c r="B38" s="115">
        <v>215408</v>
      </c>
      <c r="C38" s="114">
        <v>116569</v>
      </c>
      <c r="D38" s="114">
        <v>98839</v>
      </c>
      <c r="E38" s="114">
        <v>154176</v>
      </c>
      <c r="F38" s="114">
        <v>61232</v>
      </c>
      <c r="G38" s="114">
        <v>25575</v>
      </c>
      <c r="H38" s="114">
        <v>68979</v>
      </c>
      <c r="I38" s="115">
        <v>62659</v>
      </c>
      <c r="J38" s="114">
        <v>39901</v>
      </c>
      <c r="K38" s="114">
        <v>22758</v>
      </c>
      <c r="L38" s="423">
        <v>16831</v>
      </c>
      <c r="M38" s="424">
        <v>16499</v>
      </c>
    </row>
    <row r="39" spans="1:13" ht="11.1" customHeight="1" x14ac:dyDescent="0.2">
      <c r="A39" s="422" t="s">
        <v>388</v>
      </c>
      <c r="B39" s="115">
        <v>216748</v>
      </c>
      <c r="C39" s="114">
        <v>117673</v>
      </c>
      <c r="D39" s="114">
        <v>99075</v>
      </c>
      <c r="E39" s="114">
        <v>154952</v>
      </c>
      <c r="F39" s="114">
        <v>61796</v>
      </c>
      <c r="G39" s="114">
        <v>25037</v>
      </c>
      <c r="H39" s="114">
        <v>70259</v>
      </c>
      <c r="I39" s="115">
        <v>64055</v>
      </c>
      <c r="J39" s="114">
        <v>40804</v>
      </c>
      <c r="K39" s="114">
        <v>23251</v>
      </c>
      <c r="L39" s="423">
        <v>16545</v>
      </c>
      <c r="M39" s="424">
        <v>15201</v>
      </c>
    </row>
    <row r="40" spans="1:13" ht="11.1" customHeight="1" x14ac:dyDescent="0.2">
      <c r="A40" s="425" t="s">
        <v>389</v>
      </c>
      <c r="B40" s="115">
        <v>220807</v>
      </c>
      <c r="C40" s="114">
        <v>119739</v>
      </c>
      <c r="D40" s="114">
        <v>101068</v>
      </c>
      <c r="E40" s="114">
        <v>158156</v>
      </c>
      <c r="F40" s="114">
        <v>62651</v>
      </c>
      <c r="G40" s="114">
        <v>27739</v>
      </c>
      <c r="H40" s="114">
        <v>71013</v>
      </c>
      <c r="I40" s="115">
        <v>63762</v>
      </c>
      <c r="J40" s="114">
        <v>39553</v>
      </c>
      <c r="K40" s="114">
        <v>24209</v>
      </c>
      <c r="L40" s="423">
        <v>23934</v>
      </c>
      <c r="M40" s="424">
        <v>19989</v>
      </c>
    </row>
    <row r="41" spans="1:13" s="110" customFormat="1" ht="11.1" customHeight="1" x14ac:dyDescent="0.2">
      <c r="A41" s="422" t="s">
        <v>390</v>
      </c>
      <c r="B41" s="115">
        <v>219972</v>
      </c>
      <c r="C41" s="114">
        <v>118821</v>
      </c>
      <c r="D41" s="114">
        <v>101151</v>
      </c>
      <c r="E41" s="114">
        <v>156738</v>
      </c>
      <c r="F41" s="114">
        <v>63234</v>
      </c>
      <c r="G41" s="114">
        <v>26928</v>
      </c>
      <c r="H41" s="114">
        <v>71538</v>
      </c>
      <c r="I41" s="115">
        <v>63970</v>
      </c>
      <c r="J41" s="114">
        <v>39928</v>
      </c>
      <c r="K41" s="114">
        <v>24042</v>
      </c>
      <c r="L41" s="423">
        <v>13988</v>
      </c>
      <c r="M41" s="424">
        <v>15277</v>
      </c>
    </row>
    <row r="42" spans="1:13" ht="15" customHeight="1" x14ac:dyDescent="0.2">
      <c r="A42" s="422" t="s">
        <v>398</v>
      </c>
      <c r="B42" s="115">
        <v>220535</v>
      </c>
      <c r="C42" s="114">
        <v>119415</v>
      </c>
      <c r="D42" s="114">
        <v>101120</v>
      </c>
      <c r="E42" s="114">
        <v>157217</v>
      </c>
      <c r="F42" s="114">
        <v>63318</v>
      </c>
      <c r="G42" s="114">
        <v>26149</v>
      </c>
      <c r="H42" s="114">
        <v>72281</v>
      </c>
      <c r="I42" s="115">
        <v>63517</v>
      </c>
      <c r="J42" s="114">
        <v>39570</v>
      </c>
      <c r="K42" s="114">
        <v>23947</v>
      </c>
      <c r="L42" s="423">
        <v>19045</v>
      </c>
      <c r="M42" s="424">
        <v>18821</v>
      </c>
    </row>
    <row r="43" spans="1:13" ht="11.1" customHeight="1" x14ac:dyDescent="0.2">
      <c r="A43" s="422" t="s">
        <v>388</v>
      </c>
      <c r="B43" s="115">
        <v>221549</v>
      </c>
      <c r="C43" s="114">
        <v>120201</v>
      </c>
      <c r="D43" s="114">
        <v>101348</v>
      </c>
      <c r="E43" s="114">
        <v>157722</v>
      </c>
      <c r="F43" s="114">
        <v>63827</v>
      </c>
      <c r="G43" s="114">
        <v>25391</v>
      </c>
      <c r="H43" s="114">
        <v>73256</v>
      </c>
      <c r="I43" s="115">
        <v>64590</v>
      </c>
      <c r="J43" s="114">
        <v>40321</v>
      </c>
      <c r="K43" s="114">
        <v>24269</v>
      </c>
      <c r="L43" s="423">
        <v>17440</v>
      </c>
      <c r="M43" s="424">
        <v>16927</v>
      </c>
    </row>
    <row r="44" spans="1:13" ht="11.1" customHeight="1" x14ac:dyDescent="0.2">
      <c r="A44" s="422" t="s">
        <v>389</v>
      </c>
      <c r="B44" s="115">
        <v>226264</v>
      </c>
      <c r="C44" s="114">
        <v>122745</v>
      </c>
      <c r="D44" s="114">
        <v>103519</v>
      </c>
      <c r="E44" s="114">
        <v>161346</v>
      </c>
      <c r="F44" s="114">
        <v>64918</v>
      </c>
      <c r="G44" s="114">
        <v>28324</v>
      </c>
      <c r="H44" s="114">
        <v>74218</v>
      </c>
      <c r="I44" s="115">
        <v>64389</v>
      </c>
      <c r="J44" s="114">
        <v>39246</v>
      </c>
      <c r="K44" s="114">
        <v>25143</v>
      </c>
      <c r="L44" s="423">
        <v>24225</v>
      </c>
      <c r="M44" s="424">
        <v>20158</v>
      </c>
    </row>
    <row r="45" spans="1:13" s="110" customFormat="1" ht="11.1" customHeight="1" x14ac:dyDescent="0.2">
      <c r="A45" s="422" t="s">
        <v>390</v>
      </c>
      <c r="B45" s="115">
        <v>226292</v>
      </c>
      <c r="C45" s="114">
        <v>122459</v>
      </c>
      <c r="D45" s="114">
        <v>103833</v>
      </c>
      <c r="E45" s="114">
        <v>160703</v>
      </c>
      <c r="F45" s="114">
        <v>65589</v>
      </c>
      <c r="G45" s="114">
        <v>27716</v>
      </c>
      <c r="H45" s="114">
        <v>74784</v>
      </c>
      <c r="I45" s="115">
        <v>64563</v>
      </c>
      <c r="J45" s="114">
        <v>39516</v>
      </c>
      <c r="K45" s="114">
        <v>25047</v>
      </c>
      <c r="L45" s="423">
        <v>15549</v>
      </c>
      <c r="M45" s="424">
        <v>16041</v>
      </c>
    </row>
    <row r="46" spans="1:13" ht="15" customHeight="1" x14ac:dyDescent="0.2">
      <c r="A46" s="422" t="s">
        <v>399</v>
      </c>
      <c r="B46" s="115">
        <v>227143</v>
      </c>
      <c r="C46" s="114">
        <v>122897</v>
      </c>
      <c r="D46" s="114">
        <v>104246</v>
      </c>
      <c r="E46" s="114">
        <v>161205</v>
      </c>
      <c r="F46" s="114">
        <v>65938</v>
      </c>
      <c r="G46" s="114">
        <v>27077</v>
      </c>
      <c r="H46" s="114">
        <v>75562</v>
      </c>
      <c r="I46" s="115">
        <v>64021</v>
      </c>
      <c r="J46" s="114">
        <v>39082</v>
      </c>
      <c r="K46" s="114">
        <v>24939</v>
      </c>
      <c r="L46" s="423">
        <v>20547</v>
      </c>
      <c r="M46" s="424">
        <v>19502</v>
      </c>
    </row>
    <row r="47" spans="1:13" ht="11.1" customHeight="1" x14ac:dyDescent="0.2">
      <c r="A47" s="422" t="s">
        <v>388</v>
      </c>
      <c r="B47" s="115">
        <v>227439</v>
      </c>
      <c r="C47" s="114">
        <v>123016</v>
      </c>
      <c r="D47" s="114">
        <v>104423</v>
      </c>
      <c r="E47" s="114">
        <v>160565</v>
      </c>
      <c r="F47" s="114">
        <v>66874</v>
      </c>
      <c r="G47" s="114">
        <v>26055</v>
      </c>
      <c r="H47" s="114">
        <v>76418</v>
      </c>
      <c r="I47" s="115">
        <v>65230</v>
      </c>
      <c r="J47" s="114">
        <v>39932</v>
      </c>
      <c r="K47" s="114">
        <v>25298</v>
      </c>
      <c r="L47" s="423">
        <v>16780</v>
      </c>
      <c r="M47" s="424">
        <v>16762</v>
      </c>
    </row>
    <row r="48" spans="1:13" ht="11.1" customHeight="1" x14ac:dyDescent="0.2">
      <c r="A48" s="422" t="s">
        <v>389</v>
      </c>
      <c r="B48" s="115">
        <v>232474</v>
      </c>
      <c r="C48" s="114">
        <v>125657</v>
      </c>
      <c r="D48" s="114">
        <v>106817</v>
      </c>
      <c r="E48" s="114">
        <v>164527</v>
      </c>
      <c r="F48" s="114">
        <v>67947</v>
      </c>
      <c r="G48" s="114">
        <v>29171</v>
      </c>
      <c r="H48" s="114">
        <v>77333</v>
      </c>
      <c r="I48" s="115">
        <v>64841</v>
      </c>
      <c r="J48" s="114">
        <v>38361</v>
      </c>
      <c r="K48" s="114">
        <v>26480</v>
      </c>
      <c r="L48" s="423">
        <v>25038</v>
      </c>
      <c r="M48" s="424">
        <v>20791</v>
      </c>
    </row>
    <row r="49" spans="1:17" s="110" customFormat="1" ht="11.1" customHeight="1" x14ac:dyDescent="0.2">
      <c r="A49" s="422" t="s">
        <v>390</v>
      </c>
      <c r="B49" s="115">
        <v>231652</v>
      </c>
      <c r="C49" s="114">
        <v>124514</v>
      </c>
      <c r="D49" s="114">
        <v>107138</v>
      </c>
      <c r="E49" s="114">
        <v>162943</v>
      </c>
      <c r="F49" s="114">
        <v>68709</v>
      </c>
      <c r="G49" s="114">
        <v>28358</v>
      </c>
      <c r="H49" s="114">
        <v>77546</v>
      </c>
      <c r="I49" s="115">
        <v>65341</v>
      </c>
      <c r="J49" s="114">
        <v>39078</v>
      </c>
      <c r="K49" s="114">
        <v>26263</v>
      </c>
      <c r="L49" s="423">
        <v>15230</v>
      </c>
      <c r="M49" s="424">
        <v>16569</v>
      </c>
    </row>
    <row r="50" spans="1:17" ht="15" customHeight="1" x14ac:dyDescent="0.2">
      <c r="A50" s="422" t="s">
        <v>400</v>
      </c>
      <c r="B50" s="143">
        <v>230615</v>
      </c>
      <c r="C50" s="144">
        <v>123938</v>
      </c>
      <c r="D50" s="144">
        <v>106677</v>
      </c>
      <c r="E50" s="144">
        <v>162055</v>
      </c>
      <c r="F50" s="144">
        <v>68560</v>
      </c>
      <c r="G50" s="144">
        <v>27354</v>
      </c>
      <c r="H50" s="144">
        <v>77670</v>
      </c>
      <c r="I50" s="143">
        <v>62692</v>
      </c>
      <c r="J50" s="144">
        <v>37612</v>
      </c>
      <c r="K50" s="144">
        <v>25080</v>
      </c>
      <c r="L50" s="426">
        <v>18877</v>
      </c>
      <c r="M50" s="427">
        <v>20028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1.5285524977657248</v>
      </c>
      <c r="C6" s="480">
        <f>'Tabelle 3.3'!J11</f>
        <v>-2.0758813514315615</v>
      </c>
      <c r="D6" s="481">
        <f t="shared" ref="D6:E9" si="0">IF(OR(AND(B6&gt;=-50,B6&lt;=50),ISNUMBER(B6)=FALSE),B6,"")</f>
        <v>1.5285524977657248</v>
      </c>
      <c r="E6" s="481">
        <f t="shared" si="0"/>
        <v>-2.0758813514315615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1.3425600596480083</v>
      </c>
      <c r="C7" s="480">
        <f>'Tabelle 3.1'!J23</f>
        <v>-2.8956682259603461</v>
      </c>
      <c r="D7" s="481">
        <f t="shared" si="0"/>
        <v>1.3425600596480083</v>
      </c>
      <c r="E7" s="481">
        <f>IF(OR(AND(C7&gt;=-50,C7&lt;=50),ISNUMBER(C7)=FALSE),C7,"")</f>
        <v>-2.8956682259603461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1.5285524977657248</v>
      </c>
      <c r="C14" s="480">
        <f>'Tabelle 3.3'!J11</f>
        <v>-2.0758813514315615</v>
      </c>
      <c r="D14" s="481">
        <f>IF(OR(AND(B14&gt;=-50,B14&lt;=50),ISNUMBER(B14)=FALSE),B14,"")</f>
        <v>1.5285524977657248</v>
      </c>
      <c r="E14" s="481">
        <f>IF(OR(AND(C14&gt;=-50,C14&lt;=50),ISNUMBER(C14)=FALSE),C14,"")</f>
        <v>-2.0758813514315615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0.77343039126478619</v>
      </c>
      <c r="C15" s="480">
        <f>'Tabelle 3.3'!J12</f>
        <v>2.9335071707953064</v>
      </c>
      <c r="D15" s="481">
        <f t="shared" ref="D15:E45" si="3">IF(OR(AND(B15&gt;=-50,B15&lt;=50),ISNUMBER(B15)=FALSE),B15,"")</f>
        <v>0.77343039126478619</v>
      </c>
      <c r="E15" s="481">
        <f t="shared" si="3"/>
        <v>2.9335071707953064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-4.253521126760563</v>
      </c>
      <c r="C16" s="480">
        <f>'Tabelle 3.3'!J13</f>
        <v>2.1276595744680851</v>
      </c>
      <c r="D16" s="481">
        <f t="shared" si="3"/>
        <v>-4.253521126760563</v>
      </c>
      <c r="E16" s="481">
        <f t="shared" si="3"/>
        <v>2.1276595744680851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-2.1045049254370594</v>
      </c>
      <c r="C17" s="480">
        <f>'Tabelle 3.3'!J14</f>
        <v>-3.2216216216216216</v>
      </c>
      <c r="D17" s="481">
        <f t="shared" si="3"/>
        <v>-2.1045049254370594</v>
      </c>
      <c r="E17" s="481">
        <f t="shared" si="3"/>
        <v>-3.2216216216216216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-2.922971114167813</v>
      </c>
      <c r="C18" s="480">
        <f>'Tabelle 3.3'!J15</f>
        <v>-6.5180102915951972</v>
      </c>
      <c r="D18" s="481">
        <f t="shared" si="3"/>
        <v>-2.922971114167813</v>
      </c>
      <c r="E18" s="481">
        <f t="shared" si="3"/>
        <v>-6.5180102915951972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-2.29122224855811</v>
      </c>
      <c r="C19" s="480">
        <f>'Tabelle 3.3'!J16</f>
        <v>-4.8821548821548824</v>
      </c>
      <c r="D19" s="481">
        <f t="shared" si="3"/>
        <v>-2.29122224855811</v>
      </c>
      <c r="E19" s="481">
        <f t="shared" si="3"/>
        <v>-4.8821548821548824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0.10460251046025104</v>
      </c>
      <c r="C20" s="480">
        <f>'Tabelle 3.3'!J17</f>
        <v>4.753199268738574</v>
      </c>
      <c r="D20" s="481">
        <f t="shared" si="3"/>
        <v>0.10460251046025104</v>
      </c>
      <c r="E20" s="481">
        <f t="shared" si="3"/>
        <v>4.753199268738574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2.8988515289885153</v>
      </c>
      <c r="C21" s="480">
        <f>'Tabelle 3.3'!J18</f>
        <v>-0.76542098153984695</v>
      </c>
      <c r="D21" s="481">
        <f t="shared" si="3"/>
        <v>2.8988515289885153</v>
      </c>
      <c r="E21" s="481">
        <f t="shared" si="3"/>
        <v>-0.76542098153984695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2.9825360668185268</v>
      </c>
      <c r="C22" s="480">
        <f>'Tabelle 3.3'!J19</f>
        <v>-0.48879461403670571</v>
      </c>
      <c r="D22" s="481">
        <f t="shared" si="3"/>
        <v>2.9825360668185268</v>
      </c>
      <c r="E22" s="481">
        <f t="shared" si="3"/>
        <v>-0.48879461403670571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3.5721479889881151</v>
      </c>
      <c r="C23" s="480">
        <f>'Tabelle 3.3'!J20</f>
        <v>-1.8133231532735254</v>
      </c>
      <c r="D23" s="481">
        <f t="shared" si="3"/>
        <v>3.5721479889881151</v>
      </c>
      <c r="E23" s="481">
        <f t="shared" si="3"/>
        <v>-1.8133231532735254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1.0450819672131149</v>
      </c>
      <c r="C24" s="480">
        <f>'Tabelle 3.3'!J21</f>
        <v>-11.158342189160468</v>
      </c>
      <c r="D24" s="481">
        <f t="shared" si="3"/>
        <v>1.0450819672131149</v>
      </c>
      <c r="E24" s="481">
        <f t="shared" si="3"/>
        <v>-11.158342189160468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6.3711240310077519</v>
      </c>
      <c r="C25" s="480">
        <f>'Tabelle 3.3'!J22</f>
        <v>-0.72727272727272729</v>
      </c>
      <c r="D25" s="481">
        <f t="shared" si="3"/>
        <v>6.3711240310077519</v>
      </c>
      <c r="E25" s="481">
        <f t="shared" si="3"/>
        <v>-0.72727272727272729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1.1587771203155819</v>
      </c>
      <c r="C26" s="480">
        <f>'Tabelle 3.3'!J23</f>
        <v>4.166666666666667</v>
      </c>
      <c r="D26" s="481">
        <f t="shared" si="3"/>
        <v>1.1587771203155819</v>
      </c>
      <c r="E26" s="481">
        <f t="shared" si="3"/>
        <v>4.166666666666667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2.5287911733913182</v>
      </c>
      <c r="C27" s="480">
        <f>'Tabelle 3.3'!J24</f>
        <v>-2.1912805295594615</v>
      </c>
      <c r="D27" s="481">
        <f t="shared" si="3"/>
        <v>2.5287911733913182</v>
      </c>
      <c r="E27" s="481">
        <f t="shared" si="3"/>
        <v>-2.1912805295594615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7.2846213549173964</v>
      </c>
      <c r="C28" s="480">
        <f>'Tabelle 3.3'!J25</f>
        <v>0.660377358490566</v>
      </c>
      <c r="D28" s="481">
        <f t="shared" si="3"/>
        <v>7.2846213549173964</v>
      </c>
      <c r="E28" s="481">
        <f t="shared" si="3"/>
        <v>0.660377358490566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-5.7070953076798183</v>
      </c>
      <c r="C29" s="480">
        <f>'Tabelle 3.3'!J26</f>
        <v>-2.3708206686930091</v>
      </c>
      <c r="D29" s="481">
        <f t="shared" si="3"/>
        <v>-5.7070953076798183</v>
      </c>
      <c r="E29" s="481">
        <f t="shared" si="3"/>
        <v>-2.3708206686930091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3.059315505667437</v>
      </c>
      <c r="C30" s="480">
        <f>'Tabelle 3.3'!J27</f>
        <v>0.77639751552795033</v>
      </c>
      <c r="D30" s="481">
        <f t="shared" si="3"/>
        <v>3.059315505667437</v>
      </c>
      <c r="E30" s="481">
        <f t="shared" si="3"/>
        <v>0.77639751552795033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3.3127889060092448</v>
      </c>
      <c r="C31" s="480">
        <f>'Tabelle 3.3'!J28</f>
        <v>-3.1739654479710726</v>
      </c>
      <c r="D31" s="481">
        <f t="shared" si="3"/>
        <v>3.3127889060092448</v>
      </c>
      <c r="E31" s="481">
        <f t="shared" si="3"/>
        <v>-3.1739654479710726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3.0865840029801501</v>
      </c>
      <c r="C32" s="480">
        <f>'Tabelle 3.3'!J29</f>
        <v>-0.57645631067961167</v>
      </c>
      <c r="D32" s="481">
        <f t="shared" si="3"/>
        <v>3.0865840029801501</v>
      </c>
      <c r="E32" s="481">
        <f t="shared" si="3"/>
        <v>-0.57645631067961167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3.9629374569586178</v>
      </c>
      <c r="C33" s="480">
        <f>'Tabelle 3.3'!J30</f>
        <v>1.4184397163120568</v>
      </c>
      <c r="D33" s="481">
        <f t="shared" si="3"/>
        <v>3.9629374569586178</v>
      </c>
      <c r="E33" s="481">
        <f t="shared" si="3"/>
        <v>1.4184397163120568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4.1494813148356453</v>
      </c>
      <c r="C34" s="480">
        <f>'Tabelle 3.3'!J31</f>
        <v>-4.2796005706134094E-2</v>
      </c>
      <c r="D34" s="481">
        <f t="shared" si="3"/>
        <v>4.1494813148356453</v>
      </c>
      <c r="E34" s="481">
        <f t="shared" si="3"/>
        <v>-4.2796005706134094E-2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0.77343039126478619</v>
      </c>
      <c r="C37" s="480">
        <f>'Tabelle 3.3'!J34</f>
        <v>2.9335071707953064</v>
      </c>
      <c r="D37" s="481">
        <f t="shared" si="3"/>
        <v>0.77343039126478619</v>
      </c>
      <c r="E37" s="481">
        <f t="shared" si="3"/>
        <v>2.9335071707953064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-1.1719763586564798</v>
      </c>
      <c r="C38" s="480">
        <f>'Tabelle 3.3'!J35</f>
        <v>-2.1598569266749208</v>
      </c>
      <c r="D38" s="481">
        <f t="shared" si="3"/>
        <v>-1.1719763586564798</v>
      </c>
      <c r="E38" s="481">
        <f t="shared" si="3"/>
        <v>-2.1598569266749208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2.7427462172342421</v>
      </c>
      <c r="C39" s="480">
        <f>'Tabelle 3.3'!J36</f>
        <v>-2.2058424036075848</v>
      </c>
      <c r="D39" s="481">
        <f t="shared" si="3"/>
        <v>2.7427462172342421</v>
      </c>
      <c r="E39" s="481">
        <f t="shared" si="3"/>
        <v>-2.2058424036075848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2.7427462172342421</v>
      </c>
      <c r="C45" s="480">
        <f>'Tabelle 3.3'!J36</f>
        <v>-2.2058424036075848</v>
      </c>
      <c r="D45" s="481">
        <f t="shared" si="3"/>
        <v>2.7427462172342421</v>
      </c>
      <c r="E45" s="481">
        <f t="shared" si="3"/>
        <v>-2.2058424036075848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201033</v>
      </c>
      <c r="C51" s="487">
        <v>41527</v>
      </c>
      <c r="D51" s="487">
        <v>20234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202420</v>
      </c>
      <c r="C52" s="487">
        <v>42588</v>
      </c>
      <c r="D52" s="487">
        <v>20912</v>
      </c>
      <c r="E52" s="488">
        <f t="shared" ref="E52:G70" si="11">IF($A$51=37802,IF(COUNTBLANK(B$51:B$70)&gt;0,#N/A,B52/B$51*100),IF(COUNTBLANK(B$51:B$75)&gt;0,#N/A,B52/B$51*100))</f>
        <v>100.68993647809066</v>
      </c>
      <c r="F52" s="488">
        <f t="shared" si="11"/>
        <v>102.55496424013293</v>
      </c>
      <c r="G52" s="488">
        <f t="shared" si="11"/>
        <v>103.35079569042207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205848</v>
      </c>
      <c r="C53" s="487">
        <v>41694</v>
      </c>
      <c r="D53" s="487">
        <v>21569</v>
      </c>
      <c r="E53" s="488">
        <f t="shared" si="11"/>
        <v>102.39512915789946</v>
      </c>
      <c r="F53" s="488">
        <f t="shared" si="11"/>
        <v>100.40214800009633</v>
      </c>
      <c r="G53" s="488">
        <f t="shared" si="11"/>
        <v>106.59780567361865</v>
      </c>
      <c r="H53" s="489">
        <f>IF(ISERROR(L53)=TRUE,IF(MONTH(A53)=MONTH(MAX(A$51:A$75)),A53,""),"")</f>
        <v>41883</v>
      </c>
      <c r="I53" s="488">
        <f t="shared" si="12"/>
        <v>102.39512915789946</v>
      </c>
      <c r="J53" s="488">
        <f t="shared" si="10"/>
        <v>100.40214800009633</v>
      </c>
      <c r="K53" s="488">
        <f t="shared" si="10"/>
        <v>106.59780567361865</v>
      </c>
      <c r="L53" s="488" t="e">
        <f t="shared" si="13"/>
        <v>#N/A</v>
      </c>
    </row>
    <row r="54" spans="1:14" ht="15" customHeight="1" x14ac:dyDescent="0.2">
      <c r="A54" s="490" t="s">
        <v>463</v>
      </c>
      <c r="B54" s="487">
        <v>204021</v>
      </c>
      <c r="C54" s="487">
        <v>42029</v>
      </c>
      <c r="D54" s="487">
        <v>21173</v>
      </c>
      <c r="E54" s="488">
        <f t="shared" si="11"/>
        <v>101.48632314097685</v>
      </c>
      <c r="F54" s="488">
        <f t="shared" si="11"/>
        <v>101.20885207214583</v>
      </c>
      <c r="G54" s="488">
        <f t="shared" si="11"/>
        <v>104.64070376593853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205532</v>
      </c>
      <c r="C55" s="487">
        <v>40574</v>
      </c>
      <c r="D55" s="487">
        <v>20911</v>
      </c>
      <c r="E55" s="488">
        <f t="shared" si="11"/>
        <v>102.23794103455653</v>
      </c>
      <c r="F55" s="488">
        <f t="shared" si="11"/>
        <v>97.705107520408404</v>
      </c>
      <c r="G55" s="488">
        <f t="shared" si="11"/>
        <v>103.34585351388752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206950</v>
      </c>
      <c r="C56" s="487">
        <v>41214</v>
      </c>
      <c r="D56" s="487">
        <v>21231</v>
      </c>
      <c r="E56" s="488">
        <f t="shared" si="11"/>
        <v>102.94329786651943</v>
      </c>
      <c r="F56" s="488">
        <f t="shared" si="11"/>
        <v>99.246273508801508</v>
      </c>
      <c r="G56" s="488">
        <f t="shared" si="11"/>
        <v>104.92735000494218</v>
      </c>
      <c r="H56" s="489" t="str">
        <f t="shared" si="14"/>
        <v/>
      </c>
      <c r="I56" s="488" t="str">
        <f t="shared" si="12"/>
        <v/>
      </c>
      <c r="J56" s="488" t="str">
        <f t="shared" si="10"/>
        <v/>
      </c>
      <c r="K56" s="488" t="str">
        <f t="shared" si="10"/>
        <v/>
      </c>
      <c r="L56" s="488" t="e">
        <f t="shared" si="13"/>
        <v>#N/A</v>
      </c>
    </row>
    <row r="57" spans="1:14" ht="15" customHeight="1" x14ac:dyDescent="0.2">
      <c r="A57" s="490">
        <v>42248</v>
      </c>
      <c r="B57" s="487">
        <v>211309</v>
      </c>
      <c r="C57" s="487">
        <v>40161</v>
      </c>
      <c r="D57" s="487">
        <v>21885</v>
      </c>
      <c r="E57" s="488">
        <f t="shared" si="11"/>
        <v>105.11159859326578</v>
      </c>
      <c r="F57" s="488">
        <f t="shared" si="11"/>
        <v>96.710573843523491</v>
      </c>
      <c r="G57" s="488">
        <f t="shared" si="11"/>
        <v>108.15953345853512</v>
      </c>
      <c r="H57" s="489">
        <f t="shared" si="14"/>
        <v>42248</v>
      </c>
      <c r="I57" s="488">
        <f t="shared" si="12"/>
        <v>105.11159859326578</v>
      </c>
      <c r="J57" s="488">
        <f t="shared" si="10"/>
        <v>96.710573843523491</v>
      </c>
      <c r="K57" s="488">
        <f t="shared" si="10"/>
        <v>108.15953345853512</v>
      </c>
      <c r="L57" s="488" t="e">
        <f t="shared" si="13"/>
        <v>#N/A</v>
      </c>
    </row>
    <row r="58" spans="1:14" ht="15" customHeight="1" x14ac:dyDescent="0.2">
      <c r="A58" s="490" t="s">
        <v>466</v>
      </c>
      <c r="B58" s="487">
        <v>210232</v>
      </c>
      <c r="C58" s="487">
        <v>40639</v>
      </c>
      <c r="D58" s="487">
        <v>21809</v>
      </c>
      <c r="E58" s="488">
        <f t="shared" si="11"/>
        <v>104.57586565389762</v>
      </c>
      <c r="F58" s="488">
        <f t="shared" si="11"/>
        <v>97.86163219110459</v>
      </c>
      <c r="G58" s="488">
        <f t="shared" si="11"/>
        <v>107.78392804190966</v>
      </c>
      <c r="H58" s="489" t="str">
        <f t="shared" si="14"/>
        <v/>
      </c>
      <c r="I58" s="488" t="str">
        <f t="shared" si="12"/>
        <v/>
      </c>
      <c r="J58" s="488" t="str">
        <f t="shared" si="10"/>
        <v/>
      </c>
      <c r="K58" s="488" t="str">
        <f t="shared" si="10"/>
        <v/>
      </c>
      <c r="L58" s="488" t="e">
        <f t="shared" si="13"/>
        <v>#N/A</v>
      </c>
    </row>
    <row r="59" spans="1:14" ht="15" customHeight="1" x14ac:dyDescent="0.2">
      <c r="A59" s="490" t="s">
        <v>467</v>
      </c>
      <c r="B59" s="487">
        <v>210540</v>
      </c>
      <c r="C59" s="487">
        <v>40425</v>
      </c>
      <c r="D59" s="487">
        <v>21616</v>
      </c>
      <c r="E59" s="488">
        <f t="shared" si="11"/>
        <v>104.72907433107996</v>
      </c>
      <c r="F59" s="488">
        <f t="shared" si="11"/>
        <v>97.346304813735642</v>
      </c>
      <c r="G59" s="488">
        <f t="shared" si="11"/>
        <v>106.83008797074231</v>
      </c>
      <c r="H59" s="489" t="str">
        <f t="shared" si="14"/>
        <v/>
      </c>
      <c r="I59" s="488" t="str">
        <f t="shared" si="12"/>
        <v/>
      </c>
      <c r="J59" s="488" t="str">
        <f t="shared" si="10"/>
        <v/>
      </c>
      <c r="K59" s="488" t="str">
        <f t="shared" si="10"/>
        <v/>
      </c>
      <c r="L59" s="488" t="e">
        <f t="shared" si="13"/>
        <v>#N/A</v>
      </c>
    </row>
    <row r="60" spans="1:14" ht="15" customHeight="1" x14ac:dyDescent="0.2">
      <c r="A60" s="490" t="s">
        <v>468</v>
      </c>
      <c r="B60" s="487">
        <v>211085</v>
      </c>
      <c r="C60" s="487">
        <v>41252</v>
      </c>
      <c r="D60" s="487">
        <v>22259</v>
      </c>
      <c r="E60" s="488">
        <f t="shared" si="11"/>
        <v>105.00017410076951</v>
      </c>
      <c r="F60" s="488">
        <f t="shared" si="11"/>
        <v>99.337780239362345</v>
      </c>
      <c r="G60" s="488">
        <f t="shared" si="11"/>
        <v>110.00790748245528</v>
      </c>
      <c r="H60" s="489" t="str">
        <f t="shared" si="14"/>
        <v/>
      </c>
      <c r="I60" s="488" t="str">
        <f t="shared" si="12"/>
        <v/>
      </c>
      <c r="J60" s="488" t="str">
        <f t="shared" si="10"/>
        <v/>
      </c>
      <c r="K60" s="488" t="str">
        <f t="shared" si="10"/>
        <v/>
      </c>
      <c r="L60" s="488" t="e">
        <f t="shared" si="13"/>
        <v>#N/A</v>
      </c>
    </row>
    <row r="61" spans="1:14" ht="15" customHeight="1" x14ac:dyDescent="0.2">
      <c r="A61" s="490">
        <v>42614</v>
      </c>
      <c r="B61" s="487">
        <v>215856</v>
      </c>
      <c r="C61" s="487">
        <v>40197</v>
      </c>
      <c r="D61" s="487">
        <v>23107</v>
      </c>
      <c r="E61" s="488">
        <f t="shared" si="11"/>
        <v>107.37341630478579</v>
      </c>
      <c r="F61" s="488">
        <f t="shared" si="11"/>
        <v>96.797264430370603</v>
      </c>
      <c r="G61" s="488">
        <f t="shared" si="11"/>
        <v>114.19887318375012</v>
      </c>
      <c r="H61" s="489">
        <f t="shared" si="14"/>
        <v>42614</v>
      </c>
      <c r="I61" s="488">
        <f t="shared" si="12"/>
        <v>107.37341630478579</v>
      </c>
      <c r="J61" s="488">
        <f t="shared" si="10"/>
        <v>96.797264430370603</v>
      </c>
      <c r="K61" s="488">
        <f t="shared" si="10"/>
        <v>114.19887318375012</v>
      </c>
      <c r="L61" s="488" t="e">
        <f t="shared" si="13"/>
        <v>#N/A</v>
      </c>
    </row>
    <row r="62" spans="1:14" ht="15" customHeight="1" x14ac:dyDescent="0.2">
      <c r="A62" s="490" t="s">
        <v>469</v>
      </c>
      <c r="B62" s="487">
        <v>214916</v>
      </c>
      <c r="C62" s="487">
        <v>40539</v>
      </c>
      <c r="D62" s="487">
        <v>22954</v>
      </c>
      <c r="E62" s="488">
        <f t="shared" si="11"/>
        <v>106.90583138091756</v>
      </c>
      <c r="F62" s="488">
        <f t="shared" si="11"/>
        <v>97.620825005418169</v>
      </c>
      <c r="G62" s="488">
        <f t="shared" si="11"/>
        <v>113.44272017396462</v>
      </c>
      <c r="H62" s="489" t="str">
        <f t="shared" si="14"/>
        <v/>
      </c>
      <c r="I62" s="488" t="str">
        <f t="shared" si="12"/>
        <v/>
      </c>
      <c r="J62" s="488" t="str">
        <f t="shared" si="10"/>
        <v/>
      </c>
      <c r="K62" s="488" t="str">
        <f t="shared" si="10"/>
        <v/>
      </c>
      <c r="L62" s="488" t="e">
        <f t="shared" si="13"/>
        <v>#N/A</v>
      </c>
    </row>
    <row r="63" spans="1:14" ht="15" customHeight="1" x14ac:dyDescent="0.2">
      <c r="A63" s="490" t="s">
        <v>470</v>
      </c>
      <c r="B63" s="487">
        <v>215408</v>
      </c>
      <c r="C63" s="487">
        <v>39901</v>
      </c>
      <c r="D63" s="487">
        <v>22758</v>
      </c>
      <c r="E63" s="488">
        <f t="shared" si="11"/>
        <v>107.15056731979327</v>
      </c>
      <c r="F63" s="488">
        <f t="shared" si="11"/>
        <v>96.084475160738791</v>
      </c>
      <c r="G63" s="488">
        <f t="shared" si="11"/>
        <v>112.47405357319364</v>
      </c>
      <c r="H63" s="489" t="str">
        <f t="shared" si="14"/>
        <v/>
      </c>
      <c r="I63" s="488" t="str">
        <f t="shared" si="12"/>
        <v/>
      </c>
      <c r="J63" s="488" t="str">
        <f t="shared" si="10"/>
        <v/>
      </c>
      <c r="K63" s="488" t="str">
        <f t="shared" si="10"/>
        <v/>
      </c>
      <c r="L63" s="488" t="e">
        <f t="shared" si="13"/>
        <v>#N/A</v>
      </c>
    </row>
    <row r="64" spans="1:14" ht="15" customHeight="1" x14ac:dyDescent="0.2">
      <c r="A64" s="490" t="s">
        <v>471</v>
      </c>
      <c r="B64" s="487">
        <v>216748</v>
      </c>
      <c r="C64" s="487">
        <v>40804</v>
      </c>
      <c r="D64" s="487">
        <v>23251</v>
      </c>
      <c r="E64" s="488">
        <f t="shared" si="11"/>
        <v>107.81712455169053</v>
      </c>
      <c r="F64" s="488">
        <f t="shared" si="11"/>
        <v>98.258964047487169</v>
      </c>
      <c r="G64" s="488">
        <f t="shared" si="11"/>
        <v>114.91054660472473</v>
      </c>
      <c r="H64" s="489" t="str">
        <f t="shared" si="14"/>
        <v/>
      </c>
      <c r="I64" s="488" t="str">
        <f t="shared" si="12"/>
        <v/>
      </c>
      <c r="J64" s="488" t="str">
        <f t="shared" si="10"/>
        <v/>
      </c>
      <c r="K64" s="488" t="str">
        <f t="shared" si="10"/>
        <v/>
      </c>
      <c r="L64" s="488" t="e">
        <f t="shared" si="13"/>
        <v>#N/A</v>
      </c>
    </row>
    <row r="65" spans="1:12" ht="15" customHeight="1" x14ac:dyDescent="0.2">
      <c r="A65" s="490">
        <v>42979</v>
      </c>
      <c r="B65" s="487">
        <v>220807</v>
      </c>
      <c r="C65" s="487">
        <v>39553</v>
      </c>
      <c r="D65" s="487">
        <v>24209</v>
      </c>
      <c r="E65" s="488">
        <f t="shared" si="11"/>
        <v>109.8361960474151</v>
      </c>
      <c r="F65" s="488">
        <f t="shared" si="11"/>
        <v>95.246466154550049</v>
      </c>
      <c r="G65" s="488">
        <f t="shared" si="11"/>
        <v>119.64515172481963</v>
      </c>
      <c r="H65" s="489">
        <f t="shared" si="14"/>
        <v>42979</v>
      </c>
      <c r="I65" s="488">
        <f t="shared" si="12"/>
        <v>109.8361960474151</v>
      </c>
      <c r="J65" s="488">
        <f t="shared" si="10"/>
        <v>95.246466154550049</v>
      </c>
      <c r="K65" s="488">
        <f t="shared" si="10"/>
        <v>119.64515172481963</v>
      </c>
      <c r="L65" s="488" t="e">
        <f t="shared" si="13"/>
        <v>#N/A</v>
      </c>
    </row>
    <row r="66" spans="1:12" ht="15" customHeight="1" x14ac:dyDescent="0.2">
      <c r="A66" s="490" t="s">
        <v>472</v>
      </c>
      <c r="B66" s="487">
        <v>219972</v>
      </c>
      <c r="C66" s="487">
        <v>39928</v>
      </c>
      <c r="D66" s="487">
        <v>24042</v>
      </c>
      <c r="E66" s="488">
        <f t="shared" si="11"/>
        <v>109.4208413544045</v>
      </c>
      <c r="F66" s="488">
        <f t="shared" si="11"/>
        <v>96.149493100874125</v>
      </c>
      <c r="G66" s="488">
        <f t="shared" si="11"/>
        <v>118.81980824355045</v>
      </c>
      <c r="H66" s="489" t="str">
        <f t="shared" si="14"/>
        <v/>
      </c>
      <c r="I66" s="488" t="str">
        <f t="shared" si="12"/>
        <v/>
      </c>
      <c r="J66" s="488" t="str">
        <f t="shared" si="10"/>
        <v/>
      </c>
      <c r="K66" s="488" t="str">
        <f t="shared" si="10"/>
        <v/>
      </c>
      <c r="L66" s="488" t="e">
        <f t="shared" si="13"/>
        <v>#N/A</v>
      </c>
    </row>
    <row r="67" spans="1:12" ht="15" customHeight="1" x14ac:dyDescent="0.2">
      <c r="A67" s="490" t="s">
        <v>473</v>
      </c>
      <c r="B67" s="487">
        <v>220535</v>
      </c>
      <c r="C67" s="487">
        <v>39570</v>
      </c>
      <c r="D67" s="487">
        <v>23947</v>
      </c>
      <c r="E67" s="488">
        <f t="shared" si="11"/>
        <v>109.70089487795536</v>
      </c>
      <c r="F67" s="488">
        <f t="shared" si="11"/>
        <v>95.287403376116742</v>
      </c>
      <c r="G67" s="488">
        <f t="shared" si="11"/>
        <v>118.35030147276862</v>
      </c>
      <c r="H67" s="489" t="str">
        <f t="shared" si="14"/>
        <v/>
      </c>
      <c r="I67" s="488" t="str">
        <f t="shared" si="12"/>
        <v/>
      </c>
      <c r="J67" s="488" t="str">
        <f t="shared" si="12"/>
        <v/>
      </c>
      <c r="K67" s="488" t="str">
        <f t="shared" si="12"/>
        <v/>
      </c>
      <c r="L67" s="488" t="e">
        <f t="shared" si="13"/>
        <v>#N/A</v>
      </c>
    </row>
    <row r="68" spans="1:12" ht="15" customHeight="1" x14ac:dyDescent="0.2">
      <c r="A68" s="490" t="s">
        <v>474</v>
      </c>
      <c r="B68" s="487">
        <v>221549</v>
      </c>
      <c r="C68" s="487">
        <v>40321</v>
      </c>
      <c r="D68" s="487">
        <v>24269</v>
      </c>
      <c r="E68" s="488">
        <f t="shared" si="11"/>
        <v>110.20528967880895</v>
      </c>
      <c r="F68" s="488">
        <f t="shared" si="11"/>
        <v>97.095865340621771</v>
      </c>
      <c r="G68" s="488">
        <f t="shared" si="11"/>
        <v>119.94168231689235</v>
      </c>
      <c r="H68" s="489" t="str">
        <f t="shared" si="14"/>
        <v/>
      </c>
      <c r="I68" s="488" t="str">
        <f t="shared" si="12"/>
        <v/>
      </c>
      <c r="J68" s="488" t="str">
        <f t="shared" si="12"/>
        <v/>
      </c>
      <c r="K68" s="488" t="str">
        <f t="shared" si="12"/>
        <v/>
      </c>
      <c r="L68" s="488" t="e">
        <f t="shared" si="13"/>
        <v>#N/A</v>
      </c>
    </row>
    <row r="69" spans="1:12" ht="15" customHeight="1" x14ac:dyDescent="0.2">
      <c r="A69" s="490">
        <v>43344</v>
      </c>
      <c r="B69" s="487">
        <v>226264</v>
      </c>
      <c r="C69" s="487">
        <v>39246</v>
      </c>
      <c r="D69" s="487">
        <v>25143</v>
      </c>
      <c r="E69" s="488">
        <f t="shared" si="11"/>
        <v>112.55067575970115</v>
      </c>
      <c r="F69" s="488">
        <f t="shared" si="11"/>
        <v>94.507188094492747</v>
      </c>
      <c r="G69" s="488">
        <f t="shared" si="11"/>
        <v>124.26114460808539</v>
      </c>
      <c r="H69" s="489">
        <f t="shared" si="14"/>
        <v>43344</v>
      </c>
      <c r="I69" s="488">
        <f t="shared" si="12"/>
        <v>112.55067575970115</v>
      </c>
      <c r="J69" s="488">
        <f t="shared" si="12"/>
        <v>94.507188094492747</v>
      </c>
      <c r="K69" s="488">
        <f t="shared" si="12"/>
        <v>124.26114460808539</v>
      </c>
      <c r="L69" s="488" t="e">
        <f t="shared" si="13"/>
        <v>#N/A</v>
      </c>
    </row>
    <row r="70" spans="1:12" ht="15" customHeight="1" x14ac:dyDescent="0.2">
      <c r="A70" s="490" t="s">
        <v>475</v>
      </c>
      <c r="B70" s="487">
        <v>226292</v>
      </c>
      <c r="C70" s="487">
        <v>39516</v>
      </c>
      <c r="D70" s="487">
        <v>25047</v>
      </c>
      <c r="E70" s="488">
        <f t="shared" si="11"/>
        <v>112.56460382126316</v>
      </c>
      <c r="F70" s="488">
        <f t="shared" si="11"/>
        <v>95.157367495846074</v>
      </c>
      <c r="G70" s="488">
        <f t="shared" si="11"/>
        <v>123.78669566076901</v>
      </c>
      <c r="H70" s="489" t="str">
        <f t="shared" si="14"/>
        <v/>
      </c>
      <c r="I70" s="488" t="str">
        <f t="shared" si="12"/>
        <v/>
      </c>
      <c r="J70" s="488" t="str">
        <f t="shared" si="12"/>
        <v/>
      </c>
      <c r="K70" s="488" t="str">
        <f t="shared" si="12"/>
        <v/>
      </c>
      <c r="L70" s="488" t="e">
        <f t="shared" si="13"/>
        <v>#N/A</v>
      </c>
    </row>
    <row r="71" spans="1:12" ht="15" customHeight="1" x14ac:dyDescent="0.2">
      <c r="A71" s="490" t="s">
        <v>476</v>
      </c>
      <c r="B71" s="487">
        <v>227143</v>
      </c>
      <c r="C71" s="487">
        <v>39082</v>
      </c>
      <c r="D71" s="487">
        <v>24939</v>
      </c>
      <c r="E71" s="491">
        <f t="shared" ref="E71:G75" si="15">IF($A$51=37802,IF(COUNTBLANK(B$51:B$70)&gt;0,#N/A,IF(ISBLANK(B71)=FALSE,B71/B$51*100,#N/A)),IF(COUNTBLANK(B$51:B$75)&gt;0,#N/A,B71/B$51*100))</f>
        <v>112.98791740659493</v>
      </c>
      <c r="F71" s="491">
        <f t="shared" si="15"/>
        <v>94.112264309967003</v>
      </c>
      <c r="G71" s="491">
        <f t="shared" si="15"/>
        <v>123.25294059503807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227439</v>
      </c>
      <c r="C72" s="487">
        <v>39932</v>
      </c>
      <c r="D72" s="487">
        <v>25298</v>
      </c>
      <c r="E72" s="491">
        <f t="shared" si="15"/>
        <v>113.13515691453642</v>
      </c>
      <c r="F72" s="491">
        <f t="shared" si="15"/>
        <v>96.15912538830159</v>
      </c>
      <c r="G72" s="491">
        <f t="shared" si="15"/>
        <v>125.02718197094001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232474</v>
      </c>
      <c r="C73" s="487">
        <v>38361</v>
      </c>
      <c r="D73" s="487">
        <v>26480</v>
      </c>
      <c r="E73" s="491">
        <f t="shared" si="15"/>
        <v>115.63972084185184</v>
      </c>
      <c r="F73" s="491">
        <f t="shared" si="15"/>
        <v>92.376044501167925</v>
      </c>
      <c r="G73" s="491">
        <f t="shared" si="15"/>
        <v>130.86883463477315</v>
      </c>
      <c r="H73" s="492">
        <f>IF(A$51=37802,IF(ISERROR(L73)=TRUE,IF(ISBLANK(A73)=FALSE,IF(MONTH(A73)=MONTH(MAX(A$51:A$75)),A73,""),""),""),IF(ISERROR(L73)=TRUE,IF(MONTH(A73)=MONTH(MAX(A$51:A$75)),A73,""),""))</f>
        <v>43709</v>
      </c>
      <c r="I73" s="488">
        <f t="shared" si="12"/>
        <v>115.63972084185184</v>
      </c>
      <c r="J73" s="488">
        <f t="shared" si="12"/>
        <v>92.376044501167925</v>
      </c>
      <c r="K73" s="488">
        <f t="shared" si="12"/>
        <v>130.86883463477315</v>
      </c>
      <c r="L73" s="488" t="e">
        <f t="shared" si="13"/>
        <v>#N/A</v>
      </c>
    </row>
    <row r="74" spans="1:12" ht="15" customHeight="1" x14ac:dyDescent="0.2">
      <c r="A74" s="490" t="s">
        <v>478</v>
      </c>
      <c r="B74" s="487">
        <v>231652</v>
      </c>
      <c r="C74" s="487">
        <v>39078</v>
      </c>
      <c r="D74" s="487">
        <v>26263</v>
      </c>
      <c r="E74" s="491">
        <f t="shared" si="15"/>
        <v>115.23083274885218</v>
      </c>
      <c r="F74" s="491">
        <f t="shared" si="15"/>
        <v>94.102632022539552</v>
      </c>
      <c r="G74" s="491">
        <f t="shared" si="15"/>
        <v>129.79638232677669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230615</v>
      </c>
      <c r="C75" s="493">
        <v>37612</v>
      </c>
      <c r="D75" s="493">
        <v>25080</v>
      </c>
      <c r="E75" s="491">
        <f t="shared" si="15"/>
        <v>114.71499704028692</v>
      </c>
      <c r="F75" s="491">
        <f t="shared" si="15"/>
        <v>90.572398680376622</v>
      </c>
      <c r="G75" s="491">
        <f t="shared" si="15"/>
        <v>123.94978748640901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115.63972084185184</v>
      </c>
      <c r="J77" s="488">
        <f>IF(J75&lt;&gt;"",J75,IF(J74&lt;&gt;"",J74,IF(J73&lt;&gt;"",J73,IF(J72&lt;&gt;"",J72,IF(J71&lt;&gt;"",J71,IF(J70&lt;&gt;"",J70,""))))))</f>
        <v>92.376044501167925</v>
      </c>
      <c r="K77" s="488">
        <f>IF(K75&lt;&gt;"",K75,IF(K74&lt;&gt;"",K74,IF(K73&lt;&gt;"",K73,IF(K72&lt;&gt;"",K72,IF(K71&lt;&gt;"",K71,IF(K70&lt;&gt;"",K70,""))))))</f>
        <v>130.86883463477315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+15,6%</v>
      </c>
      <c r="J79" s="488" t="str">
        <f>"GeB - ausschließlich: "&amp;IF(J77&gt;100,"+","")&amp;TEXT(J77-100,"0,0")&amp;"%"</f>
        <v>GeB - ausschließlich: -7,6%</v>
      </c>
      <c r="K79" s="488" t="str">
        <f>"GeB - im Nebenjob: "&amp;IF(K77&gt;100,"+","")&amp;TEXT(K77-100,"0,0")&amp;"%"</f>
        <v>GeB - im Nebenjob: +30,9%</v>
      </c>
    </row>
    <row r="81" spans="9:9" ht="15" customHeight="1" x14ac:dyDescent="0.2">
      <c r="I81" s="488" t="str">
        <f>IF(ISERROR(HLOOKUP(1,I$78:K$79,2,FALSE)),"",HLOOKUP(1,I$78:K$79,2,FALSE))</f>
        <v>GeB - im Nebenjob: +30,9%</v>
      </c>
    </row>
    <row r="82" spans="9:9" ht="15" customHeight="1" x14ac:dyDescent="0.2">
      <c r="I82" s="488" t="str">
        <f>IF(ISERROR(HLOOKUP(2,I$78:K$79,2,FALSE)),"",HLOOKUP(2,I$78:K$79,2,FALSE))</f>
        <v>SvB: +15,6%</v>
      </c>
    </row>
    <row r="83" spans="9:9" ht="15" customHeight="1" x14ac:dyDescent="0.2">
      <c r="I83" s="488" t="str">
        <f>IF(ISERROR(HLOOKUP(3,I$78:K$79,2,FALSE)),"",HLOOKUP(3,I$78:K$79,2,FALSE))</f>
        <v>GeB - ausschließlich: -7,6%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230615</v>
      </c>
      <c r="E12" s="114">
        <v>231652</v>
      </c>
      <c r="F12" s="114">
        <v>232474</v>
      </c>
      <c r="G12" s="114">
        <v>227439</v>
      </c>
      <c r="H12" s="114">
        <v>227143</v>
      </c>
      <c r="I12" s="115">
        <v>3472</v>
      </c>
      <c r="J12" s="116">
        <v>1.5285524977657248</v>
      </c>
      <c r="N12" s="117"/>
    </row>
    <row r="13" spans="1:15" s="110" customFormat="1" ht="13.5" customHeight="1" x14ac:dyDescent="0.2">
      <c r="A13" s="118" t="s">
        <v>105</v>
      </c>
      <c r="B13" s="119" t="s">
        <v>106</v>
      </c>
      <c r="C13" s="113">
        <v>53.742384493636578</v>
      </c>
      <c r="D13" s="114">
        <v>123938</v>
      </c>
      <c r="E13" s="114">
        <v>124514</v>
      </c>
      <c r="F13" s="114">
        <v>125657</v>
      </c>
      <c r="G13" s="114">
        <v>123016</v>
      </c>
      <c r="H13" s="114">
        <v>122897</v>
      </c>
      <c r="I13" s="115">
        <v>1041</v>
      </c>
      <c r="J13" s="116">
        <v>0.84705078236246611</v>
      </c>
    </row>
    <row r="14" spans="1:15" s="110" customFormat="1" ht="13.5" customHeight="1" x14ac:dyDescent="0.2">
      <c r="A14" s="120"/>
      <c r="B14" s="119" t="s">
        <v>107</v>
      </c>
      <c r="C14" s="113">
        <v>46.257615506363422</v>
      </c>
      <c r="D14" s="114">
        <v>106677</v>
      </c>
      <c r="E14" s="114">
        <v>107138</v>
      </c>
      <c r="F14" s="114">
        <v>106817</v>
      </c>
      <c r="G14" s="114">
        <v>104423</v>
      </c>
      <c r="H14" s="114">
        <v>104246</v>
      </c>
      <c r="I14" s="115">
        <v>2431</v>
      </c>
      <c r="J14" s="116">
        <v>2.3319839610152906</v>
      </c>
    </row>
    <row r="15" spans="1:15" s="110" customFormat="1" ht="13.5" customHeight="1" x14ac:dyDescent="0.2">
      <c r="A15" s="118" t="s">
        <v>105</v>
      </c>
      <c r="B15" s="121" t="s">
        <v>108</v>
      </c>
      <c r="C15" s="113">
        <v>11.861327320425818</v>
      </c>
      <c r="D15" s="114">
        <v>27354</v>
      </c>
      <c r="E15" s="114">
        <v>28358</v>
      </c>
      <c r="F15" s="114">
        <v>29171</v>
      </c>
      <c r="G15" s="114">
        <v>26055</v>
      </c>
      <c r="H15" s="114">
        <v>27077</v>
      </c>
      <c r="I15" s="115">
        <v>277</v>
      </c>
      <c r="J15" s="116">
        <v>1.023008457362337</v>
      </c>
    </row>
    <row r="16" spans="1:15" s="110" customFormat="1" ht="13.5" customHeight="1" x14ac:dyDescent="0.2">
      <c r="A16" s="118"/>
      <c r="B16" s="121" t="s">
        <v>109</v>
      </c>
      <c r="C16" s="113">
        <v>66.679097196626415</v>
      </c>
      <c r="D16" s="114">
        <v>153772</v>
      </c>
      <c r="E16" s="114">
        <v>154236</v>
      </c>
      <c r="F16" s="114">
        <v>154691</v>
      </c>
      <c r="G16" s="114">
        <v>153786</v>
      </c>
      <c r="H16" s="114">
        <v>153370</v>
      </c>
      <c r="I16" s="115">
        <v>402</v>
      </c>
      <c r="J16" s="116">
        <v>0.26211123427006583</v>
      </c>
    </row>
    <row r="17" spans="1:10" s="110" customFormat="1" ht="13.5" customHeight="1" x14ac:dyDescent="0.2">
      <c r="A17" s="118"/>
      <c r="B17" s="121" t="s">
        <v>110</v>
      </c>
      <c r="C17" s="113">
        <v>20.211608091407758</v>
      </c>
      <c r="D17" s="114">
        <v>46611</v>
      </c>
      <c r="E17" s="114">
        <v>46187</v>
      </c>
      <c r="F17" s="114">
        <v>45812</v>
      </c>
      <c r="G17" s="114">
        <v>44916</v>
      </c>
      <c r="H17" s="114">
        <v>44111</v>
      </c>
      <c r="I17" s="115">
        <v>2500</v>
      </c>
      <c r="J17" s="116">
        <v>5.6675205730996803</v>
      </c>
    </row>
    <row r="18" spans="1:10" s="110" customFormat="1" ht="13.5" customHeight="1" x14ac:dyDescent="0.2">
      <c r="A18" s="120"/>
      <c r="B18" s="121" t="s">
        <v>111</v>
      </c>
      <c r="C18" s="113">
        <v>1.2479673915400127</v>
      </c>
      <c r="D18" s="114">
        <v>2878</v>
      </c>
      <c r="E18" s="114">
        <v>2871</v>
      </c>
      <c r="F18" s="114">
        <v>2800</v>
      </c>
      <c r="G18" s="114">
        <v>2682</v>
      </c>
      <c r="H18" s="114">
        <v>2585</v>
      </c>
      <c r="I18" s="115">
        <v>293</v>
      </c>
      <c r="J18" s="116">
        <v>11.334622823984526</v>
      </c>
    </row>
    <row r="19" spans="1:10" s="110" customFormat="1" ht="13.5" customHeight="1" x14ac:dyDescent="0.2">
      <c r="A19" s="120"/>
      <c r="B19" s="121" t="s">
        <v>112</v>
      </c>
      <c r="C19" s="113">
        <v>0.35817271209591744</v>
      </c>
      <c r="D19" s="114">
        <v>826</v>
      </c>
      <c r="E19" s="114">
        <v>832</v>
      </c>
      <c r="F19" s="114">
        <v>844</v>
      </c>
      <c r="G19" s="114">
        <v>704</v>
      </c>
      <c r="H19" s="114">
        <v>639</v>
      </c>
      <c r="I19" s="115">
        <v>187</v>
      </c>
      <c r="J19" s="116">
        <v>29.264475743348981</v>
      </c>
    </row>
    <row r="20" spans="1:10" s="110" customFormat="1" ht="13.5" customHeight="1" x14ac:dyDescent="0.2">
      <c r="A20" s="118" t="s">
        <v>113</v>
      </c>
      <c r="B20" s="122" t="s">
        <v>114</v>
      </c>
      <c r="C20" s="113">
        <v>70.270797649762585</v>
      </c>
      <c r="D20" s="114">
        <v>162055</v>
      </c>
      <c r="E20" s="114">
        <v>162943</v>
      </c>
      <c r="F20" s="114">
        <v>164527</v>
      </c>
      <c r="G20" s="114">
        <v>160565</v>
      </c>
      <c r="H20" s="114">
        <v>161205</v>
      </c>
      <c r="I20" s="115">
        <v>850</v>
      </c>
      <c r="J20" s="116">
        <v>0.52727893055426323</v>
      </c>
    </row>
    <row r="21" spans="1:10" s="110" customFormat="1" ht="13.5" customHeight="1" x14ac:dyDescent="0.2">
      <c r="A21" s="120"/>
      <c r="B21" s="122" t="s">
        <v>115</v>
      </c>
      <c r="C21" s="113">
        <v>29.729202350237408</v>
      </c>
      <c r="D21" s="114">
        <v>68560</v>
      </c>
      <c r="E21" s="114">
        <v>68709</v>
      </c>
      <c r="F21" s="114">
        <v>67947</v>
      </c>
      <c r="G21" s="114">
        <v>66874</v>
      </c>
      <c r="H21" s="114">
        <v>65938</v>
      </c>
      <c r="I21" s="115">
        <v>2622</v>
      </c>
      <c r="J21" s="116">
        <v>3.9764627377233159</v>
      </c>
    </row>
    <row r="22" spans="1:10" s="110" customFormat="1" ht="13.5" customHeight="1" x14ac:dyDescent="0.2">
      <c r="A22" s="118" t="s">
        <v>113</v>
      </c>
      <c r="B22" s="122" t="s">
        <v>116</v>
      </c>
      <c r="C22" s="113">
        <v>88.320794397589054</v>
      </c>
      <c r="D22" s="114">
        <v>203681</v>
      </c>
      <c r="E22" s="114">
        <v>205166</v>
      </c>
      <c r="F22" s="114">
        <v>205601</v>
      </c>
      <c r="G22" s="114">
        <v>201146</v>
      </c>
      <c r="H22" s="114">
        <v>201538</v>
      </c>
      <c r="I22" s="115">
        <v>2143</v>
      </c>
      <c r="J22" s="116">
        <v>1.0633230457779674</v>
      </c>
    </row>
    <row r="23" spans="1:10" s="110" customFormat="1" ht="13.5" customHeight="1" x14ac:dyDescent="0.2">
      <c r="A23" s="123"/>
      <c r="B23" s="124" t="s">
        <v>117</v>
      </c>
      <c r="C23" s="125">
        <v>11.644515751360492</v>
      </c>
      <c r="D23" s="114">
        <v>26854</v>
      </c>
      <c r="E23" s="114">
        <v>26407</v>
      </c>
      <c r="F23" s="114">
        <v>26798</v>
      </c>
      <c r="G23" s="114">
        <v>26215</v>
      </c>
      <c r="H23" s="114">
        <v>25530</v>
      </c>
      <c r="I23" s="115">
        <v>1324</v>
      </c>
      <c r="J23" s="116">
        <v>5.1860556208382294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62692</v>
      </c>
      <c r="E26" s="114">
        <v>65341</v>
      </c>
      <c r="F26" s="114">
        <v>64841</v>
      </c>
      <c r="G26" s="114">
        <v>65230</v>
      </c>
      <c r="H26" s="140">
        <v>64021</v>
      </c>
      <c r="I26" s="115">
        <v>-1329</v>
      </c>
      <c r="J26" s="116">
        <v>-2.0758813514315615</v>
      </c>
    </row>
    <row r="27" spans="1:10" s="110" customFormat="1" ht="13.5" customHeight="1" x14ac:dyDescent="0.2">
      <c r="A27" s="118" t="s">
        <v>105</v>
      </c>
      <c r="B27" s="119" t="s">
        <v>106</v>
      </c>
      <c r="C27" s="113">
        <v>40.178970203534739</v>
      </c>
      <c r="D27" s="115">
        <v>25189</v>
      </c>
      <c r="E27" s="114">
        <v>26056</v>
      </c>
      <c r="F27" s="114">
        <v>25844</v>
      </c>
      <c r="G27" s="114">
        <v>25887</v>
      </c>
      <c r="H27" s="140">
        <v>25207</v>
      </c>
      <c r="I27" s="115">
        <v>-18</v>
      </c>
      <c r="J27" s="116">
        <v>-7.1408735668663473E-2</v>
      </c>
    </row>
    <row r="28" spans="1:10" s="110" customFormat="1" ht="13.5" customHeight="1" x14ac:dyDescent="0.2">
      <c r="A28" s="120"/>
      <c r="B28" s="119" t="s">
        <v>107</v>
      </c>
      <c r="C28" s="113">
        <v>59.821029796465261</v>
      </c>
      <c r="D28" s="115">
        <v>37503</v>
      </c>
      <c r="E28" s="114">
        <v>39285</v>
      </c>
      <c r="F28" s="114">
        <v>38997</v>
      </c>
      <c r="G28" s="114">
        <v>39343</v>
      </c>
      <c r="H28" s="140">
        <v>38814</v>
      </c>
      <c r="I28" s="115">
        <v>-1311</v>
      </c>
      <c r="J28" s="116">
        <v>-3.3776472406863505</v>
      </c>
    </row>
    <row r="29" spans="1:10" s="110" customFormat="1" ht="13.5" customHeight="1" x14ac:dyDescent="0.2">
      <c r="A29" s="118" t="s">
        <v>105</v>
      </c>
      <c r="B29" s="121" t="s">
        <v>108</v>
      </c>
      <c r="C29" s="113">
        <v>19.806354877815352</v>
      </c>
      <c r="D29" s="115">
        <v>12417</v>
      </c>
      <c r="E29" s="114">
        <v>13250</v>
      </c>
      <c r="F29" s="114">
        <v>12871</v>
      </c>
      <c r="G29" s="114">
        <v>13342</v>
      </c>
      <c r="H29" s="140">
        <v>12600</v>
      </c>
      <c r="I29" s="115">
        <v>-183</v>
      </c>
      <c r="J29" s="116">
        <v>-1.4523809523809523</v>
      </c>
    </row>
    <row r="30" spans="1:10" s="110" customFormat="1" ht="13.5" customHeight="1" x14ac:dyDescent="0.2">
      <c r="A30" s="118"/>
      <c r="B30" s="121" t="s">
        <v>109</v>
      </c>
      <c r="C30" s="113">
        <v>47.318637146685383</v>
      </c>
      <c r="D30" s="115">
        <v>29665</v>
      </c>
      <c r="E30" s="114">
        <v>31177</v>
      </c>
      <c r="F30" s="114">
        <v>31151</v>
      </c>
      <c r="G30" s="114">
        <v>31132</v>
      </c>
      <c r="H30" s="140">
        <v>31075</v>
      </c>
      <c r="I30" s="115">
        <v>-1410</v>
      </c>
      <c r="J30" s="116">
        <v>-4.5374094931617055</v>
      </c>
    </row>
    <row r="31" spans="1:10" s="110" customFormat="1" ht="13.5" customHeight="1" x14ac:dyDescent="0.2">
      <c r="A31" s="118"/>
      <c r="B31" s="121" t="s">
        <v>110</v>
      </c>
      <c r="C31" s="113">
        <v>18.180948127352771</v>
      </c>
      <c r="D31" s="115">
        <v>11398</v>
      </c>
      <c r="E31" s="114">
        <v>11595</v>
      </c>
      <c r="F31" s="114">
        <v>11590</v>
      </c>
      <c r="G31" s="114">
        <v>11654</v>
      </c>
      <c r="H31" s="140">
        <v>11476</v>
      </c>
      <c r="I31" s="115">
        <v>-78</v>
      </c>
      <c r="J31" s="116">
        <v>-0.67967933077727427</v>
      </c>
    </row>
    <row r="32" spans="1:10" s="110" customFormat="1" ht="13.5" customHeight="1" x14ac:dyDescent="0.2">
      <c r="A32" s="120"/>
      <c r="B32" s="121" t="s">
        <v>111</v>
      </c>
      <c r="C32" s="113">
        <v>14.692464748293244</v>
      </c>
      <c r="D32" s="115">
        <v>9211</v>
      </c>
      <c r="E32" s="114">
        <v>9319</v>
      </c>
      <c r="F32" s="114">
        <v>9229</v>
      </c>
      <c r="G32" s="114">
        <v>9102</v>
      </c>
      <c r="H32" s="140">
        <v>8870</v>
      </c>
      <c r="I32" s="115">
        <v>341</v>
      </c>
      <c r="J32" s="116">
        <v>3.8444193912063134</v>
      </c>
    </row>
    <row r="33" spans="1:10" s="110" customFormat="1" ht="13.5" customHeight="1" x14ac:dyDescent="0.2">
      <c r="A33" s="120"/>
      <c r="B33" s="121" t="s">
        <v>112</v>
      </c>
      <c r="C33" s="113">
        <v>1.5360811586805334</v>
      </c>
      <c r="D33" s="115">
        <v>963</v>
      </c>
      <c r="E33" s="114">
        <v>957</v>
      </c>
      <c r="F33" s="114">
        <v>999</v>
      </c>
      <c r="G33" s="114">
        <v>848</v>
      </c>
      <c r="H33" s="140">
        <v>821</v>
      </c>
      <c r="I33" s="115">
        <v>142</v>
      </c>
      <c r="J33" s="116">
        <v>17.295980511571255</v>
      </c>
    </row>
    <row r="34" spans="1:10" s="110" customFormat="1" ht="13.5" customHeight="1" x14ac:dyDescent="0.2">
      <c r="A34" s="118" t="s">
        <v>113</v>
      </c>
      <c r="B34" s="122" t="s">
        <v>116</v>
      </c>
      <c r="C34" s="113">
        <v>89.87271103171058</v>
      </c>
      <c r="D34" s="115">
        <v>56343</v>
      </c>
      <c r="E34" s="114">
        <v>58761</v>
      </c>
      <c r="F34" s="114">
        <v>58471</v>
      </c>
      <c r="G34" s="114">
        <v>58916</v>
      </c>
      <c r="H34" s="140">
        <v>57901</v>
      </c>
      <c r="I34" s="115">
        <v>-1558</v>
      </c>
      <c r="J34" s="116">
        <v>-2.6907998134747242</v>
      </c>
    </row>
    <row r="35" spans="1:10" s="110" customFormat="1" ht="13.5" customHeight="1" x14ac:dyDescent="0.2">
      <c r="A35" s="118"/>
      <c r="B35" s="119" t="s">
        <v>117</v>
      </c>
      <c r="C35" s="113">
        <v>9.8991896892745483</v>
      </c>
      <c r="D35" s="115">
        <v>6206</v>
      </c>
      <c r="E35" s="114">
        <v>6430</v>
      </c>
      <c r="F35" s="114">
        <v>6228</v>
      </c>
      <c r="G35" s="114">
        <v>6151</v>
      </c>
      <c r="H35" s="140">
        <v>5958</v>
      </c>
      <c r="I35" s="115">
        <v>248</v>
      </c>
      <c r="J35" s="116">
        <v>4.1624706277274255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37612</v>
      </c>
      <c r="E37" s="114">
        <v>39078</v>
      </c>
      <c r="F37" s="114">
        <v>38361</v>
      </c>
      <c r="G37" s="114">
        <v>39932</v>
      </c>
      <c r="H37" s="140">
        <v>39082</v>
      </c>
      <c r="I37" s="115">
        <v>-1470</v>
      </c>
      <c r="J37" s="116">
        <v>-3.7613223478839362</v>
      </c>
    </row>
    <row r="38" spans="1:10" s="110" customFormat="1" ht="13.5" customHeight="1" x14ac:dyDescent="0.2">
      <c r="A38" s="118" t="s">
        <v>105</v>
      </c>
      <c r="B38" s="119" t="s">
        <v>106</v>
      </c>
      <c r="C38" s="113">
        <v>36.533553121344255</v>
      </c>
      <c r="D38" s="115">
        <v>13741</v>
      </c>
      <c r="E38" s="114">
        <v>14110</v>
      </c>
      <c r="F38" s="114">
        <v>13776</v>
      </c>
      <c r="G38" s="114">
        <v>14384</v>
      </c>
      <c r="H38" s="140">
        <v>13916</v>
      </c>
      <c r="I38" s="115">
        <v>-175</v>
      </c>
      <c r="J38" s="116">
        <v>-1.2575452716297786</v>
      </c>
    </row>
    <row r="39" spans="1:10" s="110" customFormat="1" ht="13.5" customHeight="1" x14ac:dyDescent="0.2">
      <c r="A39" s="120"/>
      <c r="B39" s="119" t="s">
        <v>107</v>
      </c>
      <c r="C39" s="113">
        <v>63.466446878655745</v>
      </c>
      <c r="D39" s="115">
        <v>23871</v>
      </c>
      <c r="E39" s="114">
        <v>24968</v>
      </c>
      <c r="F39" s="114">
        <v>24585</v>
      </c>
      <c r="G39" s="114">
        <v>25548</v>
      </c>
      <c r="H39" s="140">
        <v>25166</v>
      </c>
      <c r="I39" s="115">
        <v>-1295</v>
      </c>
      <c r="J39" s="116">
        <v>-5.1458316776603352</v>
      </c>
    </row>
    <row r="40" spans="1:10" s="110" customFormat="1" ht="13.5" customHeight="1" x14ac:dyDescent="0.2">
      <c r="A40" s="118" t="s">
        <v>105</v>
      </c>
      <c r="B40" s="121" t="s">
        <v>108</v>
      </c>
      <c r="C40" s="113">
        <v>24.151866425608848</v>
      </c>
      <c r="D40" s="115">
        <v>9084</v>
      </c>
      <c r="E40" s="114">
        <v>9572</v>
      </c>
      <c r="F40" s="114">
        <v>9034</v>
      </c>
      <c r="G40" s="114">
        <v>10083</v>
      </c>
      <c r="H40" s="140">
        <v>9349</v>
      </c>
      <c r="I40" s="115">
        <v>-265</v>
      </c>
      <c r="J40" s="116">
        <v>-2.8345277569793561</v>
      </c>
    </row>
    <row r="41" spans="1:10" s="110" customFormat="1" ht="13.5" customHeight="1" x14ac:dyDescent="0.2">
      <c r="A41" s="118"/>
      <c r="B41" s="121" t="s">
        <v>109</v>
      </c>
      <c r="C41" s="113">
        <v>33.553121344251835</v>
      </c>
      <c r="D41" s="115">
        <v>12620</v>
      </c>
      <c r="E41" s="114">
        <v>13346</v>
      </c>
      <c r="F41" s="114">
        <v>13237</v>
      </c>
      <c r="G41" s="114">
        <v>13715</v>
      </c>
      <c r="H41" s="140">
        <v>13875</v>
      </c>
      <c r="I41" s="115">
        <v>-1255</v>
      </c>
      <c r="J41" s="116">
        <v>-9.045045045045045</v>
      </c>
    </row>
    <row r="42" spans="1:10" s="110" customFormat="1" ht="13.5" customHeight="1" x14ac:dyDescent="0.2">
      <c r="A42" s="118"/>
      <c r="B42" s="121" t="s">
        <v>110</v>
      </c>
      <c r="C42" s="113">
        <v>18.603105391896204</v>
      </c>
      <c r="D42" s="115">
        <v>6997</v>
      </c>
      <c r="E42" s="114">
        <v>7128</v>
      </c>
      <c r="F42" s="114">
        <v>7157</v>
      </c>
      <c r="G42" s="114">
        <v>7294</v>
      </c>
      <c r="H42" s="140">
        <v>7246</v>
      </c>
      <c r="I42" s="115">
        <v>-249</v>
      </c>
      <c r="J42" s="116">
        <v>-3.4363786916919681</v>
      </c>
    </row>
    <row r="43" spans="1:10" s="110" customFormat="1" ht="13.5" customHeight="1" x14ac:dyDescent="0.2">
      <c r="A43" s="120"/>
      <c r="B43" s="121" t="s">
        <v>111</v>
      </c>
      <c r="C43" s="113">
        <v>23.689248112304583</v>
      </c>
      <c r="D43" s="115">
        <v>8910</v>
      </c>
      <c r="E43" s="114">
        <v>9032</v>
      </c>
      <c r="F43" s="114">
        <v>8933</v>
      </c>
      <c r="G43" s="114">
        <v>8840</v>
      </c>
      <c r="H43" s="140">
        <v>8612</v>
      </c>
      <c r="I43" s="115">
        <v>298</v>
      </c>
      <c r="J43" s="116">
        <v>3.4602879702740363</v>
      </c>
    </row>
    <row r="44" spans="1:10" s="110" customFormat="1" ht="13.5" customHeight="1" x14ac:dyDescent="0.2">
      <c r="A44" s="120"/>
      <c r="B44" s="121" t="s">
        <v>112</v>
      </c>
      <c r="C44" s="113">
        <v>2.3423375518451559</v>
      </c>
      <c r="D44" s="115">
        <v>881</v>
      </c>
      <c r="E44" s="114">
        <v>869</v>
      </c>
      <c r="F44" s="114">
        <v>906</v>
      </c>
      <c r="G44" s="114">
        <v>772</v>
      </c>
      <c r="H44" s="140">
        <v>751</v>
      </c>
      <c r="I44" s="115">
        <v>130</v>
      </c>
      <c r="J44" s="116">
        <v>17.310252996005325</v>
      </c>
    </row>
    <row r="45" spans="1:10" s="110" customFormat="1" ht="13.5" customHeight="1" x14ac:dyDescent="0.2">
      <c r="A45" s="118" t="s">
        <v>113</v>
      </c>
      <c r="B45" s="122" t="s">
        <v>116</v>
      </c>
      <c r="C45" s="113">
        <v>90.28767414654898</v>
      </c>
      <c r="D45" s="115">
        <v>33959</v>
      </c>
      <c r="E45" s="114">
        <v>35257</v>
      </c>
      <c r="F45" s="114">
        <v>34694</v>
      </c>
      <c r="G45" s="114">
        <v>36115</v>
      </c>
      <c r="H45" s="140">
        <v>35330</v>
      </c>
      <c r="I45" s="115">
        <v>-1371</v>
      </c>
      <c r="J45" s="116">
        <v>-3.8805547693178601</v>
      </c>
    </row>
    <row r="46" spans="1:10" s="110" customFormat="1" ht="13.5" customHeight="1" x14ac:dyDescent="0.2">
      <c r="A46" s="118"/>
      <c r="B46" s="119" t="s">
        <v>117</v>
      </c>
      <c r="C46" s="113">
        <v>9.3347867701797291</v>
      </c>
      <c r="D46" s="115">
        <v>3511</v>
      </c>
      <c r="E46" s="114">
        <v>3671</v>
      </c>
      <c r="F46" s="114">
        <v>3527</v>
      </c>
      <c r="G46" s="114">
        <v>3655</v>
      </c>
      <c r="H46" s="140">
        <v>3591</v>
      </c>
      <c r="I46" s="115">
        <v>-80</v>
      </c>
      <c r="J46" s="116">
        <v>-2.2277917014759119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25080</v>
      </c>
      <c r="E48" s="114">
        <v>26263</v>
      </c>
      <c r="F48" s="114">
        <v>26480</v>
      </c>
      <c r="G48" s="114">
        <v>25298</v>
      </c>
      <c r="H48" s="140">
        <v>24939</v>
      </c>
      <c r="I48" s="115">
        <v>141</v>
      </c>
      <c r="J48" s="116">
        <v>0.56537952604354624</v>
      </c>
    </row>
    <row r="49" spans="1:12" s="110" customFormat="1" ht="13.5" customHeight="1" x14ac:dyDescent="0.2">
      <c r="A49" s="118" t="s">
        <v>105</v>
      </c>
      <c r="B49" s="119" t="s">
        <v>106</v>
      </c>
      <c r="C49" s="113">
        <v>45.645933014354064</v>
      </c>
      <c r="D49" s="115">
        <v>11448</v>
      </c>
      <c r="E49" s="114">
        <v>11946</v>
      </c>
      <c r="F49" s="114">
        <v>12068</v>
      </c>
      <c r="G49" s="114">
        <v>11503</v>
      </c>
      <c r="H49" s="140">
        <v>11291</v>
      </c>
      <c r="I49" s="115">
        <v>157</v>
      </c>
      <c r="J49" s="116">
        <v>1.3904879992914712</v>
      </c>
    </row>
    <row r="50" spans="1:12" s="110" customFormat="1" ht="13.5" customHeight="1" x14ac:dyDescent="0.2">
      <c r="A50" s="120"/>
      <c r="B50" s="119" t="s">
        <v>107</v>
      </c>
      <c r="C50" s="113">
        <v>54.354066985645936</v>
      </c>
      <c r="D50" s="115">
        <v>13632</v>
      </c>
      <c r="E50" s="114">
        <v>14317</v>
      </c>
      <c r="F50" s="114">
        <v>14412</v>
      </c>
      <c r="G50" s="114">
        <v>13795</v>
      </c>
      <c r="H50" s="140">
        <v>13648</v>
      </c>
      <c r="I50" s="115">
        <v>-16</v>
      </c>
      <c r="J50" s="116">
        <v>-0.11723329425556858</v>
      </c>
    </row>
    <row r="51" spans="1:12" s="110" customFormat="1" ht="13.5" customHeight="1" x14ac:dyDescent="0.2">
      <c r="A51" s="118" t="s">
        <v>105</v>
      </c>
      <c r="B51" s="121" t="s">
        <v>108</v>
      </c>
      <c r="C51" s="113">
        <v>13.289473684210526</v>
      </c>
      <c r="D51" s="115">
        <v>3333</v>
      </c>
      <c r="E51" s="114">
        <v>3678</v>
      </c>
      <c r="F51" s="114">
        <v>3837</v>
      </c>
      <c r="G51" s="114">
        <v>3259</v>
      </c>
      <c r="H51" s="140">
        <v>3251</v>
      </c>
      <c r="I51" s="115">
        <v>82</v>
      </c>
      <c r="J51" s="116">
        <v>2.522300830513688</v>
      </c>
    </row>
    <row r="52" spans="1:12" s="110" customFormat="1" ht="13.5" customHeight="1" x14ac:dyDescent="0.2">
      <c r="A52" s="118"/>
      <c r="B52" s="121" t="s">
        <v>109</v>
      </c>
      <c r="C52" s="113">
        <v>67.962519936204146</v>
      </c>
      <c r="D52" s="115">
        <v>17045</v>
      </c>
      <c r="E52" s="114">
        <v>17831</v>
      </c>
      <c r="F52" s="114">
        <v>17914</v>
      </c>
      <c r="G52" s="114">
        <v>17417</v>
      </c>
      <c r="H52" s="140">
        <v>17200</v>
      </c>
      <c r="I52" s="115">
        <v>-155</v>
      </c>
      <c r="J52" s="116">
        <v>-0.90116279069767447</v>
      </c>
    </row>
    <row r="53" spans="1:12" s="110" customFormat="1" ht="13.5" customHeight="1" x14ac:dyDescent="0.2">
      <c r="A53" s="118"/>
      <c r="B53" s="121" t="s">
        <v>110</v>
      </c>
      <c r="C53" s="113">
        <v>17.547846889952154</v>
      </c>
      <c r="D53" s="115">
        <v>4401</v>
      </c>
      <c r="E53" s="114">
        <v>4467</v>
      </c>
      <c r="F53" s="114">
        <v>4433</v>
      </c>
      <c r="G53" s="114">
        <v>4360</v>
      </c>
      <c r="H53" s="140">
        <v>4230</v>
      </c>
      <c r="I53" s="115">
        <v>171</v>
      </c>
      <c r="J53" s="116">
        <v>4.042553191489362</v>
      </c>
    </row>
    <row r="54" spans="1:12" s="110" customFormat="1" ht="13.5" customHeight="1" x14ac:dyDescent="0.2">
      <c r="A54" s="120"/>
      <c r="B54" s="121" t="s">
        <v>111</v>
      </c>
      <c r="C54" s="113">
        <v>1.2001594896331738</v>
      </c>
      <c r="D54" s="115">
        <v>301</v>
      </c>
      <c r="E54" s="114">
        <v>287</v>
      </c>
      <c r="F54" s="114">
        <v>296</v>
      </c>
      <c r="G54" s="114">
        <v>262</v>
      </c>
      <c r="H54" s="140">
        <v>258</v>
      </c>
      <c r="I54" s="115">
        <v>43</v>
      </c>
      <c r="J54" s="116">
        <v>16.666666666666668</v>
      </c>
    </row>
    <row r="55" spans="1:12" s="110" customFormat="1" ht="13.5" customHeight="1" x14ac:dyDescent="0.2">
      <c r="A55" s="120"/>
      <c r="B55" s="121" t="s">
        <v>112</v>
      </c>
      <c r="C55" s="113">
        <v>0.32695374800637961</v>
      </c>
      <c r="D55" s="115">
        <v>82</v>
      </c>
      <c r="E55" s="114">
        <v>88</v>
      </c>
      <c r="F55" s="114">
        <v>93</v>
      </c>
      <c r="G55" s="114">
        <v>76</v>
      </c>
      <c r="H55" s="140">
        <v>70</v>
      </c>
      <c r="I55" s="115">
        <v>12</v>
      </c>
      <c r="J55" s="116">
        <v>17.142857142857142</v>
      </c>
    </row>
    <row r="56" spans="1:12" s="110" customFormat="1" ht="13.5" customHeight="1" x14ac:dyDescent="0.2">
      <c r="A56" s="118" t="s">
        <v>113</v>
      </c>
      <c r="B56" s="122" t="s">
        <v>116</v>
      </c>
      <c r="C56" s="113">
        <v>89.250398724082928</v>
      </c>
      <c r="D56" s="115">
        <v>22384</v>
      </c>
      <c r="E56" s="114">
        <v>23504</v>
      </c>
      <c r="F56" s="114">
        <v>23777</v>
      </c>
      <c r="G56" s="114">
        <v>22801</v>
      </c>
      <c r="H56" s="140">
        <v>22571</v>
      </c>
      <c r="I56" s="115">
        <v>-187</v>
      </c>
      <c r="J56" s="116">
        <v>-0.8284967436090559</v>
      </c>
    </row>
    <row r="57" spans="1:12" s="110" customFormat="1" ht="13.5" customHeight="1" x14ac:dyDescent="0.2">
      <c r="A57" s="142"/>
      <c r="B57" s="124" t="s">
        <v>117</v>
      </c>
      <c r="C57" s="125">
        <v>10.745614035087719</v>
      </c>
      <c r="D57" s="143">
        <v>2695</v>
      </c>
      <c r="E57" s="144">
        <v>2759</v>
      </c>
      <c r="F57" s="144">
        <v>2701</v>
      </c>
      <c r="G57" s="144">
        <v>2496</v>
      </c>
      <c r="H57" s="145">
        <v>2367</v>
      </c>
      <c r="I57" s="143">
        <v>328</v>
      </c>
      <c r="J57" s="146">
        <v>13.857203210815378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230615</v>
      </c>
      <c r="E12" s="236">
        <v>231652</v>
      </c>
      <c r="F12" s="114">
        <v>232474</v>
      </c>
      <c r="G12" s="114">
        <v>227439</v>
      </c>
      <c r="H12" s="140">
        <v>227143</v>
      </c>
      <c r="I12" s="115">
        <v>3472</v>
      </c>
      <c r="J12" s="116">
        <v>1.5285524977657248</v>
      </c>
    </row>
    <row r="13" spans="1:15" s="110" customFormat="1" ht="12" customHeight="1" x14ac:dyDescent="0.2">
      <c r="A13" s="118" t="s">
        <v>105</v>
      </c>
      <c r="B13" s="119" t="s">
        <v>106</v>
      </c>
      <c r="C13" s="113">
        <v>53.742384493636578</v>
      </c>
      <c r="D13" s="115">
        <v>123938</v>
      </c>
      <c r="E13" s="114">
        <v>124514</v>
      </c>
      <c r="F13" s="114">
        <v>125657</v>
      </c>
      <c r="G13" s="114">
        <v>123016</v>
      </c>
      <c r="H13" s="140">
        <v>122897</v>
      </c>
      <c r="I13" s="115">
        <v>1041</v>
      </c>
      <c r="J13" s="116">
        <v>0.84705078236246611</v>
      </c>
    </row>
    <row r="14" spans="1:15" s="110" customFormat="1" ht="12" customHeight="1" x14ac:dyDescent="0.2">
      <c r="A14" s="118"/>
      <c r="B14" s="119" t="s">
        <v>107</v>
      </c>
      <c r="C14" s="113">
        <v>46.257615506363422</v>
      </c>
      <c r="D14" s="115">
        <v>106677</v>
      </c>
      <c r="E14" s="114">
        <v>107138</v>
      </c>
      <c r="F14" s="114">
        <v>106817</v>
      </c>
      <c r="G14" s="114">
        <v>104423</v>
      </c>
      <c r="H14" s="140">
        <v>104246</v>
      </c>
      <c r="I14" s="115">
        <v>2431</v>
      </c>
      <c r="J14" s="116">
        <v>2.3319839610152906</v>
      </c>
    </row>
    <row r="15" spans="1:15" s="110" customFormat="1" ht="12" customHeight="1" x14ac:dyDescent="0.2">
      <c r="A15" s="118" t="s">
        <v>105</v>
      </c>
      <c r="B15" s="121" t="s">
        <v>108</v>
      </c>
      <c r="C15" s="113">
        <v>11.861327320425818</v>
      </c>
      <c r="D15" s="115">
        <v>27354</v>
      </c>
      <c r="E15" s="114">
        <v>28358</v>
      </c>
      <c r="F15" s="114">
        <v>29171</v>
      </c>
      <c r="G15" s="114">
        <v>26055</v>
      </c>
      <c r="H15" s="140">
        <v>27077</v>
      </c>
      <c r="I15" s="115">
        <v>277</v>
      </c>
      <c r="J15" s="116">
        <v>1.023008457362337</v>
      </c>
    </row>
    <row r="16" spans="1:15" s="110" customFormat="1" ht="12" customHeight="1" x14ac:dyDescent="0.2">
      <c r="A16" s="118"/>
      <c r="B16" s="121" t="s">
        <v>109</v>
      </c>
      <c r="C16" s="113">
        <v>66.679097196626415</v>
      </c>
      <c r="D16" s="115">
        <v>153772</v>
      </c>
      <c r="E16" s="114">
        <v>154236</v>
      </c>
      <c r="F16" s="114">
        <v>154691</v>
      </c>
      <c r="G16" s="114">
        <v>153786</v>
      </c>
      <c r="H16" s="140">
        <v>153370</v>
      </c>
      <c r="I16" s="115">
        <v>402</v>
      </c>
      <c r="J16" s="116">
        <v>0.26211123427006583</v>
      </c>
    </row>
    <row r="17" spans="1:10" s="110" customFormat="1" ht="12" customHeight="1" x14ac:dyDescent="0.2">
      <c r="A17" s="118"/>
      <c r="B17" s="121" t="s">
        <v>110</v>
      </c>
      <c r="C17" s="113">
        <v>20.211608091407758</v>
      </c>
      <c r="D17" s="115">
        <v>46611</v>
      </c>
      <c r="E17" s="114">
        <v>46187</v>
      </c>
      <c r="F17" s="114">
        <v>45812</v>
      </c>
      <c r="G17" s="114">
        <v>44916</v>
      </c>
      <c r="H17" s="140">
        <v>44111</v>
      </c>
      <c r="I17" s="115">
        <v>2500</v>
      </c>
      <c r="J17" s="116">
        <v>5.6675205730996803</v>
      </c>
    </row>
    <row r="18" spans="1:10" s="110" customFormat="1" ht="12" customHeight="1" x14ac:dyDescent="0.2">
      <c r="A18" s="120"/>
      <c r="B18" s="121" t="s">
        <v>111</v>
      </c>
      <c r="C18" s="113">
        <v>1.2479673915400127</v>
      </c>
      <c r="D18" s="115">
        <v>2878</v>
      </c>
      <c r="E18" s="114">
        <v>2871</v>
      </c>
      <c r="F18" s="114">
        <v>2800</v>
      </c>
      <c r="G18" s="114">
        <v>2682</v>
      </c>
      <c r="H18" s="140">
        <v>2585</v>
      </c>
      <c r="I18" s="115">
        <v>293</v>
      </c>
      <c r="J18" s="116">
        <v>11.334622823984526</v>
      </c>
    </row>
    <row r="19" spans="1:10" s="110" customFormat="1" ht="12" customHeight="1" x14ac:dyDescent="0.2">
      <c r="A19" s="120"/>
      <c r="B19" s="121" t="s">
        <v>112</v>
      </c>
      <c r="C19" s="113">
        <v>0.35817271209591744</v>
      </c>
      <c r="D19" s="115">
        <v>826</v>
      </c>
      <c r="E19" s="114">
        <v>832</v>
      </c>
      <c r="F19" s="114">
        <v>844</v>
      </c>
      <c r="G19" s="114">
        <v>704</v>
      </c>
      <c r="H19" s="140">
        <v>639</v>
      </c>
      <c r="I19" s="115">
        <v>187</v>
      </c>
      <c r="J19" s="116">
        <v>29.264475743348981</v>
      </c>
    </row>
    <row r="20" spans="1:10" s="110" customFormat="1" ht="12" customHeight="1" x14ac:dyDescent="0.2">
      <c r="A20" s="118" t="s">
        <v>113</v>
      </c>
      <c r="B20" s="119" t="s">
        <v>181</v>
      </c>
      <c r="C20" s="113">
        <v>70.270797649762585</v>
      </c>
      <c r="D20" s="115">
        <v>162055</v>
      </c>
      <c r="E20" s="114">
        <v>162943</v>
      </c>
      <c r="F20" s="114">
        <v>164527</v>
      </c>
      <c r="G20" s="114">
        <v>160565</v>
      </c>
      <c r="H20" s="140">
        <v>161205</v>
      </c>
      <c r="I20" s="115">
        <v>850</v>
      </c>
      <c r="J20" s="116">
        <v>0.52727893055426323</v>
      </c>
    </row>
    <row r="21" spans="1:10" s="110" customFormat="1" ht="12" customHeight="1" x14ac:dyDescent="0.2">
      <c r="A21" s="118"/>
      <c r="B21" s="119" t="s">
        <v>182</v>
      </c>
      <c r="C21" s="113">
        <v>29.729202350237408</v>
      </c>
      <c r="D21" s="115">
        <v>68560</v>
      </c>
      <c r="E21" s="114">
        <v>68709</v>
      </c>
      <c r="F21" s="114">
        <v>67947</v>
      </c>
      <c r="G21" s="114">
        <v>66874</v>
      </c>
      <c r="H21" s="140">
        <v>65938</v>
      </c>
      <c r="I21" s="115">
        <v>2622</v>
      </c>
      <c r="J21" s="116">
        <v>3.9764627377233159</v>
      </c>
    </row>
    <row r="22" spans="1:10" s="110" customFormat="1" ht="12" customHeight="1" x14ac:dyDescent="0.2">
      <c r="A22" s="118" t="s">
        <v>113</v>
      </c>
      <c r="B22" s="119" t="s">
        <v>116</v>
      </c>
      <c r="C22" s="113">
        <v>88.320794397589054</v>
      </c>
      <c r="D22" s="115">
        <v>203681</v>
      </c>
      <c r="E22" s="114">
        <v>205166</v>
      </c>
      <c r="F22" s="114">
        <v>205601</v>
      </c>
      <c r="G22" s="114">
        <v>201146</v>
      </c>
      <c r="H22" s="140">
        <v>201538</v>
      </c>
      <c r="I22" s="115">
        <v>2143</v>
      </c>
      <c r="J22" s="116">
        <v>1.0633230457779674</v>
      </c>
    </row>
    <row r="23" spans="1:10" s="110" customFormat="1" ht="12" customHeight="1" x14ac:dyDescent="0.2">
      <c r="A23" s="118"/>
      <c r="B23" s="119" t="s">
        <v>117</v>
      </c>
      <c r="C23" s="113">
        <v>11.644515751360492</v>
      </c>
      <c r="D23" s="115">
        <v>26854</v>
      </c>
      <c r="E23" s="114">
        <v>26407</v>
      </c>
      <c r="F23" s="114">
        <v>26798</v>
      </c>
      <c r="G23" s="114">
        <v>26215</v>
      </c>
      <c r="H23" s="140">
        <v>25530</v>
      </c>
      <c r="I23" s="115">
        <v>1324</v>
      </c>
      <c r="J23" s="116">
        <v>5.1860556208382294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3378991</v>
      </c>
      <c r="E25" s="236">
        <v>3384730</v>
      </c>
      <c r="F25" s="236">
        <v>3411174</v>
      </c>
      <c r="G25" s="236">
        <v>3341827</v>
      </c>
      <c r="H25" s="241">
        <v>3334227</v>
      </c>
      <c r="I25" s="235">
        <v>44764</v>
      </c>
      <c r="J25" s="116">
        <v>1.3425600596480083</v>
      </c>
    </row>
    <row r="26" spans="1:10" s="110" customFormat="1" ht="12" customHeight="1" x14ac:dyDescent="0.2">
      <c r="A26" s="118" t="s">
        <v>105</v>
      </c>
      <c r="B26" s="119" t="s">
        <v>106</v>
      </c>
      <c r="C26" s="113">
        <v>54.124885209815595</v>
      </c>
      <c r="D26" s="115">
        <v>1828875</v>
      </c>
      <c r="E26" s="114">
        <v>1832006</v>
      </c>
      <c r="F26" s="114">
        <v>1854149</v>
      </c>
      <c r="G26" s="114">
        <v>1816522</v>
      </c>
      <c r="H26" s="140">
        <v>1810153</v>
      </c>
      <c r="I26" s="115">
        <v>18722</v>
      </c>
      <c r="J26" s="116">
        <v>1.0342772130311637</v>
      </c>
    </row>
    <row r="27" spans="1:10" s="110" customFormat="1" ht="12" customHeight="1" x14ac:dyDescent="0.2">
      <c r="A27" s="118"/>
      <c r="B27" s="119" t="s">
        <v>107</v>
      </c>
      <c r="C27" s="113">
        <v>45.875114790184405</v>
      </c>
      <c r="D27" s="115">
        <v>1550116</v>
      </c>
      <c r="E27" s="114">
        <v>1552724</v>
      </c>
      <c r="F27" s="114">
        <v>1557025</v>
      </c>
      <c r="G27" s="114">
        <v>1525305</v>
      </c>
      <c r="H27" s="140">
        <v>1524074</v>
      </c>
      <c r="I27" s="115">
        <v>26042</v>
      </c>
      <c r="J27" s="116">
        <v>1.7087096820758048</v>
      </c>
    </row>
    <row r="28" spans="1:10" s="110" customFormat="1" ht="12" customHeight="1" x14ac:dyDescent="0.2">
      <c r="A28" s="118" t="s">
        <v>105</v>
      </c>
      <c r="B28" s="121" t="s">
        <v>108</v>
      </c>
      <c r="C28" s="113">
        <v>10.77176589106038</v>
      </c>
      <c r="D28" s="115">
        <v>363977</v>
      </c>
      <c r="E28" s="114">
        <v>377075</v>
      </c>
      <c r="F28" s="114">
        <v>390279</v>
      </c>
      <c r="G28" s="114">
        <v>347798</v>
      </c>
      <c r="H28" s="140">
        <v>360692</v>
      </c>
      <c r="I28" s="115">
        <v>3285</v>
      </c>
      <c r="J28" s="116">
        <v>0.91074933738480479</v>
      </c>
    </row>
    <row r="29" spans="1:10" s="110" customFormat="1" ht="12" customHeight="1" x14ac:dyDescent="0.2">
      <c r="A29" s="118"/>
      <c r="B29" s="121" t="s">
        <v>109</v>
      </c>
      <c r="C29" s="113">
        <v>67.439569978138451</v>
      </c>
      <c r="D29" s="115">
        <v>2278777</v>
      </c>
      <c r="E29" s="114">
        <v>2279468</v>
      </c>
      <c r="F29" s="114">
        <v>2297675</v>
      </c>
      <c r="G29" s="114">
        <v>2284670</v>
      </c>
      <c r="H29" s="140">
        <v>2277673</v>
      </c>
      <c r="I29" s="115">
        <v>1104</v>
      </c>
      <c r="J29" s="116">
        <v>4.8470522326953869E-2</v>
      </c>
    </row>
    <row r="30" spans="1:10" s="110" customFormat="1" ht="12" customHeight="1" x14ac:dyDescent="0.2">
      <c r="A30" s="118"/>
      <c r="B30" s="121" t="s">
        <v>110</v>
      </c>
      <c r="C30" s="113">
        <v>20.568832530184306</v>
      </c>
      <c r="D30" s="115">
        <v>695019</v>
      </c>
      <c r="E30" s="114">
        <v>687072</v>
      </c>
      <c r="F30" s="114">
        <v>682614</v>
      </c>
      <c r="G30" s="114">
        <v>670119</v>
      </c>
      <c r="H30" s="140">
        <v>658239</v>
      </c>
      <c r="I30" s="115">
        <v>36780</v>
      </c>
      <c r="J30" s="116">
        <v>5.5876361017806602</v>
      </c>
    </row>
    <row r="31" spans="1:10" s="110" customFormat="1" ht="12" customHeight="1" x14ac:dyDescent="0.2">
      <c r="A31" s="120"/>
      <c r="B31" s="121" t="s">
        <v>111</v>
      </c>
      <c r="C31" s="113">
        <v>1.2198316006168706</v>
      </c>
      <c r="D31" s="115">
        <v>41218</v>
      </c>
      <c r="E31" s="114">
        <v>41115</v>
      </c>
      <c r="F31" s="114">
        <v>40606</v>
      </c>
      <c r="G31" s="114">
        <v>39240</v>
      </c>
      <c r="H31" s="140">
        <v>37623</v>
      </c>
      <c r="I31" s="115">
        <v>3595</v>
      </c>
      <c r="J31" s="116">
        <v>9.5553252000106319</v>
      </c>
    </row>
    <row r="32" spans="1:10" s="110" customFormat="1" ht="12" customHeight="1" x14ac:dyDescent="0.2">
      <c r="A32" s="120"/>
      <c r="B32" s="121" t="s">
        <v>112</v>
      </c>
      <c r="C32" s="113">
        <v>0.34359369409388779</v>
      </c>
      <c r="D32" s="115">
        <v>11610</v>
      </c>
      <c r="E32" s="114">
        <v>11351</v>
      </c>
      <c r="F32" s="114">
        <v>11617</v>
      </c>
      <c r="G32" s="114">
        <v>10135</v>
      </c>
      <c r="H32" s="140">
        <v>9606</v>
      </c>
      <c r="I32" s="115">
        <v>2004</v>
      </c>
      <c r="J32" s="116">
        <v>20.861961274203622</v>
      </c>
    </row>
    <row r="33" spans="1:10" s="110" customFormat="1" ht="12" customHeight="1" x14ac:dyDescent="0.2">
      <c r="A33" s="118" t="s">
        <v>113</v>
      </c>
      <c r="B33" s="119" t="s">
        <v>181</v>
      </c>
      <c r="C33" s="113">
        <v>70.027975806979072</v>
      </c>
      <c r="D33" s="115">
        <v>2366239</v>
      </c>
      <c r="E33" s="114">
        <v>2373357</v>
      </c>
      <c r="F33" s="114">
        <v>2404602</v>
      </c>
      <c r="G33" s="114">
        <v>2349396</v>
      </c>
      <c r="H33" s="140">
        <v>2354019</v>
      </c>
      <c r="I33" s="115">
        <v>12220</v>
      </c>
      <c r="J33" s="116">
        <v>0.51911220767546906</v>
      </c>
    </row>
    <row r="34" spans="1:10" s="110" customFormat="1" ht="12" customHeight="1" x14ac:dyDescent="0.2">
      <c r="A34" s="118"/>
      <c r="B34" s="119" t="s">
        <v>182</v>
      </c>
      <c r="C34" s="113">
        <v>29.972024193020935</v>
      </c>
      <c r="D34" s="115">
        <v>1012752</v>
      </c>
      <c r="E34" s="114">
        <v>1011373</v>
      </c>
      <c r="F34" s="114">
        <v>1006572</v>
      </c>
      <c r="G34" s="114">
        <v>992431</v>
      </c>
      <c r="H34" s="140">
        <v>980208</v>
      </c>
      <c r="I34" s="115">
        <v>32544</v>
      </c>
      <c r="J34" s="116">
        <v>3.3201116497722931</v>
      </c>
    </row>
    <row r="35" spans="1:10" s="110" customFormat="1" ht="12" customHeight="1" x14ac:dyDescent="0.2">
      <c r="A35" s="118" t="s">
        <v>113</v>
      </c>
      <c r="B35" s="119" t="s">
        <v>116</v>
      </c>
      <c r="C35" s="113">
        <v>90.097458087340272</v>
      </c>
      <c r="D35" s="115">
        <v>3044385</v>
      </c>
      <c r="E35" s="114">
        <v>3058051</v>
      </c>
      <c r="F35" s="114">
        <v>3077521</v>
      </c>
      <c r="G35" s="114">
        <v>3021501</v>
      </c>
      <c r="H35" s="140">
        <v>3023365</v>
      </c>
      <c r="I35" s="115">
        <v>21020</v>
      </c>
      <c r="J35" s="116">
        <v>0.69525181379026346</v>
      </c>
    </row>
    <row r="36" spans="1:10" s="110" customFormat="1" ht="12" customHeight="1" x14ac:dyDescent="0.2">
      <c r="A36" s="118"/>
      <c r="B36" s="119" t="s">
        <v>117</v>
      </c>
      <c r="C36" s="113">
        <v>9.8629738877670885</v>
      </c>
      <c r="D36" s="115">
        <v>333269</v>
      </c>
      <c r="E36" s="114">
        <v>325355</v>
      </c>
      <c r="F36" s="114">
        <v>332305</v>
      </c>
      <c r="G36" s="114">
        <v>318957</v>
      </c>
      <c r="H36" s="140">
        <v>309505</v>
      </c>
      <c r="I36" s="115">
        <v>23764</v>
      </c>
      <c r="J36" s="116">
        <v>7.6780665902004817</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221207</v>
      </c>
      <c r="E64" s="236">
        <v>222076</v>
      </c>
      <c r="F64" s="236">
        <v>223109</v>
      </c>
      <c r="G64" s="236">
        <v>218752</v>
      </c>
      <c r="H64" s="140">
        <v>218676</v>
      </c>
      <c r="I64" s="115">
        <v>2531</v>
      </c>
      <c r="J64" s="116">
        <v>1.157420110117251</v>
      </c>
    </row>
    <row r="65" spans="1:12" s="110" customFormat="1" ht="12" customHeight="1" x14ac:dyDescent="0.2">
      <c r="A65" s="118" t="s">
        <v>105</v>
      </c>
      <c r="B65" s="119" t="s">
        <v>106</v>
      </c>
      <c r="C65" s="113">
        <v>54.402437535882683</v>
      </c>
      <c r="D65" s="235">
        <v>120342</v>
      </c>
      <c r="E65" s="236">
        <v>120904</v>
      </c>
      <c r="F65" s="236">
        <v>121945</v>
      </c>
      <c r="G65" s="236">
        <v>119780</v>
      </c>
      <c r="H65" s="140">
        <v>119759</v>
      </c>
      <c r="I65" s="115">
        <v>583</v>
      </c>
      <c r="J65" s="116">
        <v>0.48681101211599964</v>
      </c>
    </row>
    <row r="66" spans="1:12" s="110" customFormat="1" ht="12" customHeight="1" x14ac:dyDescent="0.2">
      <c r="A66" s="118"/>
      <c r="B66" s="119" t="s">
        <v>107</v>
      </c>
      <c r="C66" s="113">
        <v>45.597562464117317</v>
      </c>
      <c r="D66" s="235">
        <v>100865</v>
      </c>
      <c r="E66" s="236">
        <v>101172</v>
      </c>
      <c r="F66" s="236">
        <v>101164</v>
      </c>
      <c r="G66" s="236">
        <v>98972</v>
      </c>
      <c r="H66" s="140">
        <v>98917</v>
      </c>
      <c r="I66" s="115">
        <v>1948</v>
      </c>
      <c r="J66" s="116">
        <v>1.9693278202937816</v>
      </c>
    </row>
    <row r="67" spans="1:12" s="110" customFormat="1" ht="12" customHeight="1" x14ac:dyDescent="0.2">
      <c r="A67" s="118" t="s">
        <v>105</v>
      </c>
      <c r="B67" s="121" t="s">
        <v>108</v>
      </c>
      <c r="C67" s="113">
        <v>11.57693924694969</v>
      </c>
      <c r="D67" s="235">
        <v>25609</v>
      </c>
      <c r="E67" s="236">
        <v>26574</v>
      </c>
      <c r="F67" s="236">
        <v>27414</v>
      </c>
      <c r="G67" s="236">
        <v>24545</v>
      </c>
      <c r="H67" s="140">
        <v>25445</v>
      </c>
      <c r="I67" s="115">
        <v>164</v>
      </c>
      <c r="J67" s="116">
        <v>0.64452741206523878</v>
      </c>
    </row>
    <row r="68" spans="1:12" s="110" customFormat="1" ht="12" customHeight="1" x14ac:dyDescent="0.2">
      <c r="A68" s="118"/>
      <c r="B68" s="121" t="s">
        <v>109</v>
      </c>
      <c r="C68" s="113">
        <v>66.833328059238639</v>
      </c>
      <c r="D68" s="235">
        <v>147840</v>
      </c>
      <c r="E68" s="236">
        <v>148152</v>
      </c>
      <c r="F68" s="236">
        <v>148726</v>
      </c>
      <c r="G68" s="236">
        <v>148192</v>
      </c>
      <c r="H68" s="140">
        <v>148029</v>
      </c>
      <c r="I68" s="115">
        <v>-189</v>
      </c>
      <c r="J68" s="116">
        <v>-0.12767768477798269</v>
      </c>
    </row>
    <row r="69" spans="1:12" s="110" customFormat="1" ht="12" customHeight="1" x14ac:dyDescent="0.2">
      <c r="A69" s="118"/>
      <c r="B69" s="121" t="s">
        <v>110</v>
      </c>
      <c r="C69" s="113">
        <v>20.317621051775035</v>
      </c>
      <c r="D69" s="235">
        <v>44944</v>
      </c>
      <c r="E69" s="236">
        <v>44544</v>
      </c>
      <c r="F69" s="236">
        <v>44229</v>
      </c>
      <c r="G69" s="236">
        <v>43398</v>
      </c>
      <c r="H69" s="140">
        <v>42677</v>
      </c>
      <c r="I69" s="115">
        <v>2267</v>
      </c>
      <c r="J69" s="116">
        <v>5.3119947512711763</v>
      </c>
    </row>
    <row r="70" spans="1:12" s="110" customFormat="1" ht="12" customHeight="1" x14ac:dyDescent="0.2">
      <c r="A70" s="120"/>
      <c r="B70" s="121" t="s">
        <v>111</v>
      </c>
      <c r="C70" s="113">
        <v>1.2721116420366445</v>
      </c>
      <c r="D70" s="235">
        <v>2814</v>
      </c>
      <c r="E70" s="236">
        <v>2806</v>
      </c>
      <c r="F70" s="236">
        <v>2740</v>
      </c>
      <c r="G70" s="236">
        <v>2617</v>
      </c>
      <c r="H70" s="140">
        <v>2525</v>
      </c>
      <c r="I70" s="115">
        <v>289</v>
      </c>
      <c r="J70" s="116">
        <v>11.445544554455445</v>
      </c>
    </row>
    <row r="71" spans="1:12" s="110" customFormat="1" ht="12" customHeight="1" x14ac:dyDescent="0.2">
      <c r="A71" s="120"/>
      <c r="B71" s="121" t="s">
        <v>112</v>
      </c>
      <c r="C71" s="113">
        <v>0.36843318701487748</v>
      </c>
      <c r="D71" s="235">
        <v>815</v>
      </c>
      <c r="E71" s="236">
        <v>807</v>
      </c>
      <c r="F71" s="236">
        <v>824</v>
      </c>
      <c r="G71" s="236">
        <v>696</v>
      </c>
      <c r="H71" s="140">
        <v>637</v>
      </c>
      <c r="I71" s="115">
        <v>178</v>
      </c>
      <c r="J71" s="116">
        <v>27.943485086342228</v>
      </c>
    </row>
    <row r="72" spans="1:12" s="110" customFormat="1" ht="12" customHeight="1" x14ac:dyDescent="0.2">
      <c r="A72" s="118" t="s">
        <v>113</v>
      </c>
      <c r="B72" s="119" t="s">
        <v>181</v>
      </c>
      <c r="C72" s="113">
        <v>70.523084712509103</v>
      </c>
      <c r="D72" s="235">
        <v>156002</v>
      </c>
      <c r="E72" s="236">
        <v>156807</v>
      </c>
      <c r="F72" s="236">
        <v>158426</v>
      </c>
      <c r="G72" s="236">
        <v>155196</v>
      </c>
      <c r="H72" s="140">
        <v>155894</v>
      </c>
      <c r="I72" s="115">
        <v>108</v>
      </c>
      <c r="J72" s="116">
        <v>6.9277842636663367E-2</v>
      </c>
    </row>
    <row r="73" spans="1:12" s="110" customFormat="1" ht="12" customHeight="1" x14ac:dyDescent="0.2">
      <c r="A73" s="118"/>
      <c r="B73" s="119" t="s">
        <v>182</v>
      </c>
      <c r="C73" s="113">
        <v>29.476915287490904</v>
      </c>
      <c r="D73" s="115">
        <v>65205</v>
      </c>
      <c r="E73" s="114">
        <v>65269</v>
      </c>
      <c r="F73" s="114">
        <v>64683</v>
      </c>
      <c r="G73" s="114">
        <v>63556</v>
      </c>
      <c r="H73" s="140">
        <v>62782</v>
      </c>
      <c r="I73" s="115">
        <v>2423</v>
      </c>
      <c r="J73" s="116">
        <v>3.8593864483450671</v>
      </c>
    </row>
    <row r="74" spans="1:12" s="110" customFormat="1" ht="12" customHeight="1" x14ac:dyDescent="0.2">
      <c r="A74" s="118" t="s">
        <v>113</v>
      </c>
      <c r="B74" s="119" t="s">
        <v>116</v>
      </c>
      <c r="C74" s="113">
        <v>90.573987260800976</v>
      </c>
      <c r="D74" s="115">
        <v>200356</v>
      </c>
      <c r="E74" s="114">
        <v>201501</v>
      </c>
      <c r="F74" s="114">
        <v>202226</v>
      </c>
      <c r="G74" s="114">
        <v>198489</v>
      </c>
      <c r="H74" s="140">
        <v>198804</v>
      </c>
      <c r="I74" s="115">
        <v>1552</v>
      </c>
      <c r="J74" s="116">
        <v>0.78066839701414459</v>
      </c>
    </row>
    <row r="75" spans="1:12" s="110" customFormat="1" ht="12" customHeight="1" x14ac:dyDescent="0.2">
      <c r="A75" s="142"/>
      <c r="B75" s="124" t="s">
        <v>117</v>
      </c>
      <c r="C75" s="125">
        <v>9.3930119752087418</v>
      </c>
      <c r="D75" s="143">
        <v>20778</v>
      </c>
      <c r="E75" s="144">
        <v>20504</v>
      </c>
      <c r="F75" s="144">
        <v>20808</v>
      </c>
      <c r="G75" s="144">
        <v>20189</v>
      </c>
      <c r="H75" s="145">
        <v>19798</v>
      </c>
      <c r="I75" s="143">
        <v>980</v>
      </c>
      <c r="J75" s="146">
        <v>4.9499949489847461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230615</v>
      </c>
      <c r="G11" s="114">
        <v>231652</v>
      </c>
      <c r="H11" s="114">
        <v>232474</v>
      </c>
      <c r="I11" s="114">
        <v>227439</v>
      </c>
      <c r="J11" s="140">
        <v>227143</v>
      </c>
      <c r="K11" s="114">
        <v>3472</v>
      </c>
      <c r="L11" s="116">
        <v>1.5285524977657248</v>
      </c>
    </row>
    <row r="12" spans="1:17" s="110" customFormat="1" ht="24.95" customHeight="1" x14ac:dyDescent="0.2">
      <c r="A12" s="604" t="s">
        <v>185</v>
      </c>
      <c r="B12" s="605"/>
      <c r="C12" s="605"/>
      <c r="D12" s="606"/>
      <c r="E12" s="113">
        <v>53.742384493636578</v>
      </c>
      <c r="F12" s="115">
        <v>123938</v>
      </c>
      <c r="G12" s="114">
        <v>124514</v>
      </c>
      <c r="H12" s="114">
        <v>125657</v>
      </c>
      <c r="I12" s="114">
        <v>123016</v>
      </c>
      <c r="J12" s="140">
        <v>122897</v>
      </c>
      <c r="K12" s="114">
        <v>1041</v>
      </c>
      <c r="L12" s="116">
        <v>0.84705078236246611</v>
      </c>
    </row>
    <row r="13" spans="1:17" s="110" customFormat="1" ht="15" customHeight="1" x14ac:dyDescent="0.2">
      <c r="A13" s="120"/>
      <c r="B13" s="612" t="s">
        <v>107</v>
      </c>
      <c r="C13" s="612"/>
      <c r="E13" s="113">
        <v>46.257615506363422</v>
      </c>
      <c r="F13" s="115">
        <v>106677</v>
      </c>
      <c r="G13" s="114">
        <v>107138</v>
      </c>
      <c r="H13" s="114">
        <v>106817</v>
      </c>
      <c r="I13" s="114">
        <v>104423</v>
      </c>
      <c r="J13" s="140">
        <v>104246</v>
      </c>
      <c r="K13" s="114">
        <v>2431</v>
      </c>
      <c r="L13" s="116">
        <v>2.3319839610152906</v>
      </c>
    </row>
    <row r="14" spans="1:17" s="110" customFormat="1" ht="24.95" customHeight="1" x14ac:dyDescent="0.2">
      <c r="A14" s="604" t="s">
        <v>186</v>
      </c>
      <c r="B14" s="605"/>
      <c r="C14" s="605"/>
      <c r="D14" s="606"/>
      <c r="E14" s="113">
        <v>11.861327320425818</v>
      </c>
      <c r="F14" s="115">
        <v>27354</v>
      </c>
      <c r="G14" s="114">
        <v>28358</v>
      </c>
      <c r="H14" s="114">
        <v>29171</v>
      </c>
      <c r="I14" s="114">
        <v>26055</v>
      </c>
      <c r="J14" s="140">
        <v>27077</v>
      </c>
      <c r="K14" s="114">
        <v>277</v>
      </c>
      <c r="L14" s="116">
        <v>1.023008457362337</v>
      </c>
    </row>
    <row r="15" spans="1:17" s="110" customFormat="1" ht="15" customHeight="1" x14ac:dyDescent="0.2">
      <c r="A15" s="120"/>
      <c r="B15" s="119"/>
      <c r="C15" s="258" t="s">
        <v>106</v>
      </c>
      <c r="E15" s="113">
        <v>56.547488484316737</v>
      </c>
      <c r="F15" s="115">
        <v>15468</v>
      </c>
      <c r="G15" s="114">
        <v>16019</v>
      </c>
      <c r="H15" s="114">
        <v>16614</v>
      </c>
      <c r="I15" s="114">
        <v>14856</v>
      </c>
      <c r="J15" s="140">
        <v>15419</v>
      </c>
      <c r="K15" s="114">
        <v>49</v>
      </c>
      <c r="L15" s="116">
        <v>0.31778973993125365</v>
      </c>
    </row>
    <row r="16" spans="1:17" s="110" customFormat="1" ht="15" customHeight="1" x14ac:dyDescent="0.2">
      <c r="A16" s="120"/>
      <c r="B16" s="119"/>
      <c r="C16" s="258" t="s">
        <v>107</v>
      </c>
      <c r="E16" s="113">
        <v>43.452511515683263</v>
      </c>
      <c r="F16" s="115">
        <v>11886</v>
      </c>
      <c r="G16" s="114">
        <v>12339</v>
      </c>
      <c r="H16" s="114">
        <v>12557</v>
      </c>
      <c r="I16" s="114">
        <v>11199</v>
      </c>
      <c r="J16" s="140">
        <v>11658</v>
      </c>
      <c r="K16" s="114">
        <v>228</v>
      </c>
      <c r="L16" s="116">
        <v>1.9557385486361296</v>
      </c>
    </row>
    <row r="17" spans="1:12" s="110" customFormat="1" ht="15" customHeight="1" x14ac:dyDescent="0.2">
      <c r="A17" s="120"/>
      <c r="B17" s="121" t="s">
        <v>109</v>
      </c>
      <c r="C17" s="258"/>
      <c r="E17" s="113">
        <v>66.679097196626415</v>
      </c>
      <c r="F17" s="115">
        <v>153772</v>
      </c>
      <c r="G17" s="114">
        <v>154236</v>
      </c>
      <c r="H17" s="114">
        <v>154691</v>
      </c>
      <c r="I17" s="114">
        <v>153786</v>
      </c>
      <c r="J17" s="140">
        <v>153370</v>
      </c>
      <c r="K17" s="114">
        <v>402</v>
      </c>
      <c r="L17" s="116">
        <v>0.26211123427006583</v>
      </c>
    </row>
    <row r="18" spans="1:12" s="110" customFormat="1" ht="15" customHeight="1" x14ac:dyDescent="0.2">
      <c r="A18" s="120"/>
      <c r="B18" s="119"/>
      <c r="C18" s="258" t="s">
        <v>106</v>
      </c>
      <c r="E18" s="113">
        <v>53.538355487344901</v>
      </c>
      <c r="F18" s="115">
        <v>82327</v>
      </c>
      <c r="G18" s="114">
        <v>82582</v>
      </c>
      <c r="H18" s="114">
        <v>83278</v>
      </c>
      <c r="I18" s="114">
        <v>82929</v>
      </c>
      <c r="J18" s="140">
        <v>82642</v>
      </c>
      <c r="K18" s="114">
        <v>-315</v>
      </c>
      <c r="L18" s="116">
        <v>-0.38116212095544638</v>
      </c>
    </row>
    <row r="19" spans="1:12" s="110" customFormat="1" ht="15" customHeight="1" x14ac:dyDescent="0.2">
      <c r="A19" s="120"/>
      <c r="B19" s="119"/>
      <c r="C19" s="258" t="s">
        <v>107</v>
      </c>
      <c r="E19" s="113">
        <v>46.461644512655099</v>
      </c>
      <c r="F19" s="115">
        <v>71445</v>
      </c>
      <c r="G19" s="114">
        <v>71654</v>
      </c>
      <c r="H19" s="114">
        <v>71413</v>
      </c>
      <c r="I19" s="114">
        <v>70857</v>
      </c>
      <c r="J19" s="140">
        <v>70728</v>
      </c>
      <c r="K19" s="114">
        <v>717</v>
      </c>
      <c r="L19" s="116">
        <v>1.013742789277231</v>
      </c>
    </row>
    <row r="20" spans="1:12" s="110" customFormat="1" ht="15" customHeight="1" x14ac:dyDescent="0.2">
      <c r="A20" s="120"/>
      <c r="B20" s="121" t="s">
        <v>110</v>
      </c>
      <c r="C20" s="258"/>
      <c r="E20" s="113">
        <v>20.211608091407758</v>
      </c>
      <c r="F20" s="115">
        <v>46611</v>
      </c>
      <c r="G20" s="114">
        <v>46187</v>
      </c>
      <c r="H20" s="114">
        <v>45812</v>
      </c>
      <c r="I20" s="114">
        <v>44916</v>
      </c>
      <c r="J20" s="140">
        <v>44111</v>
      </c>
      <c r="K20" s="114">
        <v>2500</v>
      </c>
      <c r="L20" s="116">
        <v>5.6675205730996803</v>
      </c>
    </row>
    <row r="21" spans="1:12" s="110" customFormat="1" ht="15" customHeight="1" x14ac:dyDescent="0.2">
      <c r="A21" s="120"/>
      <c r="B21" s="119"/>
      <c r="C21" s="258" t="s">
        <v>106</v>
      </c>
      <c r="E21" s="113">
        <v>52.223724013644848</v>
      </c>
      <c r="F21" s="115">
        <v>24342</v>
      </c>
      <c r="G21" s="114">
        <v>24111</v>
      </c>
      <c r="H21" s="114">
        <v>24008</v>
      </c>
      <c r="I21" s="114">
        <v>23517</v>
      </c>
      <c r="J21" s="140">
        <v>23163</v>
      </c>
      <c r="K21" s="114">
        <v>1179</v>
      </c>
      <c r="L21" s="116">
        <v>5.0900142468592149</v>
      </c>
    </row>
    <row r="22" spans="1:12" s="110" customFormat="1" ht="15" customHeight="1" x14ac:dyDescent="0.2">
      <c r="A22" s="120"/>
      <c r="B22" s="119"/>
      <c r="C22" s="258" t="s">
        <v>107</v>
      </c>
      <c r="E22" s="113">
        <v>47.776275986355152</v>
      </c>
      <c r="F22" s="115">
        <v>22269</v>
      </c>
      <c r="G22" s="114">
        <v>22076</v>
      </c>
      <c r="H22" s="114">
        <v>21804</v>
      </c>
      <c r="I22" s="114">
        <v>21399</v>
      </c>
      <c r="J22" s="140">
        <v>20948</v>
      </c>
      <c r="K22" s="114">
        <v>1321</v>
      </c>
      <c r="L22" s="116">
        <v>6.3060912736299404</v>
      </c>
    </row>
    <row r="23" spans="1:12" s="110" customFormat="1" ht="15" customHeight="1" x14ac:dyDescent="0.2">
      <c r="A23" s="120"/>
      <c r="B23" s="121" t="s">
        <v>111</v>
      </c>
      <c r="C23" s="258"/>
      <c r="E23" s="113">
        <v>1.2479673915400127</v>
      </c>
      <c r="F23" s="115">
        <v>2878</v>
      </c>
      <c r="G23" s="114">
        <v>2871</v>
      </c>
      <c r="H23" s="114">
        <v>2800</v>
      </c>
      <c r="I23" s="114">
        <v>2682</v>
      </c>
      <c r="J23" s="140">
        <v>2585</v>
      </c>
      <c r="K23" s="114">
        <v>293</v>
      </c>
      <c r="L23" s="116">
        <v>11.334622823984526</v>
      </c>
    </row>
    <row r="24" spans="1:12" s="110" customFormat="1" ht="15" customHeight="1" x14ac:dyDescent="0.2">
      <c r="A24" s="120"/>
      <c r="B24" s="119"/>
      <c r="C24" s="258" t="s">
        <v>106</v>
      </c>
      <c r="E24" s="113">
        <v>62.578179291174429</v>
      </c>
      <c r="F24" s="115">
        <v>1801</v>
      </c>
      <c r="G24" s="114">
        <v>1802</v>
      </c>
      <c r="H24" s="114">
        <v>1757</v>
      </c>
      <c r="I24" s="114">
        <v>1714</v>
      </c>
      <c r="J24" s="140">
        <v>1673</v>
      </c>
      <c r="K24" s="114">
        <v>128</v>
      </c>
      <c r="L24" s="116">
        <v>7.650926479378362</v>
      </c>
    </row>
    <row r="25" spans="1:12" s="110" customFormat="1" ht="15" customHeight="1" x14ac:dyDescent="0.2">
      <c r="A25" s="120"/>
      <c r="B25" s="119"/>
      <c r="C25" s="258" t="s">
        <v>107</v>
      </c>
      <c r="E25" s="113">
        <v>37.421820708825571</v>
      </c>
      <c r="F25" s="115">
        <v>1077</v>
      </c>
      <c r="G25" s="114">
        <v>1069</v>
      </c>
      <c r="H25" s="114">
        <v>1043</v>
      </c>
      <c r="I25" s="114">
        <v>968</v>
      </c>
      <c r="J25" s="140">
        <v>912</v>
      </c>
      <c r="K25" s="114">
        <v>165</v>
      </c>
      <c r="L25" s="116">
        <v>18.092105263157894</v>
      </c>
    </row>
    <row r="26" spans="1:12" s="110" customFormat="1" ht="15" customHeight="1" x14ac:dyDescent="0.2">
      <c r="A26" s="120"/>
      <c r="C26" s="121" t="s">
        <v>187</v>
      </c>
      <c r="D26" s="110" t="s">
        <v>188</v>
      </c>
      <c r="E26" s="113">
        <v>0.35817271209591744</v>
      </c>
      <c r="F26" s="115">
        <v>826</v>
      </c>
      <c r="G26" s="114">
        <v>832</v>
      </c>
      <c r="H26" s="114">
        <v>844</v>
      </c>
      <c r="I26" s="114">
        <v>704</v>
      </c>
      <c r="J26" s="140">
        <v>639</v>
      </c>
      <c r="K26" s="114">
        <v>187</v>
      </c>
      <c r="L26" s="116">
        <v>29.264475743348981</v>
      </c>
    </row>
    <row r="27" spans="1:12" s="110" customFormat="1" ht="15" customHeight="1" x14ac:dyDescent="0.2">
      <c r="A27" s="120"/>
      <c r="B27" s="119"/>
      <c r="D27" s="259" t="s">
        <v>106</v>
      </c>
      <c r="E27" s="113">
        <v>52.784503631961257</v>
      </c>
      <c r="F27" s="115">
        <v>436</v>
      </c>
      <c r="G27" s="114">
        <v>435</v>
      </c>
      <c r="H27" s="114">
        <v>430</v>
      </c>
      <c r="I27" s="114">
        <v>372</v>
      </c>
      <c r="J27" s="140">
        <v>351</v>
      </c>
      <c r="K27" s="114">
        <v>85</v>
      </c>
      <c r="L27" s="116">
        <v>24.216524216524217</v>
      </c>
    </row>
    <row r="28" spans="1:12" s="110" customFormat="1" ht="15" customHeight="1" x14ac:dyDescent="0.2">
      <c r="A28" s="120"/>
      <c r="B28" s="119"/>
      <c r="D28" s="259" t="s">
        <v>107</v>
      </c>
      <c r="E28" s="113">
        <v>47.215496368038743</v>
      </c>
      <c r="F28" s="115">
        <v>390</v>
      </c>
      <c r="G28" s="114">
        <v>397</v>
      </c>
      <c r="H28" s="114">
        <v>414</v>
      </c>
      <c r="I28" s="114">
        <v>332</v>
      </c>
      <c r="J28" s="140">
        <v>288</v>
      </c>
      <c r="K28" s="114">
        <v>102</v>
      </c>
      <c r="L28" s="116">
        <v>35.416666666666664</v>
      </c>
    </row>
    <row r="29" spans="1:12" s="110" customFormat="1" ht="24.95" customHeight="1" x14ac:dyDescent="0.2">
      <c r="A29" s="604" t="s">
        <v>189</v>
      </c>
      <c r="B29" s="605"/>
      <c r="C29" s="605"/>
      <c r="D29" s="606"/>
      <c r="E29" s="113">
        <v>88.320794397589054</v>
      </c>
      <c r="F29" s="115">
        <v>203681</v>
      </c>
      <c r="G29" s="114">
        <v>205166</v>
      </c>
      <c r="H29" s="114">
        <v>205601</v>
      </c>
      <c r="I29" s="114">
        <v>201146</v>
      </c>
      <c r="J29" s="140">
        <v>201538</v>
      </c>
      <c r="K29" s="114">
        <v>2143</v>
      </c>
      <c r="L29" s="116">
        <v>1.0633230457779674</v>
      </c>
    </row>
    <row r="30" spans="1:12" s="110" customFormat="1" ht="15" customHeight="1" x14ac:dyDescent="0.2">
      <c r="A30" s="120"/>
      <c r="B30" s="119"/>
      <c r="C30" s="258" t="s">
        <v>106</v>
      </c>
      <c r="E30" s="113">
        <v>52.52036272406361</v>
      </c>
      <c r="F30" s="115">
        <v>106974</v>
      </c>
      <c r="G30" s="114">
        <v>107833</v>
      </c>
      <c r="H30" s="114">
        <v>108642</v>
      </c>
      <c r="I30" s="114">
        <v>106294</v>
      </c>
      <c r="J30" s="140">
        <v>106655</v>
      </c>
      <c r="K30" s="114">
        <v>319</v>
      </c>
      <c r="L30" s="116">
        <v>0.29909521353898083</v>
      </c>
    </row>
    <row r="31" spans="1:12" s="110" customFormat="1" ht="15" customHeight="1" x14ac:dyDescent="0.2">
      <c r="A31" s="120"/>
      <c r="B31" s="119"/>
      <c r="C31" s="258" t="s">
        <v>107</v>
      </c>
      <c r="E31" s="113">
        <v>47.47963727593639</v>
      </c>
      <c r="F31" s="115">
        <v>96707</v>
      </c>
      <c r="G31" s="114">
        <v>97333</v>
      </c>
      <c r="H31" s="114">
        <v>96959</v>
      </c>
      <c r="I31" s="114">
        <v>94852</v>
      </c>
      <c r="J31" s="140">
        <v>94883</v>
      </c>
      <c r="K31" s="114">
        <v>1824</v>
      </c>
      <c r="L31" s="116">
        <v>1.9223675474004827</v>
      </c>
    </row>
    <row r="32" spans="1:12" s="110" customFormat="1" ht="15" customHeight="1" x14ac:dyDescent="0.2">
      <c r="A32" s="120"/>
      <c r="B32" s="119" t="s">
        <v>117</v>
      </c>
      <c r="C32" s="258"/>
      <c r="E32" s="113">
        <v>11.644515751360492</v>
      </c>
      <c r="F32" s="115">
        <v>26854</v>
      </c>
      <c r="G32" s="114">
        <v>26407</v>
      </c>
      <c r="H32" s="114">
        <v>26798</v>
      </c>
      <c r="I32" s="114">
        <v>26215</v>
      </c>
      <c r="J32" s="140">
        <v>25530</v>
      </c>
      <c r="K32" s="114">
        <v>1324</v>
      </c>
      <c r="L32" s="116">
        <v>5.1860556208382294</v>
      </c>
    </row>
    <row r="33" spans="1:12" s="110" customFormat="1" ht="15" customHeight="1" x14ac:dyDescent="0.2">
      <c r="A33" s="120"/>
      <c r="B33" s="119"/>
      <c r="C33" s="258" t="s">
        <v>106</v>
      </c>
      <c r="E33" s="113">
        <v>62.958963282937368</v>
      </c>
      <c r="F33" s="115">
        <v>16907</v>
      </c>
      <c r="G33" s="114">
        <v>16622</v>
      </c>
      <c r="H33" s="114">
        <v>16959</v>
      </c>
      <c r="I33" s="114">
        <v>16664</v>
      </c>
      <c r="J33" s="140">
        <v>16186</v>
      </c>
      <c r="K33" s="114">
        <v>721</v>
      </c>
      <c r="L33" s="116">
        <v>4.4544668231805264</v>
      </c>
    </row>
    <row r="34" spans="1:12" s="110" customFormat="1" ht="15" customHeight="1" x14ac:dyDescent="0.2">
      <c r="A34" s="120"/>
      <c r="B34" s="119"/>
      <c r="C34" s="258" t="s">
        <v>107</v>
      </c>
      <c r="E34" s="113">
        <v>37.041036717062632</v>
      </c>
      <c r="F34" s="115">
        <v>9947</v>
      </c>
      <c r="G34" s="114">
        <v>9785</v>
      </c>
      <c r="H34" s="114">
        <v>9839</v>
      </c>
      <c r="I34" s="114">
        <v>9551</v>
      </c>
      <c r="J34" s="140">
        <v>9344</v>
      </c>
      <c r="K34" s="114">
        <v>603</v>
      </c>
      <c r="L34" s="116">
        <v>6.4533390410958908</v>
      </c>
    </row>
    <row r="35" spans="1:12" s="110" customFormat="1" ht="24.95" customHeight="1" x14ac:dyDescent="0.2">
      <c r="A35" s="604" t="s">
        <v>190</v>
      </c>
      <c r="B35" s="605"/>
      <c r="C35" s="605"/>
      <c r="D35" s="606"/>
      <c r="E35" s="113">
        <v>70.270797649762585</v>
      </c>
      <c r="F35" s="115">
        <v>162055</v>
      </c>
      <c r="G35" s="114">
        <v>162943</v>
      </c>
      <c r="H35" s="114">
        <v>164527</v>
      </c>
      <c r="I35" s="114">
        <v>160565</v>
      </c>
      <c r="J35" s="140">
        <v>161205</v>
      </c>
      <c r="K35" s="114">
        <v>850</v>
      </c>
      <c r="L35" s="116">
        <v>0.52727893055426323</v>
      </c>
    </row>
    <row r="36" spans="1:12" s="110" customFormat="1" ht="15" customHeight="1" x14ac:dyDescent="0.2">
      <c r="A36" s="120"/>
      <c r="B36" s="119"/>
      <c r="C36" s="258" t="s">
        <v>106</v>
      </c>
      <c r="E36" s="113">
        <v>68.538459165098274</v>
      </c>
      <c r="F36" s="115">
        <v>111070</v>
      </c>
      <c r="G36" s="114">
        <v>111574</v>
      </c>
      <c r="H36" s="114">
        <v>112903</v>
      </c>
      <c r="I36" s="114">
        <v>110499</v>
      </c>
      <c r="J36" s="140">
        <v>110802</v>
      </c>
      <c r="K36" s="114">
        <v>268</v>
      </c>
      <c r="L36" s="116">
        <v>0.24187289038104004</v>
      </c>
    </row>
    <row r="37" spans="1:12" s="110" customFormat="1" ht="15" customHeight="1" x14ac:dyDescent="0.2">
      <c r="A37" s="120"/>
      <c r="B37" s="119"/>
      <c r="C37" s="258" t="s">
        <v>107</v>
      </c>
      <c r="E37" s="113">
        <v>31.461540834901729</v>
      </c>
      <c r="F37" s="115">
        <v>50985</v>
      </c>
      <c r="G37" s="114">
        <v>51369</v>
      </c>
      <c r="H37" s="114">
        <v>51624</v>
      </c>
      <c r="I37" s="114">
        <v>50066</v>
      </c>
      <c r="J37" s="140">
        <v>50403</v>
      </c>
      <c r="K37" s="114">
        <v>582</v>
      </c>
      <c r="L37" s="116">
        <v>1.1546931730254151</v>
      </c>
    </row>
    <row r="38" spans="1:12" s="110" customFormat="1" ht="15" customHeight="1" x14ac:dyDescent="0.2">
      <c r="A38" s="120"/>
      <c r="B38" s="119" t="s">
        <v>182</v>
      </c>
      <c r="C38" s="258"/>
      <c r="E38" s="113">
        <v>29.729202350237408</v>
      </c>
      <c r="F38" s="115">
        <v>68560</v>
      </c>
      <c r="G38" s="114">
        <v>68709</v>
      </c>
      <c r="H38" s="114">
        <v>67947</v>
      </c>
      <c r="I38" s="114">
        <v>66874</v>
      </c>
      <c r="J38" s="140">
        <v>65938</v>
      </c>
      <c r="K38" s="114">
        <v>2622</v>
      </c>
      <c r="L38" s="116">
        <v>3.9764627377233159</v>
      </c>
    </row>
    <row r="39" spans="1:12" s="110" customFormat="1" ht="15" customHeight="1" x14ac:dyDescent="0.2">
      <c r="A39" s="120"/>
      <c r="B39" s="119"/>
      <c r="C39" s="258" t="s">
        <v>106</v>
      </c>
      <c r="E39" s="113">
        <v>18.768961493582264</v>
      </c>
      <c r="F39" s="115">
        <v>12868</v>
      </c>
      <c r="G39" s="114">
        <v>12940</v>
      </c>
      <c r="H39" s="114">
        <v>12754</v>
      </c>
      <c r="I39" s="114">
        <v>12517</v>
      </c>
      <c r="J39" s="140">
        <v>12095</v>
      </c>
      <c r="K39" s="114">
        <v>773</v>
      </c>
      <c r="L39" s="116">
        <v>6.3910706903679202</v>
      </c>
    </row>
    <row r="40" spans="1:12" s="110" customFormat="1" ht="15" customHeight="1" x14ac:dyDescent="0.2">
      <c r="A40" s="120"/>
      <c r="B40" s="119"/>
      <c r="C40" s="258" t="s">
        <v>107</v>
      </c>
      <c r="E40" s="113">
        <v>81.231038506417732</v>
      </c>
      <c r="F40" s="115">
        <v>55692</v>
      </c>
      <c r="G40" s="114">
        <v>55769</v>
      </c>
      <c r="H40" s="114">
        <v>55193</v>
      </c>
      <c r="I40" s="114">
        <v>54357</v>
      </c>
      <c r="J40" s="140">
        <v>53843</v>
      </c>
      <c r="K40" s="114">
        <v>1849</v>
      </c>
      <c r="L40" s="116">
        <v>3.4340582805564326</v>
      </c>
    </row>
    <row r="41" spans="1:12" s="110" customFormat="1" ht="24.75" customHeight="1" x14ac:dyDescent="0.2">
      <c r="A41" s="604" t="s">
        <v>519</v>
      </c>
      <c r="B41" s="605"/>
      <c r="C41" s="605"/>
      <c r="D41" s="606"/>
      <c r="E41" s="113">
        <v>5.2676538820111443</v>
      </c>
      <c r="F41" s="115">
        <v>12148</v>
      </c>
      <c r="G41" s="114">
        <v>13428</v>
      </c>
      <c r="H41" s="114">
        <v>13605</v>
      </c>
      <c r="I41" s="114">
        <v>10504</v>
      </c>
      <c r="J41" s="140">
        <v>12041</v>
      </c>
      <c r="K41" s="114">
        <v>107</v>
      </c>
      <c r="L41" s="116">
        <v>0.88863051241591229</v>
      </c>
    </row>
    <row r="42" spans="1:12" s="110" customFormat="1" ht="15" customHeight="1" x14ac:dyDescent="0.2">
      <c r="A42" s="120"/>
      <c r="B42" s="119"/>
      <c r="C42" s="258" t="s">
        <v>106</v>
      </c>
      <c r="E42" s="113">
        <v>58.207112281857093</v>
      </c>
      <c r="F42" s="115">
        <v>7071</v>
      </c>
      <c r="G42" s="114">
        <v>7986</v>
      </c>
      <c r="H42" s="114">
        <v>8142</v>
      </c>
      <c r="I42" s="114">
        <v>6203</v>
      </c>
      <c r="J42" s="140">
        <v>7004</v>
      </c>
      <c r="K42" s="114">
        <v>67</v>
      </c>
      <c r="L42" s="116">
        <v>0.95659623072529987</v>
      </c>
    </row>
    <row r="43" spans="1:12" s="110" customFormat="1" ht="15" customHeight="1" x14ac:dyDescent="0.2">
      <c r="A43" s="123"/>
      <c r="B43" s="124"/>
      <c r="C43" s="260" t="s">
        <v>107</v>
      </c>
      <c r="D43" s="261"/>
      <c r="E43" s="125">
        <v>41.792887718142907</v>
      </c>
      <c r="F43" s="143">
        <v>5077</v>
      </c>
      <c r="G43" s="144">
        <v>5442</v>
      </c>
      <c r="H43" s="144">
        <v>5463</v>
      </c>
      <c r="I43" s="144">
        <v>4301</v>
      </c>
      <c r="J43" s="145">
        <v>5037</v>
      </c>
      <c r="K43" s="144">
        <v>40</v>
      </c>
      <c r="L43" s="146">
        <v>0.79412348620210438</v>
      </c>
    </row>
    <row r="44" spans="1:12" s="110" customFormat="1" ht="45.75" customHeight="1" x14ac:dyDescent="0.2">
      <c r="A44" s="604" t="s">
        <v>191</v>
      </c>
      <c r="B44" s="605"/>
      <c r="C44" s="605"/>
      <c r="D44" s="606"/>
      <c r="E44" s="113">
        <v>1.253604492335711</v>
      </c>
      <c r="F44" s="115">
        <v>2891</v>
      </c>
      <c r="G44" s="114">
        <v>2930</v>
      </c>
      <c r="H44" s="114">
        <v>2961</v>
      </c>
      <c r="I44" s="114">
        <v>2883</v>
      </c>
      <c r="J44" s="140">
        <v>2894</v>
      </c>
      <c r="K44" s="114">
        <v>-3</v>
      </c>
      <c r="L44" s="116">
        <v>-0.10366275051831375</v>
      </c>
    </row>
    <row r="45" spans="1:12" s="110" customFormat="1" ht="15" customHeight="1" x14ac:dyDescent="0.2">
      <c r="A45" s="120"/>
      <c r="B45" s="119"/>
      <c r="C45" s="258" t="s">
        <v>106</v>
      </c>
      <c r="E45" s="113">
        <v>59.21826357661709</v>
      </c>
      <c r="F45" s="115">
        <v>1712</v>
      </c>
      <c r="G45" s="114">
        <v>1740</v>
      </c>
      <c r="H45" s="114">
        <v>1768</v>
      </c>
      <c r="I45" s="114">
        <v>1710</v>
      </c>
      <c r="J45" s="140">
        <v>1715</v>
      </c>
      <c r="K45" s="114">
        <v>-3</v>
      </c>
      <c r="L45" s="116">
        <v>-0.1749271137026239</v>
      </c>
    </row>
    <row r="46" spans="1:12" s="110" customFormat="1" ht="15" customHeight="1" x14ac:dyDescent="0.2">
      <c r="A46" s="123"/>
      <c r="B46" s="124"/>
      <c r="C46" s="260" t="s">
        <v>107</v>
      </c>
      <c r="D46" s="261"/>
      <c r="E46" s="125">
        <v>40.78173642338291</v>
      </c>
      <c r="F46" s="143">
        <v>1179</v>
      </c>
      <c r="G46" s="144">
        <v>1190</v>
      </c>
      <c r="H46" s="144">
        <v>1193</v>
      </c>
      <c r="I46" s="144">
        <v>1173</v>
      </c>
      <c r="J46" s="145">
        <v>1179</v>
      </c>
      <c r="K46" s="144">
        <v>0</v>
      </c>
      <c r="L46" s="146">
        <v>0</v>
      </c>
    </row>
    <row r="47" spans="1:12" s="110" customFormat="1" ht="39" customHeight="1" x14ac:dyDescent="0.2">
      <c r="A47" s="604" t="s">
        <v>520</v>
      </c>
      <c r="B47" s="607"/>
      <c r="C47" s="607"/>
      <c r="D47" s="608"/>
      <c r="E47" s="113">
        <v>0.30223532727706348</v>
      </c>
      <c r="F47" s="115">
        <v>697</v>
      </c>
      <c r="G47" s="114">
        <v>716</v>
      </c>
      <c r="H47" s="114">
        <v>676</v>
      </c>
      <c r="I47" s="114">
        <v>659</v>
      </c>
      <c r="J47" s="140">
        <v>717</v>
      </c>
      <c r="K47" s="114">
        <v>-20</v>
      </c>
      <c r="L47" s="116">
        <v>-2.7894002789400281</v>
      </c>
    </row>
    <row r="48" spans="1:12" s="110" customFormat="1" ht="15" customHeight="1" x14ac:dyDescent="0.2">
      <c r="A48" s="120"/>
      <c r="B48" s="119"/>
      <c r="C48" s="258" t="s">
        <v>106</v>
      </c>
      <c r="E48" s="113">
        <v>38.020086083213776</v>
      </c>
      <c r="F48" s="115">
        <v>265</v>
      </c>
      <c r="G48" s="114">
        <v>271</v>
      </c>
      <c r="H48" s="114">
        <v>266</v>
      </c>
      <c r="I48" s="114">
        <v>248</v>
      </c>
      <c r="J48" s="140">
        <v>263</v>
      </c>
      <c r="K48" s="114">
        <v>2</v>
      </c>
      <c r="L48" s="116">
        <v>0.76045627376425851</v>
      </c>
    </row>
    <row r="49" spans="1:12" s="110" customFormat="1" ht="15" customHeight="1" x14ac:dyDescent="0.2">
      <c r="A49" s="123"/>
      <c r="B49" s="124"/>
      <c r="C49" s="260" t="s">
        <v>107</v>
      </c>
      <c r="D49" s="261"/>
      <c r="E49" s="125">
        <v>61.979913916786224</v>
      </c>
      <c r="F49" s="143">
        <v>432</v>
      </c>
      <c r="G49" s="144">
        <v>445</v>
      </c>
      <c r="H49" s="144">
        <v>410</v>
      </c>
      <c r="I49" s="144">
        <v>411</v>
      </c>
      <c r="J49" s="145">
        <v>454</v>
      </c>
      <c r="K49" s="144">
        <v>-22</v>
      </c>
      <c r="L49" s="146">
        <v>-4.8458149779735686</v>
      </c>
    </row>
    <row r="50" spans="1:12" s="110" customFormat="1" ht="24.95" customHeight="1" x14ac:dyDescent="0.2">
      <c r="A50" s="609" t="s">
        <v>192</v>
      </c>
      <c r="B50" s="610"/>
      <c r="C50" s="610"/>
      <c r="D50" s="611"/>
      <c r="E50" s="262">
        <v>13.826507382433928</v>
      </c>
      <c r="F50" s="263">
        <v>31886</v>
      </c>
      <c r="G50" s="264">
        <v>33208</v>
      </c>
      <c r="H50" s="264">
        <v>33519</v>
      </c>
      <c r="I50" s="264">
        <v>30671</v>
      </c>
      <c r="J50" s="265">
        <v>30722</v>
      </c>
      <c r="K50" s="263">
        <v>1164</v>
      </c>
      <c r="L50" s="266">
        <v>3.7888158323025847</v>
      </c>
    </row>
    <row r="51" spans="1:12" s="110" customFormat="1" ht="15" customHeight="1" x14ac:dyDescent="0.2">
      <c r="A51" s="120"/>
      <c r="B51" s="119"/>
      <c r="C51" s="258" t="s">
        <v>106</v>
      </c>
      <c r="E51" s="113">
        <v>58.122687072696479</v>
      </c>
      <c r="F51" s="115">
        <v>18533</v>
      </c>
      <c r="G51" s="114">
        <v>19242</v>
      </c>
      <c r="H51" s="114">
        <v>19631</v>
      </c>
      <c r="I51" s="114">
        <v>17972</v>
      </c>
      <c r="J51" s="140">
        <v>17925</v>
      </c>
      <c r="K51" s="114">
        <v>608</v>
      </c>
      <c r="L51" s="116">
        <v>3.3919107391910739</v>
      </c>
    </row>
    <row r="52" spans="1:12" s="110" customFormat="1" ht="15" customHeight="1" x14ac:dyDescent="0.2">
      <c r="A52" s="120"/>
      <c r="B52" s="119"/>
      <c r="C52" s="258" t="s">
        <v>107</v>
      </c>
      <c r="E52" s="113">
        <v>41.877312927303521</v>
      </c>
      <c r="F52" s="115">
        <v>13353</v>
      </c>
      <c r="G52" s="114">
        <v>13966</v>
      </c>
      <c r="H52" s="114">
        <v>13888</v>
      </c>
      <c r="I52" s="114">
        <v>12699</v>
      </c>
      <c r="J52" s="140">
        <v>12797</v>
      </c>
      <c r="K52" s="114">
        <v>556</v>
      </c>
      <c r="L52" s="116">
        <v>4.3447683050715007</v>
      </c>
    </row>
    <row r="53" spans="1:12" s="110" customFormat="1" ht="15" customHeight="1" x14ac:dyDescent="0.2">
      <c r="A53" s="120"/>
      <c r="B53" s="119"/>
      <c r="C53" s="258" t="s">
        <v>187</v>
      </c>
      <c r="D53" s="110" t="s">
        <v>193</v>
      </c>
      <c r="E53" s="113">
        <v>26.936586589725898</v>
      </c>
      <c r="F53" s="115">
        <v>8589</v>
      </c>
      <c r="G53" s="114">
        <v>9922</v>
      </c>
      <c r="H53" s="114">
        <v>10170</v>
      </c>
      <c r="I53" s="114">
        <v>7568</v>
      </c>
      <c r="J53" s="140">
        <v>8250</v>
      </c>
      <c r="K53" s="114">
        <v>339</v>
      </c>
      <c r="L53" s="116">
        <v>4.1090909090909093</v>
      </c>
    </row>
    <row r="54" spans="1:12" s="110" customFormat="1" ht="15" customHeight="1" x14ac:dyDescent="0.2">
      <c r="A54" s="120"/>
      <c r="B54" s="119"/>
      <c r="D54" s="267" t="s">
        <v>194</v>
      </c>
      <c r="E54" s="113">
        <v>60.321341250436603</v>
      </c>
      <c r="F54" s="115">
        <v>5181</v>
      </c>
      <c r="G54" s="114">
        <v>5946</v>
      </c>
      <c r="H54" s="114">
        <v>6197</v>
      </c>
      <c r="I54" s="114">
        <v>4665</v>
      </c>
      <c r="J54" s="140">
        <v>5022</v>
      </c>
      <c r="K54" s="114">
        <v>159</v>
      </c>
      <c r="L54" s="116">
        <v>3.1660692951015532</v>
      </c>
    </row>
    <row r="55" spans="1:12" s="110" customFormat="1" ht="15" customHeight="1" x14ac:dyDescent="0.2">
      <c r="A55" s="120"/>
      <c r="B55" s="119"/>
      <c r="D55" s="267" t="s">
        <v>195</v>
      </c>
      <c r="E55" s="113">
        <v>39.678658749563397</v>
      </c>
      <c r="F55" s="115">
        <v>3408</v>
      </c>
      <c r="G55" s="114">
        <v>3976</v>
      </c>
      <c r="H55" s="114">
        <v>3973</v>
      </c>
      <c r="I55" s="114">
        <v>2903</v>
      </c>
      <c r="J55" s="140">
        <v>3228</v>
      </c>
      <c r="K55" s="114">
        <v>180</v>
      </c>
      <c r="L55" s="116">
        <v>5.5762081784386615</v>
      </c>
    </row>
    <row r="56" spans="1:12" s="110" customFormat="1" ht="15" customHeight="1" x14ac:dyDescent="0.2">
      <c r="A56" s="120"/>
      <c r="B56" s="119" t="s">
        <v>196</v>
      </c>
      <c r="C56" s="258"/>
      <c r="E56" s="113">
        <v>62.029356286451446</v>
      </c>
      <c r="F56" s="115">
        <v>143049</v>
      </c>
      <c r="G56" s="114">
        <v>142767</v>
      </c>
      <c r="H56" s="114">
        <v>143255</v>
      </c>
      <c r="I56" s="114">
        <v>141911</v>
      </c>
      <c r="J56" s="140">
        <v>141929</v>
      </c>
      <c r="K56" s="114">
        <v>1120</v>
      </c>
      <c r="L56" s="116">
        <v>0.78912695784511977</v>
      </c>
    </row>
    <row r="57" spans="1:12" s="110" customFormat="1" ht="15" customHeight="1" x14ac:dyDescent="0.2">
      <c r="A57" s="120"/>
      <c r="B57" s="119"/>
      <c r="C57" s="258" t="s">
        <v>106</v>
      </c>
      <c r="E57" s="113">
        <v>52.702220917308054</v>
      </c>
      <c r="F57" s="115">
        <v>75390</v>
      </c>
      <c r="G57" s="114">
        <v>75296</v>
      </c>
      <c r="H57" s="114">
        <v>75855</v>
      </c>
      <c r="I57" s="114">
        <v>75178</v>
      </c>
      <c r="J57" s="140">
        <v>75275</v>
      </c>
      <c r="K57" s="114">
        <v>115</v>
      </c>
      <c r="L57" s="116">
        <v>0.15277316506144137</v>
      </c>
    </row>
    <row r="58" spans="1:12" s="110" customFormat="1" ht="15" customHeight="1" x14ac:dyDescent="0.2">
      <c r="A58" s="120"/>
      <c r="B58" s="119"/>
      <c r="C58" s="258" t="s">
        <v>107</v>
      </c>
      <c r="E58" s="113">
        <v>47.297779082691946</v>
      </c>
      <c r="F58" s="115">
        <v>67659</v>
      </c>
      <c r="G58" s="114">
        <v>67471</v>
      </c>
      <c r="H58" s="114">
        <v>67400</v>
      </c>
      <c r="I58" s="114">
        <v>66733</v>
      </c>
      <c r="J58" s="140">
        <v>66654</v>
      </c>
      <c r="K58" s="114">
        <v>1005</v>
      </c>
      <c r="L58" s="116">
        <v>1.507786479431092</v>
      </c>
    </row>
    <row r="59" spans="1:12" s="110" customFormat="1" ht="15" customHeight="1" x14ac:dyDescent="0.2">
      <c r="A59" s="120"/>
      <c r="B59" s="119"/>
      <c r="C59" s="258" t="s">
        <v>105</v>
      </c>
      <c r="D59" s="110" t="s">
        <v>197</v>
      </c>
      <c r="E59" s="113">
        <v>92.26698543855602</v>
      </c>
      <c r="F59" s="115">
        <v>131987</v>
      </c>
      <c r="G59" s="114">
        <v>131723</v>
      </c>
      <c r="H59" s="114">
        <v>132258</v>
      </c>
      <c r="I59" s="114">
        <v>131068</v>
      </c>
      <c r="J59" s="140">
        <v>131136</v>
      </c>
      <c r="K59" s="114">
        <v>851</v>
      </c>
      <c r="L59" s="116">
        <v>0.64894460712542701</v>
      </c>
    </row>
    <row r="60" spans="1:12" s="110" customFormat="1" ht="15" customHeight="1" x14ac:dyDescent="0.2">
      <c r="A60" s="120"/>
      <c r="B60" s="119"/>
      <c r="C60" s="258"/>
      <c r="D60" s="267" t="s">
        <v>198</v>
      </c>
      <c r="E60" s="113">
        <v>50.844401342556466</v>
      </c>
      <c r="F60" s="115">
        <v>67108</v>
      </c>
      <c r="G60" s="114">
        <v>67019</v>
      </c>
      <c r="H60" s="114">
        <v>67604</v>
      </c>
      <c r="I60" s="114">
        <v>67051</v>
      </c>
      <c r="J60" s="140">
        <v>67152</v>
      </c>
      <c r="K60" s="114">
        <v>-44</v>
      </c>
      <c r="L60" s="116">
        <v>-6.5522992613771744E-2</v>
      </c>
    </row>
    <row r="61" spans="1:12" s="110" customFormat="1" ht="15" customHeight="1" x14ac:dyDescent="0.2">
      <c r="A61" s="120"/>
      <c r="B61" s="119"/>
      <c r="C61" s="258"/>
      <c r="D61" s="267" t="s">
        <v>199</v>
      </c>
      <c r="E61" s="113">
        <v>49.155598657443534</v>
      </c>
      <c r="F61" s="115">
        <v>64879</v>
      </c>
      <c r="G61" s="114">
        <v>64704</v>
      </c>
      <c r="H61" s="114">
        <v>64654</v>
      </c>
      <c r="I61" s="114">
        <v>64017</v>
      </c>
      <c r="J61" s="140">
        <v>63984</v>
      </c>
      <c r="K61" s="114">
        <v>895</v>
      </c>
      <c r="L61" s="116">
        <v>1.3987871967991998</v>
      </c>
    </row>
    <row r="62" spans="1:12" s="110" customFormat="1" ht="15" customHeight="1" x14ac:dyDescent="0.2">
      <c r="A62" s="120"/>
      <c r="B62" s="119"/>
      <c r="C62" s="258"/>
      <c r="D62" s="258" t="s">
        <v>200</v>
      </c>
      <c r="E62" s="113">
        <v>7.7330145614439809</v>
      </c>
      <c r="F62" s="115">
        <v>11062</v>
      </c>
      <c r="G62" s="114">
        <v>11044</v>
      </c>
      <c r="H62" s="114">
        <v>10997</v>
      </c>
      <c r="I62" s="114">
        <v>10843</v>
      </c>
      <c r="J62" s="140">
        <v>10793</v>
      </c>
      <c r="K62" s="114">
        <v>269</v>
      </c>
      <c r="L62" s="116">
        <v>2.4923561567682757</v>
      </c>
    </row>
    <row r="63" spans="1:12" s="110" customFormat="1" ht="15" customHeight="1" x14ac:dyDescent="0.2">
      <c r="A63" s="120"/>
      <c r="B63" s="119"/>
      <c r="C63" s="258"/>
      <c r="D63" s="267" t="s">
        <v>198</v>
      </c>
      <c r="E63" s="113">
        <v>74.868920629180977</v>
      </c>
      <c r="F63" s="115">
        <v>8282</v>
      </c>
      <c r="G63" s="114">
        <v>8277</v>
      </c>
      <c r="H63" s="114">
        <v>8251</v>
      </c>
      <c r="I63" s="114">
        <v>8127</v>
      </c>
      <c r="J63" s="140">
        <v>8123</v>
      </c>
      <c r="K63" s="114">
        <v>159</v>
      </c>
      <c r="L63" s="116">
        <v>1.9574048996676106</v>
      </c>
    </row>
    <row r="64" spans="1:12" s="110" customFormat="1" ht="15" customHeight="1" x14ac:dyDescent="0.2">
      <c r="A64" s="120"/>
      <c r="B64" s="119"/>
      <c r="C64" s="258"/>
      <c r="D64" s="267" t="s">
        <v>199</v>
      </c>
      <c r="E64" s="113">
        <v>25.13107937081902</v>
      </c>
      <c r="F64" s="115">
        <v>2780</v>
      </c>
      <c r="G64" s="114">
        <v>2767</v>
      </c>
      <c r="H64" s="114">
        <v>2746</v>
      </c>
      <c r="I64" s="114">
        <v>2716</v>
      </c>
      <c r="J64" s="140">
        <v>2670</v>
      </c>
      <c r="K64" s="114">
        <v>110</v>
      </c>
      <c r="L64" s="116">
        <v>4.1198501872659179</v>
      </c>
    </row>
    <row r="65" spans="1:12" s="110" customFormat="1" ht="15" customHeight="1" x14ac:dyDescent="0.2">
      <c r="A65" s="120"/>
      <c r="B65" s="119" t="s">
        <v>201</v>
      </c>
      <c r="C65" s="258"/>
      <c r="E65" s="113">
        <v>12.448886672592849</v>
      </c>
      <c r="F65" s="115">
        <v>28709</v>
      </c>
      <c r="G65" s="114">
        <v>28553</v>
      </c>
      <c r="H65" s="114">
        <v>28109</v>
      </c>
      <c r="I65" s="114">
        <v>27642</v>
      </c>
      <c r="J65" s="140">
        <v>27253</v>
      </c>
      <c r="K65" s="114">
        <v>1456</v>
      </c>
      <c r="L65" s="116">
        <v>5.342531097493854</v>
      </c>
    </row>
    <row r="66" spans="1:12" s="110" customFormat="1" ht="15" customHeight="1" x14ac:dyDescent="0.2">
      <c r="A66" s="120"/>
      <c r="B66" s="119"/>
      <c r="C66" s="258" t="s">
        <v>106</v>
      </c>
      <c r="E66" s="113">
        <v>51.914033926643214</v>
      </c>
      <c r="F66" s="115">
        <v>14904</v>
      </c>
      <c r="G66" s="114">
        <v>14833</v>
      </c>
      <c r="H66" s="114">
        <v>14672</v>
      </c>
      <c r="I66" s="114">
        <v>14516</v>
      </c>
      <c r="J66" s="140">
        <v>14370</v>
      </c>
      <c r="K66" s="114">
        <v>534</v>
      </c>
      <c r="L66" s="116">
        <v>3.7160751565762005</v>
      </c>
    </row>
    <row r="67" spans="1:12" s="110" customFormat="1" ht="15" customHeight="1" x14ac:dyDescent="0.2">
      <c r="A67" s="120"/>
      <c r="B67" s="119"/>
      <c r="C67" s="258" t="s">
        <v>107</v>
      </c>
      <c r="E67" s="113">
        <v>48.085966073356786</v>
      </c>
      <c r="F67" s="115">
        <v>13805</v>
      </c>
      <c r="G67" s="114">
        <v>13720</v>
      </c>
      <c r="H67" s="114">
        <v>13437</v>
      </c>
      <c r="I67" s="114">
        <v>13126</v>
      </c>
      <c r="J67" s="140">
        <v>12883</v>
      </c>
      <c r="K67" s="114">
        <v>922</v>
      </c>
      <c r="L67" s="116">
        <v>7.1567181557090738</v>
      </c>
    </row>
    <row r="68" spans="1:12" s="110" customFormat="1" ht="15" customHeight="1" x14ac:dyDescent="0.2">
      <c r="A68" s="120"/>
      <c r="B68" s="119"/>
      <c r="C68" s="258" t="s">
        <v>105</v>
      </c>
      <c r="D68" s="110" t="s">
        <v>202</v>
      </c>
      <c r="E68" s="113">
        <v>23.316729945313316</v>
      </c>
      <c r="F68" s="115">
        <v>6694</v>
      </c>
      <c r="G68" s="114">
        <v>6590</v>
      </c>
      <c r="H68" s="114">
        <v>6295</v>
      </c>
      <c r="I68" s="114">
        <v>6096</v>
      </c>
      <c r="J68" s="140">
        <v>5879</v>
      </c>
      <c r="K68" s="114">
        <v>815</v>
      </c>
      <c r="L68" s="116">
        <v>13.862901854056812</v>
      </c>
    </row>
    <row r="69" spans="1:12" s="110" customFormat="1" ht="15" customHeight="1" x14ac:dyDescent="0.2">
      <c r="A69" s="120"/>
      <c r="B69" s="119"/>
      <c r="C69" s="258"/>
      <c r="D69" s="267" t="s">
        <v>198</v>
      </c>
      <c r="E69" s="113">
        <v>49.551837466387809</v>
      </c>
      <c r="F69" s="115">
        <v>3317</v>
      </c>
      <c r="G69" s="114">
        <v>3267</v>
      </c>
      <c r="H69" s="114">
        <v>3132</v>
      </c>
      <c r="I69" s="114">
        <v>3067</v>
      </c>
      <c r="J69" s="140">
        <v>2928</v>
      </c>
      <c r="K69" s="114">
        <v>389</v>
      </c>
      <c r="L69" s="116">
        <v>13.285519125683059</v>
      </c>
    </row>
    <row r="70" spans="1:12" s="110" customFormat="1" ht="15" customHeight="1" x14ac:dyDescent="0.2">
      <c r="A70" s="120"/>
      <c r="B70" s="119"/>
      <c r="C70" s="258"/>
      <c r="D70" s="267" t="s">
        <v>199</v>
      </c>
      <c r="E70" s="113">
        <v>50.448162533612191</v>
      </c>
      <c r="F70" s="115">
        <v>3377</v>
      </c>
      <c r="G70" s="114">
        <v>3323</v>
      </c>
      <c r="H70" s="114">
        <v>3163</v>
      </c>
      <c r="I70" s="114">
        <v>3029</v>
      </c>
      <c r="J70" s="140">
        <v>2951</v>
      </c>
      <c r="K70" s="114">
        <v>426</v>
      </c>
      <c r="L70" s="116">
        <v>14.435784479837343</v>
      </c>
    </row>
    <row r="71" spans="1:12" s="110" customFormat="1" ht="15" customHeight="1" x14ac:dyDescent="0.2">
      <c r="A71" s="120"/>
      <c r="B71" s="119"/>
      <c r="C71" s="258"/>
      <c r="D71" s="110" t="s">
        <v>203</v>
      </c>
      <c r="E71" s="113">
        <v>70.650318715385424</v>
      </c>
      <c r="F71" s="115">
        <v>20283</v>
      </c>
      <c r="G71" s="114">
        <v>20219</v>
      </c>
      <c r="H71" s="114">
        <v>20074</v>
      </c>
      <c r="I71" s="114">
        <v>19847</v>
      </c>
      <c r="J71" s="140">
        <v>19714</v>
      </c>
      <c r="K71" s="114">
        <v>569</v>
      </c>
      <c r="L71" s="116">
        <v>2.8862737141117987</v>
      </c>
    </row>
    <row r="72" spans="1:12" s="110" customFormat="1" ht="15" customHeight="1" x14ac:dyDescent="0.2">
      <c r="A72" s="120"/>
      <c r="B72" s="119"/>
      <c r="C72" s="258"/>
      <c r="D72" s="267" t="s">
        <v>198</v>
      </c>
      <c r="E72" s="113">
        <v>52.442932505053491</v>
      </c>
      <c r="F72" s="115">
        <v>10637</v>
      </c>
      <c r="G72" s="114">
        <v>10615</v>
      </c>
      <c r="H72" s="114">
        <v>10585</v>
      </c>
      <c r="I72" s="114">
        <v>10512</v>
      </c>
      <c r="J72" s="140">
        <v>10507</v>
      </c>
      <c r="K72" s="114">
        <v>130</v>
      </c>
      <c r="L72" s="116">
        <v>1.2372703911677929</v>
      </c>
    </row>
    <row r="73" spans="1:12" s="110" customFormat="1" ht="15" customHeight="1" x14ac:dyDescent="0.2">
      <c r="A73" s="120"/>
      <c r="B73" s="119"/>
      <c r="C73" s="258"/>
      <c r="D73" s="267" t="s">
        <v>199</v>
      </c>
      <c r="E73" s="113">
        <v>47.557067494946509</v>
      </c>
      <c r="F73" s="115">
        <v>9646</v>
      </c>
      <c r="G73" s="114">
        <v>9604</v>
      </c>
      <c r="H73" s="114">
        <v>9489</v>
      </c>
      <c r="I73" s="114">
        <v>9335</v>
      </c>
      <c r="J73" s="140">
        <v>9207</v>
      </c>
      <c r="K73" s="114">
        <v>439</v>
      </c>
      <c r="L73" s="116">
        <v>4.7681112197241227</v>
      </c>
    </row>
    <row r="74" spans="1:12" s="110" customFormat="1" ht="15" customHeight="1" x14ac:dyDescent="0.2">
      <c r="A74" s="120"/>
      <c r="B74" s="119"/>
      <c r="C74" s="258"/>
      <c r="D74" s="110" t="s">
        <v>204</v>
      </c>
      <c r="E74" s="113">
        <v>6.0329513393012641</v>
      </c>
      <c r="F74" s="115">
        <v>1732</v>
      </c>
      <c r="G74" s="114">
        <v>1744</v>
      </c>
      <c r="H74" s="114">
        <v>1740</v>
      </c>
      <c r="I74" s="114">
        <v>1699</v>
      </c>
      <c r="J74" s="140">
        <v>1660</v>
      </c>
      <c r="K74" s="114">
        <v>72</v>
      </c>
      <c r="L74" s="116">
        <v>4.3373493975903612</v>
      </c>
    </row>
    <row r="75" spans="1:12" s="110" customFormat="1" ht="15" customHeight="1" x14ac:dyDescent="0.2">
      <c r="A75" s="120"/>
      <c r="B75" s="119"/>
      <c r="C75" s="258"/>
      <c r="D75" s="267" t="s">
        <v>198</v>
      </c>
      <c r="E75" s="113">
        <v>54.849884526558888</v>
      </c>
      <c r="F75" s="115">
        <v>950</v>
      </c>
      <c r="G75" s="114">
        <v>951</v>
      </c>
      <c r="H75" s="114">
        <v>955</v>
      </c>
      <c r="I75" s="114">
        <v>937</v>
      </c>
      <c r="J75" s="140">
        <v>935</v>
      </c>
      <c r="K75" s="114">
        <v>15</v>
      </c>
      <c r="L75" s="116">
        <v>1.6042780748663101</v>
      </c>
    </row>
    <row r="76" spans="1:12" s="110" customFormat="1" ht="15" customHeight="1" x14ac:dyDescent="0.2">
      <c r="A76" s="120"/>
      <c r="B76" s="119"/>
      <c r="C76" s="258"/>
      <c r="D76" s="267" t="s">
        <v>199</v>
      </c>
      <c r="E76" s="113">
        <v>45.150115473441112</v>
      </c>
      <c r="F76" s="115">
        <v>782</v>
      </c>
      <c r="G76" s="114">
        <v>793</v>
      </c>
      <c r="H76" s="114">
        <v>785</v>
      </c>
      <c r="I76" s="114">
        <v>762</v>
      </c>
      <c r="J76" s="140">
        <v>725</v>
      </c>
      <c r="K76" s="114">
        <v>57</v>
      </c>
      <c r="L76" s="116">
        <v>7.8620689655172411</v>
      </c>
    </row>
    <row r="77" spans="1:12" s="110" customFormat="1" ht="15" customHeight="1" x14ac:dyDescent="0.2">
      <c r="A77" s="534"/>
      <c r="B77" s="119" t="s">
        <v>205</v>
      </c>
      <c r="C77" s="268"/>
      <c r="D77" s="182"/>
      <c r="E77" s="113">
        <v>11.695249658521778</v>
      </c>
      <c r="F77" s="115">
        <v>26971</v>
      </c>
      <c r="G77" s="114">
        <v>27124</v>
      </c>
      <c r="H77" s="114">
        <v>27591</v>
      </c>
      <c r="I77" s="114">
        <v>27215</v>
      </c>
      <c r="J77" s="140">
        <v>27239</v>
      </c>
      <c r="K77" s="114">
        <v>-268</v>
      </c>
      <c r="L77" s="116">
        <v>-0.98388340247439332</v>
      </c>
    </row>
    <row r="78" spans="1:12" s="110" customFormat="1" ht="15" customHeight="1" x14ac:dyDescent="0.2">
      <c r="A78" s="120"/>
      <c r="B78" s="119"/>
      <c r="C78" s="268" t="s">
        <v>106</v>
      </c>
      <c r="D78" s="182"/>
      <c r="E78" s="113">
        <v>56.026843646879982</v>
      </c>
      <c r="F78" s="115">
        <v>15111</v>
      </c>
      <c r="G78" s="114">
        <v>15143</v>
      </c>
      <c r="H78" s="114">
        <v>15499</v>
      </c>
      <c r="I78" s="114">
        <v>15350</v>
      </c>
      <c r="J78" s="140">
        <v>15327</v>
      </c>
      <c r="K78" s="114">
        <v>-216</v>
      </c>
      <c r="L78" s="116">
        <v>-1.4092777451556078</v>
      </c>
    </row>
    <row r="79" spans="1:12" s="110" customFormat="1" ht="15" customHeight="1" x14ac:dyDescent="0.2">
      <c r="A79" s="123"/>
      <c r="B79" s="124"/>
      <c r="C79" s="260" t="s">
        <v>107</v>
      </c>
      <c r="D79" s="261"/>
      <c r="E79" s="125">
        <v>43.973156353120018</v>
      </c>
      <c r="F79" s="143">
        <v>11860</v>
      </c>
      <c r="G79" s="144">
        <v>11981</v>
      </c>
      <c r="H79" s="144">
        <v>12092</v>
      </c>
      <c r="I79" s="144">
        <v>11865</v>
      </c>
      <c r="J79" s="145">
        <v>11912</v>
      </c>
      <c r="K79" s="144">
        <v>-52</v>
      </c>
      <c r="L79" s="146">
        <v>-0.43653458697112157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230615</v>
      </c>
      <c r="E11" s="114">
        <v>231652</v>
      </c>
      <c r="F11" s="114">
        <v>232474</v>
      </c>
      <c r="G11" s="114">
        <v>227439</v>
      </c>
      <c r="H11" s="140">
        <v>227143</v>
      </c>
      <c r="I11" s="115">
        <v>3472</v>
      </c>
      <c r="J11" s="116">
        <v>1.5285524977657248</v>
      </c>
    </row>
    <row r="12" spans="1:15" s="110" customFormat="1" ht="24.95" customHeight="1" x14ac:dyDescent="0.2">
      <c r="A12" s="193" t="s">
        <v>132</v>
      </c>
      <c r="B12" s="194" t="s">
        <v>133</v>
      </c>
      <c r="C12" s="113">
        <v>0.96047525095939124</v>
      </c>
      <c r="D12" s="115">
        <v>2215</v>
      </c>
      <c r="E12" s="114">
        <v>2136</v>
      </c>
      <c r="F12" s="114">
        <v>2286</v>
      </c>
      <c r="G12" s="114">
        <v>2301</v>
      </c>
      <c r="H12" s="140">
        <v>2198</v>
      </c>
      <c r="I12" s="115">
        <v>17</v>
      </c>
      <c r="J12" s="116">
        <v>0.77343039126478619</v>
      </c>
    </row>
    <row r="13" spans="1:15" s="110" customFormat="1" ht="24.95" customHeight="1" x14ac:dyDescent="0.2">
      <c r="A13" s="193" t="s">
        <v>134</v>
      </c>
      <c r="B13" s="199" t="s">
        <v>214</v>
      </c>
      <c r="C13" s="113">
        <v>1.4738850465060815</v>
      </c>
      <c r="D13" s="115">
        <v>3399</v>
      </c>
      <c r="E13" s="114">
        <v>3469</v>
      </c>
      <c r="F13" s="114">
        <v>3501</v>
      </c>
      <c r="G13" s="114">
        <v>3491</v>
      </c>
      <c r="H13" s="140">
        <v>3550</v>
      </c>
      <c r="I13" s="115">
        <v>-151</v>
      </c>
      <c r="J13" s="116">
        <v>-4.253521126760563</v>
      </c>
    </row>
    <row r="14" spans="1:15" s="287" customFormat="1" ht="24" customHeight="1" x14ac:dyDescent="0.2">
      <c r="A14" s="193" t="s">
        <v>215</v>
      </c>
      <c r="B14" s="199" t="s">
        <v>137</v>
      </c>
      <c r="C14" s="113">
        <v>21.804739500899768</v>
      </c>
      <c r="D14" s="115">
        <v>50285</v>
      </c>
      <c r="E14" s="114">
        <v>51187</v>
      </c>
      <c r="F14" s="114">
        <v>52030</v>
      </c>
      <c r="G14" s="114">
        <v>51110</v>
      </c>
      <c r="H14" s="140">
        <v>51366</v>
      </c>
      <c r="I14" s="115">
        <v>-1081</v>
      </c>
      <c r="J14" s="116">
        <v>-2.1045049254370594</v>
      </c>
      <c r="K14" s="110"/>
      <c r="L14" s="110"/>
      <c r="M14" s="110"/>
      <c r="N14" s="110"/>
      <c r="O14" s="110"/>
    </row>
    <row r="15" spans="1:15" s="110" customFormat="1" ht="24.75" customHeight="1" x14ac:dyDescent="0.2">
      <c r="A15" s="193" t="s">
        <v>216</v>
      </c>
      <c r="B15" s="199" t="s">
        <v>217</v>
      </c>
      <c r="C15" s="113">
        <v>7.3447087136569609</v>
      </c>
      <c r="D15" s="115">
        <v>16938</v>
      </c>
      <c r="E15" s="114">
        <v>17335</v>
      </c>
      <c r="F15" s="114">
        <v>17648</v>
      </c>
      <c r="G15" s="114">
        <v>17426</v>
      </c>
      <c r="H15" s="140">
        <v>17448</v>
      </c>
      <c r="I15" s="115">
        <v>-510</v>
      </c>
      <c r="J15" s="116">
        <v>-2.922971114167813</v>
      </c>
    </row>
    <row r="16" spans="1:15" s="287" customFormat="1" ht="24.95" customHeight="1" x14ac:dyDescent="0.2">
      <c r="A16" s="193" t="s">
        <v>218</v>
      </c>
      <c r="B16" s="199" t="s">
        <v>141</v>
      </c>
      <c r="C16" s="113">
        <v>10.725234698523513</v>
      </c>
      <c r="D16" s="115">
        <v>24734</v>
      </c>
      <c r="E16" s="114">
        <v>25195</v>
      </c>
      <c r="F16" s="114">
        <v>25497</v>
      </c>
      <c r="G16" s="114">
        <v>25099</v>
      </c>
      <c r="H16" s="140">
        <v>25314</v>
      </c>
      <c r="I16" s="115">
        <v>-580</v>
      </c>
      <c r="J16" s="116">
        <v>-2.29122224855811</v>
      </c>
      <c r="K16" s="110"/>
      <c r="L16" s="110"/>
      <c r="M16" s="110"/>
      <c r="N16" s="110"/>
      <c r="O16" s="110"/>
    </row>
    <row r="17" spans="1:15" s="110" customFormat="1" ht="24.95" customHeight="1" x14ac:dyDescent="0.2">
      <c r="A17" s="193" t="s">
        <v>219</v>
      </c>
      <c r="B17" s="199" t="s">
        <v>220</v>
      </c>
      <c r="C17" s="113">
        <v>3.7347960887192939</v>
      </c>
      <c r="D17" s="115">
        <v>8613</v>
      </c>
      <c r="E17" s="114">
        <v>8657</v>
      </c>
      <c r="F17" s="114">
        <v>8885</v>
      </c>
      <c r="G17" s="114">
        <v>8585</v>
      </c>
      <c r="H17" s="140">
        <v>8604</v>
      </c>
      <c r="I17" s="115">
        <v>9</v>
      </c>
      <c r="J17" s="116">
        <v>0.10460251046025104</v>
      </c>
    </row>
    <row r="18" spans="1:15" s="287" customFormat="1" ht="24.95" customHeight="1" x14ac:dyDescent="0.2">
      <c r="A18" s="201" t="s">
        <v>144</v>
      </c>
      <c r="B18" s="202" t="s">
        <v>145</v>
      </c>
      <c r="C18" s="113">
        <v>6.4492769334171669</v>
      </c>
      <c r="D18" s="115">
        <v>14873</v>
      </c>
      <c r="E18" s="114">
        <v>14709</v>
      </c>
      <c r="F18" s="114">
        <v>14787</v>
      </c>
      <c r="G18" s="114">
        <v>14521</v>
      </c>
      <c r="H18" s="140">
        <v>14454</v>
      </c>
      <c r="I18" s="115">
        <v>419</v>
      </c>
      <c r="J18" s="116">
        <v>2.8988515289885153</v>
      </c>
      <c r="K18" s="110"/>
      <c r="L18" s="110"/>
      <c r="M18" s="110"/>
      <c r="N18" s="110"/>
      <c r="O18" s="110"/>
    </row>
    <row r="19" spans="1:15" s="110" customFormat="1" ht="24.95" customHeight="1" x14ac:dyDescent="0.2">
      <c r="A19" s="193" t="s">
        <v>146</v>
      </c>
      <c r="B19" s="199" t="s">
        <v>147</v>
      </c>
      <c r="C19" s="113">
        <v>14.702859744595971</v>
      </c>
      <c r="D19" s="115">
        <v>33907</v>
      </c>
      <c r="E19" s="114">
        <v>34082</v>
      </c>
      <c r="F19" s="114">
        <v>33812</v>
      </c>
      <c r="G19" s="114">
        <v>32803</v>
      </c>
      <c r="H19" s="140">
        <v>32925</v>
      </c>
      <c r="I19" s="115">
        <v>982</v>
      </c>
      <c r="J19" s="116">
        <v>2.9825360668185268</v>
      </c>
    </row>
    <row r="20" spans="1:15" s="287" customFormat="1" ht="24.95" customHeight="1" x14ac:dyDescent="0.2">
      <c r="A20" s="193" t="s">
        <v>148</v>
      </c>
      <c r="B20" s="199" t="s">
        <v>149</v>
      </c>
      <c r="C20" s="113">
        <v>6.6886369056652866</v>
      </c>
      <c r="D20" s="115">
        <v>15425</v>
      </c>
      <c r="E20" s="114">
        <v>15441</v>
      </c>
      <c r="F20" s="114">
        <v>15416</v>
      </c>
      <c r="G20" s="114">
        <v>14989</v>
      </c>
      <c r="H20" s="140">
        <v>14893</v>
      </c>
      <c r="I20" s="115">
        <v>532</v>
      </c>
      <c r="J20" s="116">
        <v>3.5721479889881151</v>
      </c>
      <c r="K20" s="110"/>
      <c r="L20" s="110"/>
      <c r="M20" s="110"/>
      <c r="N20" s="110"/>
      <c r="O20" s="110"/>
    </row>
    <row r="21" spans="1:15" s="110" customFormat="1" ht="24.95" customHeight="1" x14ac:dyDescent="0.2">
      <c r="A21" s="201" t="s">
        <v>150</v>
      </c>
      <c r="B21" s="202" t="s">
        <v>151</v>
      </c>
      <c r="C21" s="113">
        <v>2.1381956941222384</v>
      </c>
      <c r="D21" s="115">
        <v>4931</v>
      </c>
      <c r="E21" s="114">
        <v>5060</v>
      </c>
      <c r="F21" s="114">
        <v>5169</v>
      </c>
      <c r="G21" s="114">
        <v>4968</v>
      </c>
      <c r="H21" s="140">
        <v>4880</v>
      </c>
      <c r="I21" s="115">
        <v>51</v>
      </c>
      <c r="J21" s="116">
        <v>1.0450819672131149</v>
      </c>
    </row>
    <row r="22" spans="1:15" s="110" customFormat="1" ht="24.95" customHeight="1" x14ac:dyDescent="0.2">
      <c r="A22" s="201" t="s">
        <v>152</v>
      </c>
      <c r="B22" s="199" t="s">
        <v>153</v>
      </c>
      <c r="C22" s="113">
        <v>1.904039199531687</v>
      </c>
      <c r="D22" s="115">
        <v>4391</v>
      </c>
      <c r="E22" s="114">
        <v>4373</v>
      </c>
      <c r="F22" s="114">
        <v>4321</v>
      </c>
      <c r="G22" s="114">
        <v>4148</v>
      </c>
      <c r="H22" s="140">
        <v>4128</v>
      </c>
      <c r="I22" s="115">
        <v>263</v>
      </c>
      <c r="J22" s="116">
        <v>6.3711240310077519</v>
      </c>
    </row>
    <row r="23" spans="1:15" s="110" customFormat="1" ht="24.95" customHeight="1" x14ac:dyDescent="0.2">
      <c r="A23" s="193" t="s">
        <v>154</v>
      </c>
      <c r="B23" s="199" t="s">
        <v>155</v>
      </c>
      <c r="C23" s="113">
        <v>1.7791557357500596</v>
      </c>
      <c r="D23" s="115">
        <v>4103</v>
      </c>
      <c r="E23" s="114">
        <v>4095</v>
      </c>
      <c r="F23" s="114">
        <v>4114</v>
      </c>
      <c r="G23" s="114">
        <v>4032</v>
      </c>
      <c r="H23" s="140">
        <v>4056</v>
      </c>
      <c r="I23" s="115">
        <v>47</v>
      </c>
      <c r="J23" s="116">
        <v>1.1587771203155819</v>
      </c>
    </row>
    <row r="24" spans="1:15" s="110" customFormat="1" ht="24.95" customHeight="1" x14ac:dyDescent="0.2">
      <c r="A24" s="193" t="s">
        <v>156</v>
      </c>
      <c r="B24" s="199" t="s">
        <v>221</v>
      </c>
      <c r="C24" s="113">
        <v>5.5204561715413139</v>
      </c>
      <c r="D24" s="115">
        <v>12731</v>
      </c>
      <c r="E24" s="114">
        <v>12736</v>
      </c>
      <c r="F24" s="114">
        <v>12732</v>
      </c>
      <c r="G24" s="114">
        <v>12410</v>
      </c>
      <c r="H24" s="140">
        <v>12417</v>
      </c>
      <c r="I24" s="115">
        <v>314</v>
      </c>
      <c r="J24" s="116">
        <v>2.5287911733913182</v>
      </c>
    </row>
    <row r="25" spans="1:15" s="110" customFormat="1" ht="24.95" customHeight="1" x14ac:dyDescent="0.2">
      <c r="A25" s="193" t="s">
        <v>222</v>
      </c>
      <c r="B25" s="204" t="s">
        <v>159</v>
      </c>
      <c r="C25" s="113">
        <v>4.1957374845521755</v>
      </c>
      <c r="D25" s="115">
        <v>9676</v>
      </c>
      <c r="E25" s="114">
        <v>9638</v>
      </c>
      <c r="F25" s="114">
        <v>9725</v>
      </c>
      <c r="G25" s="114">
        <v>9530</v>
      </c>
      <c r="H25" s="140">
        <v>9019</v>
      </c>
      <c r="I25" s="115">
        <v>657</v>
      </c>
      <c r="J25" s="116">
        <v>7.2846213549173964</v>
      </c>
    </row>
    <row r="26" spans="1:15" s="110" customFormat="1" ht="24.95" customHeight="1" x14ac:dyDescent="0.2">
      <c r="A26" s="201">
        <v>782.78300000000002</v>
      </c>
      <c r="B26" s="203" t="s">
        <v>160</v>
      </c>
      <c r="C26" s="113">
        <v>5.0365327493875069</v>
      </c>
      <c r="D26" s="115">
        <v>11615</v>
      </c>
      <c r="E26" s="114">
        <v>11722</v>
      </c>
      <c r="F26" s="114">
        <v>12171</v>
      </c>
      <c r="G26" s="114">
        <v>12037</v>
      </c>
      <c r="H26" s="140">
        <v>12318</v>
      </c>
      <c r="I26" s="115">
        <v>-703</v>
      </c>
      <c r="J26" s="116">
        <v>-5.7070953076798183</v>
      </c>
    </row>
    <row r="27" spans="1:15" s="110" customFormat="1" ht="24.95" customHeight="1" x14ac:dyDescent="0.2">
      <c r="A27" s="193" t="s">
        <v>161</v>
      </c>
      <c r="B27" s="199" t="s">
        <v>223</v>
      </c>
      <c r="C27" s="113">
        <v>4.0608806885935431</v>
      </c>
      <c r="D27" s="115">
        <v>9365</v>
      </c>
      <c r="E27" s="114">
        <v>9384</v>
      </c>
      <c r="F27" s="114">
        <v>9353</v>
      </c>
      <c r="G27" s="114">
        <v>9137</v>
      </c>
      <c r="H27" s="140">
        <v>9087</v>
      </c>
      <c r="I27" s="115">
        <v>278</v>
      </c>
      <c r="J27" s="116">
        <v>3.059315505667437</v>
      </c>
    </row>
    <row r="28" spans="1:15" s="110" customFormat="1" ht="24.95" customHeight="1" x14ac:dyDescent="0.2">
      <c r="A28" s="193" t="s">
        <v>163</v>
      </c>
      <c r="B28" s="199" t="s">
        <v>164</v>
      </c>
      <c r="C28" s="113">
        <v>4.070420397632418</v>
      </c>
      <c r="D28" s="115">
        <v>9387</v>
      </c>
      <c r="E28" s="114">
        <v>9436</v>
      </c>
      <c r="F28" s="114">
        <v>9191</v>
      </c>
      <c r="G28" s="114">
        <v>9096</v>
      </c>
      <c r="H28" s="140">
        <v>9086</v>
      </c>
      <c r="I28" s="115">
        <v>301</v>
      </c>
      <c r="J28" s="116">
        <v>3.3127889060092448</v>
      </c>
    </row>
    <row r="29" spans="1:15" s="110" customFormat="1" ht="24.95" customHeight="1" x14ac:dyDescent="0.2">
      <c r="A29" s="193">
        <v>86</v>
      </c>
      <c r="B29" s="199" t="s">
        <v>165</v>
      </c>
      <c r="C29" s="113">
        <v>8.3997138087288334</v>
      </c>
      <c r="D29" s="115">
        <v>19371</v>
      </c>
      <c r="E29" s="114">
        <v>19338</v>
      </c>
      <c r="F29" s="114">
        <v>19234</v>
      </c>
      <c r="G29" s="114">
        <v>18825</v>
      </c>
      <c r="H29" s="140">
        <v>18791</v>
      </c>
      <c r="I29" s="115">
        <v>580</v>
      </c>
      <c r="J29" s="116">
        <v>3.0865840029801501</v>
      </c>
    </row>
    <row r="30" spans="1:15" s="110" customFormat="1" ht="24.95" customHeight="1" x14ac:dyDescent="0.2">
      <c r="A30" s="193">
        <v>87.88</v>
      </c>
      <c r="B30" s="204" t="s">
        <v>166</v>
      </c>
      <c r="C30" s="113">
        <v>7.200745831797585</v>
      </c>
      <c r="D30" s="115">
        <v>16606</v>
      </c>
      <c r="E30" s="114">
        <v>16540</v>
      </c>
      <c r="F30" s="114">
        <v>16439</v>
      </c>
      <c r="G30" s="114">
        <v>16015</v>
      </c>
      <c r="H30" s="140">
        <v>15973</v>
      </c>
      <c r="I30" s="115">
        <v>633</v>
      </c>
      <c r="J30" s="116">
        <v>3.9629374569586178</v>
      </c>
    </row>
    <row r="31" spans="1:15" s="110" customFormat="1" ht="24.95" customHeight="1" x14ac:dyDescent="0.2">
      <c r="A31" s="193" t="s">
        <v>167</v>
      </c>
      <c r="B31" s="199" t="s">
        <v>168</v>
      </c>
      <c r="C31" s="113">
        <v>3.6133816100427119</v>
      </c>
      <c r="D31" s="115">
        <v>8333</v>
      </c>
      <c r="E31" s="114">
        <v>8305</v>
      </c>
      <c r="F31" s="114">
        <v>8192</v>
      </c>
      <c r="G31" s="114">
        <v>8025</v>
      </c>
      <c r="H31" s="140">
        <v>8001</v>
      </c>
      <c r="I31" s="115">
        <v>332</v>
      </c>
      <c r="J31" s="116">
        <v>4.1494813148356453</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0.96047525095939124</v>
      </c>
      <c r="D34" s="115">
        <v>2215</v>
      </c>
      <c r="E34" s="114">
        <v>2136</v>
      </c>
      <c r="F34" s="114">
        <v>2286</v>
      </c>
      <c r="G34" s="114">
        <v>2301</v>
      </c>
      <c r="H34" s="140">
        <v>2198</v>
      </c>
      <c r="I34" s="115">
        <v>17</v>
      </c>
      <c r="J34" s="116">
        <v>0.77343039126478619</v>
      </c>
    </row>
    <row r="35" spans="1:10" s="110" customFormat="1" ht="24.95" customHeight="1" x14ac:dyDescent="0.2">
      <c r="A35" s="292" t="s">
        <v>171</v>
      </c>
      <c r="B35" s="293" t="s">
        <v>172</v>
      </c>
      <c r="C35" s="113">
        <v>29.727901480823018</v>
      </c>
      <c r="D35" s="115">
        <v>68557</v>
      </c>
      <c r="E35" s="114">
        <v>69365</v>
      </c>
      <c r="F35" s="114">
        <v>70318</v>
      </c>
      <c r="G35" s="114">
        <v>69122</v>
      </c>
      <c r="H35" s="140">
        <v>69370</v>
      </c>
      <c r="I35" s="115">
        <v>-813</v>
      </c>
      <c r="J35" s="116">
        <v>-1.1719763586564798</v>
      </c>
    </row>
    <row r="36" spans="1:10" s="110" customFormat="1" ht="24.95" customHeight="1" x14ac:dyDescent="0.2">
      <c r="A36" s="294" t="s">
        <v>173</v>
      </c>
      <c r="B36" s="295" t="s">
        <v>174</v>
      </c>
      <c r="C36" s="125">
        <v>69.31075602194133</v>
      </c>
      <c r="D36" s="143">
        <v>159841</v>
      </c>
      <c r="E36" s="144">
        <v>160150</v>
      </c>
      <c r="F36" s="144">
        <v>159869</v>
      </c>
      <c r="G36" s="144">
        <v>156015</v>
      </c>
      <c r="H36" s="145">
        <v>155574</v>
      </c>
      <c r="I36" s="143">
        <v>4267</v>
      </c>
      <c r="J36" s="146">
        <v>2.7427462172342421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2020-09-28T07:22:12Z</dcterms:created>
  <dcterms:modified xsi:type="dcterms:W3CDTF">2020-09-28T10:32:46Z</dcterms:modified>
</cp:coreProperties>
</file>