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L44" i="24"/>
  <c r="K44" i="24"/>
  <c r="I44" i="24"/>
  <c r="H44" i="24"/>
  <c r="D44" i="24"/>
  <c r="C44" i="24"/>
  <c r="M44" i="24" s="1"/>
  <c r="B44" i="24"/>
  <c r="J44" i="24" s="1"/>
  <c r="M43" i="24"/>
  <c r="L43" i="24"/>
  <c r="I43" i="24"/>
  <c r="H43" i="24"/>
  <c r="G43" i="24"/>
  <c r="F43" i="24"/>
  <c r="E43" i="24"/>
  <c r="D43" i="24"/>
  <c r="C43" i="24"/>
  <c r="B43" i="24"/>
  <c r="K43" i="24" s="1"/>
  <c r="L42" i="24"/>
  <c r="K42" i="24"/>
  <c r="I42" i="24"/>
  <c r="H42" i="24"/>
  <c r="D42" i="24"/>
  <c r="C42" i="24"/>
  <c r="M42" i="24" s="1"/>
  <c r="B42" i="24"/>
  <c r="J42" i="24" s="1"/>
  <c r="M41" i="24"/>
  <c r="L41" i="24"/>
  <c r="I41" i="24"/>
  <c r="H41" i="24"/>
  <c r="G41" i="24"/>
  <c r="F41" i="24"/>
  <c r="E41" i="24"/>
  <c r="D41" i="24"/>
  <c r="C41" i="24"/>
  <c r="B41" i="24"/>
  <c r="K41" i="24" s="1"/>
  <c r="L40" i="24"/>
  <c r="K40" i="24"/>
  <c r="I40" i="24"/>
  <c r="H40" i="24"/>
  <c r="D40" i="24"/>
  <c r="C40" i="24"/>
  <c r="M40" i="24" s="1"/>
  <c r="B40" i="24"/>
  <c r="J40" i="24" s="1"/>
  <c r="M36" i="24"/>
  <c r="L36" i="24"/>
  <c r="K36" i="24"/>
  <c r="J36" i="24"/>
  <c r="I36" i="24"/>
  <c r="H36" i="24"/>
  <c r="G36" i="24"/>
  <c r="F36" i="24"/>
  <c r="E36" i="24"/>
  <c r="D36" i="24"/>
  <c r="L57" i="15"/>
  <c r="K57" i="15"/>
  <c r="C38" i="24"/>
  <c r="I38" i="24" s="1"/>
  <c r="C37" i="24"/>
  <c r="C35" i="24"/>
  <c r="C34" i="24"/>
  <c r="C33" i="24"/>
  <c r="C32" i="24"/>
  <c r="C31" i="24"/>
  <c r="C30" i="24"/>
  <c r="C29" i="24"/>
  <c r="C28" i="24"/>
  <c r="C27" i="24"/>
  <c r="C26" i="24"/>
  <c r="C25" i="24"/>
  <c r="C24" i="24"/>
  <c r="C23" i="24"/>
  <c r="C22" i="24"/>
  <c r="C21" i="24"/>
  <c r="C20" i="24"/>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D19" i="24" l="1"/>
  <c r="J19" i="24"/>
  <c r="H19" i="24"/>
  <c r="K19" i="24"/>
  <c r="F19" i="24"/>
  <c r="D27" i="24"/>
  <c r="J27" i="24"/>
  <c r="H27" i="24"/>
  <c r="K27" i="24"/>
  <c r="F27" i="24"/>
  <c r="D7" i="24"/>
  <c r="J7" i="24"/>
  <c r="H7" i="24"/>
  <c r="K7" i="24"/>
  <c r="F7" i="24"/>
  <c r="B6" i="24"/>
  <c r="B14" i="24"/>
  <c r="K20" i="24"/>
  <c r="H20" i="24"/>
  <c r="F20" i="24"/>
  <c r="D20" i="24"/>
  <c r="J20" i="24"/>
  <c r="K30" i="24"/>
  <c r="J30" i="24"/>
  <c r="H30" i="24"/>
  <c r="F30" i="24"/>
  <c r="D30" i="24"/>
  <c r="H37" i="24"/>
  <c r="F37" i="24"/>
  <c r="D37" i="24"/>
  <c r="K37" i="24"/>
  <c r="J37" i="24"/>
  <c r="G15" i="24"/>
  <c r="M15" i="24"/>
  <c r="E15" i="24"/>
  <c r="L15" i="24"/>
  <c r="I15" i="24"/>
  <c r="G25" i="24"/>
  <c r="M25" i="24"/>
  <c r="E25" i="24"/>
  <c r="L25" i="24"/>
  <c r="I25" i="24"/>
  <c r="G31" i="24"/>
  <c r="M31" i="24"/>
  <c r="E31" i="24"/>
  <c r="L31" i="24"/>
  <c r="I31" i="24"/>
  <c r="D17" i="24"/>
  <c r="J17" i="24"/>
  <c r="H17" i="24"/>
  <c r="K17" i="24"/>
  <c r="F17" i="24"/>
  <c r="F33" i="24"/>
  <c r="D33" i="24"/>
  <c r="J33" i="24"/>
  <c r="H33" i="24"/>
  <c r="K33" i="24"/>
  <c r="G19" i="24"/>
  <c r="M19" i="24"/>
  <c r="E19" i="24"/>
  <c r="L19" i="24"/>
  <c r="I19" i="24"/>
  <c r="I22" i="24"/>
  <c r="M22" i="24"/>
  <c r="E22" i="24"/>
  <c r="L22" i="24"/>
  <c r="G22" i="24"/>
  <c r="G35" i="24"/>
  <c r="M35" i="24"/>
  <c r="E35" i="24"/>
  <c r="L35" i="24"/>
  <c r="I35" i="24"/>
  <c r="C45" i="24"/>
  <c r="C39" i="24"/>
  <c r="D21" i="24"/>
  <c r="J21" i="24"/>
  <c r="H21" i="24"/>
  <c r="K21" i="24"/>
  <c r="F21" i="24"/>
  <c r="K24" i="24"/>
  <c r="H24" i="24"/>
  <c r="F24" i="24"/>
  <c r="D24" i="24"/>
  <c r="J24" i="24"/>
  <c r="D38" i="24"/>
  <c r="K38" i="24"/>
  <c r="J38" i="24"/>
  <c r="H38" i="24"/>
  <c r="F38" i="24"/>
  <c r="I16" i="24"/>
  <c r="M16" i="24"/>
  <c r="E16" i="24"/>
  <c r="L16" i="24"/>
  <c r="G16" i="24"/>
  <c r="I26" i="24"/>
  <c r="M26" i="24"/>
  <c r="E26" i="24"/>
  <c r="L26" i="24"/>
  <c r="G26" i="24"/>
  <c r="I32" i="24"/>
  <c r="M32" i="24"/>
  <c r="E32" i="24"/>
  <c r="L32" i="24"/>
  <c r="G32" i="24"/>
  <c r="D15" i="24"/>
  <c r="J15" i="24"/>
  <c r="H15" i="24"/>
  <c r="F15" i="24"/>
  <c r="K15" i="24"/>
  <c r="K18" i="24"/>
  <c r="H18" i="24"/>
  <c r="F18" i="24"/>
  <c r="D18" i="24"/>
  <c r="J18" i="24"/>
  <c r="F31" i="24"/>
  <c r="D31" i="24"/>
  <c r="J31" i="24"/>
  <c r="H31" i="24"/>
  <c r="K31" i="24"/>
  <c r="K34" i="24"/>
  <c r="J34" i="24"/>
  <c r="H34" i="24"/>
  <c r="F34" i="24"/>
  <c r="D34" i="24"/>
  <c r="G29" i="24"/>
  <c r="M29" i="24"/>
  <c r="E29" i="24"/>
  <c r="L29" i="24"/>
  <c r="I29" i="24"/>
  <c r="K22" i="24"/>
  <c r="H22" i="24"/>
  <c r="F22" i="24"/>
  <c r="D22" i="24"/>
  <c r="J22" i="24"/>
  <c r="K28" i="24"/>
  <c r="H28" i="24"/>
  <c r="F28" i="24"/>
  <c r="D28" i="24"/>
  <c r="J28" i="24"/>
  <c r="B45" i="24"/>
  <c r="B39" i="24"/>
  <c r="G17" i="24"/>
  <c r="M17" i="24"/>
  <c r="E17" i="24"/>
  <c r="L17" i="24"/>
  <c r="I17" i="24"/>
  <c r="G23" i="24"/>
  <c r="M23" i="24"/>
  <c r="E23" i="24"/>
  <c r="L23" i="24"/>
  <c r="I23" i="24"/>
  <c r="G33" i="24"/>
  <c r="M33" i="24"/>
  <c r="E33" i="24"/>
  <c r="L33" i="24"/>
  <c r="I33" i="24"/>
  <c r="D25" i="24"/>
  <c r="J25" i="24"/>
  <c r="H25" i="24"/>
  <c r="K25" i="24"/>
  <c r="F25" i="24"/>
  <c r="C14" i="24"/>
  <c r="C6" i="24"/>
  <c r="G27" i="24"/>
  <c r="M27" i="24"/>
  <c r="E27" i="24"/>
  <c r="L27" i="24"/>
  <c r="I27" i="24"/>
  <c r="I30" i="24"/>
  <c r="M30" i="24"/>
  <c r="E30" i="24"/>
  <c r="L30" i="24"/>
  <c r="G30" i="24"/>
  <c r="K16" i="24"/>
  <c r="H16" i="24"/>
  <c r="F16" i="24"/>
  <c r="D16" i="24"/>
  <c r="J16" i="24"/>
  <c r="D29" i="24"/>
  <c r="J29" i="24"/>
  <c r="H29" i="24"/>
  <c r="K29" i="24"/>
  <c r="F29" i="24"/>
  <c r="K32" i="24"/>
  <c r="J32" i="24"/>
  <c r="H32" i="24"/>
  <c r="F32" i="24"/>
  <c r="D32" i="24"/>
  <c r="F35" i="24"/>
  <c r="D35" i="24"/>
  <c r="J35" i="24"/>
  <c r="H35" i="24"/>
  <c r="K35" i="24"/>
  <c r="I18" i="24"/>
  <c r="M18" i="24"/>
  <c r="E18" i="24"/>
  <c r="L18" i="24"/>
  <c r="G18" i="24"/>
  <c r="I24" i="24"/>
  <c r="M24" i="24"/>
  <c r="E24" i="24"/>
  <c r="L24" i="24"/>
  <c r="G24" i="24"/>
  <c r="I34" i="24"/>
  <c r="M34" i="24"/>
  <c r="E34" i="24"/>
  <c r="L34" i="24"/>
  <c r="G34" i="24"/>
  <c r="K8" i="24"/>
  <c r="H8" i="24"/>
  <c r="F8" i="24"/>
  <c r="D8" i="24"/>
  <c r="J8" i="24"/>
  <c r="D9" i="24"/>
  <c r="J9" i="24"/>
  <c r="H9" i="24"/>
  <c r="K9" i="24"/>
  <c r="F9" i="24"/>
  <c r="D23" i="24"/>
  <c r="J23" i="24"/>
  <c r="H23" i="24"/>
  <c r="F23" i="24"/>
  <c r="K23" i="24"/>
  <c r="K26" i="24"/>
  <c r="H26" i="24"/>
  <c r="F26" i="24"/>
  <c r="D26" i="24"/>
  <c r="J26" i="24"/>
  <c r="G7" i="24"/>
  <c r="M7" i="24"/>
  <c r="E7" i="24"/>
  <c r="L7" i="24"/>
  <c r="I7" i="24"/>
  <c r="I8" i="24"/>
  <c r="M8" i="24"/>
  <c r="E8" i="24"/>
  <c r="L8" i="24"/>
  <c r="G8" i="24"/>
  <c r="G9" i="24"/>
  <c r="M9" i="24"/>
  <c r="E9" i="24"/>
  <c r="L9" i="24"/>
  <c r="I9" i="24"/>
  <c r="G21" i="24"/>
  <c r="M21" i="24"/>
  <c r="E21" i="24"/>
  <c r="L21" i="24"/>
  <c r="I21" i="24"/>
  <c r="M38" i="24"/>
  <c r="E38" i="24"/>
  <c r="L38" i="24"/>
  <c r="G38"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I20" i="24"/>
  <c r="M20" i="24"/>
  <c r="E20" i="24"/>
  <c r="L20" i="24"/>
  <c r="I28" i="24"/>
  <c r="M28" i="24"/>
  <c r="E28" i="24"/>
  <c r="L28" i="24"/>
  <c r="I37" i="24"/>
  <c r="G37" i="24"/>
  <c r="L37" i="24"/>
  <c r="G20" i="24"/>
  <c r="G28" i="24"/>
  <c r="E37" i="24"/>
  <c r="M37"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K77" i="24" s="1"/>
  <c r="J75" i="24"/>
  <c r="I75" i="24"/>
  <c r="I77" i="24" s="1"/>
  <c r="F40" i="24"/>
  <c r="J41" i="24"/>
  <c r="F42" i="24"/>
  <c r="J43" i="24"/>
  <c r="F44" i="24"/>
  <c r="G40" i="24"/>
  <c r="G42" i="24"/>
  <c r="G44" i="24"/>
  <c r="E40" i="24"/>
  <c r="E42" i="24"/>
  <c r="E44" i="24"/>
  <c r="K6" i="24" l="1"/>
  <c r="H6" i="24"/>
  <c r="F6" i="24"/>
  <c r="D6" i="24"/>
  <c r="J6" i="24"/>
  <c r="I78" i="24"/>
  <c r="I79" i="24"/>
  <c r="J77" i="24"/>
  <c r="H39" i="24"/>
  <c r="F39" i="24"/>
  <c r="D39" i="24"/>
  <c r="K39" i="24"/>
  <c r="J39" i="24"/>
  <c r="H45" i="24"/>
  <c r="F45" i="24"/>
  <c r="D45" i="24"/>
  <c r="K45" i="24"/>
  <c r="J45" i="24"/>
  <c r="I6" i="24"/>
  <c r="M6" i="24"/>
  <c r="E6" i="24"/>
  <c r="L6" i="24"/>
  <c r="G6" i="24"/>
  <c r="K79" i="24"/>
  <c r="K78" i="24"/>
  <c r="I14" i="24"/>
  <c r="M14" i="24"/>
  <c r="E14" i="24"/>
  <c r="L14" i="24"/>
  <c r="G14" i="24"/>
  <c r="I39" i="24"/>
  <c r="G39" i="24"/>
  <c r="L39" i="24"/>
  <c r="M39" i="24"/>
  <c r="E39" i="24"/>
  <c r="I45" i="24"/>
  <c r="G45" i="24"/>
  <c r="M45" i="24"/>
  <c r="E45" i="24"/>
  <c r="L45" i="24"/>
  <c r="K14" i="24"/>
  <c r="H14" i="24"/>
  <c r="F14" i="24"/>
  <c r="D14" i="24"/>
  <c r="J14" i="24"/>
  <c r="J79" i="24" l="1"/>
  <c r="J78" i="24"/>
  <c r="I83" i="24" s="1"/>
  <c r="I82" i="24"/>
  <c r="I81" i="24" l="1"/>
</calcChain>
</file>

<file path=xl/sharedStrings.xml><?xml version="1.0" encoding="utf-8"?>
<sst xmlns="http://schemas.openxmlformats.org/spreadsheetml/2006/main" count="1680" uniqueCount="521">
  <si>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</si>
  <si>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</si>
  <si>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</si>
  <si>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</si>
  <si>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</si>
  <si>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</si>
  <si>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</si>
  <si>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</si>
  <si>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</si>
  <si>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</si>
  <si>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</si>
  <si>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</si>
  <si>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</si>
  <si>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Stade (267)</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</si>
  <si>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</si>
  <si>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</si>
  <si>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</si>
  <si>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</si>
  <si>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</si>
  <si>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</si>
  <si>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</si>
  <si>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</si>
  <si>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</si>
  <si>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</si>
  <si>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</si>
  <si>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</si>
  <si>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</si>
  <si>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</si>
  <si>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Nordost</t>
  </si>
  <si>
    <t>Spichernstr. 1</t>
  </si>
  <si>
    <t>30161 Hannover</t>
  </si>
  <si>
    <t>E-Mail:</t>
  </si>
  <si>
    <t>Statistik-Service-Nordost@arbeitsagentur.de</t>
  </si>
  <si>
    <t>Hotline:</t>
  </si>
  <si>
    <t>0511/919-3455</t>
  </si>
  <si>
    <t>Fax:</t>
  </si>
  <si>
    <t>0511/919-4103456</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</si>
  <si>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</si>
  <si>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</si>
  <si>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</si>
  <si>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</si>
  <si>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</si>
  <si>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</si>
  <si>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</si>
  <si>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</si>
  <si>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</si>
  <si>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</si>
  <si>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</si>
  <si>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</si>
  <si>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</si>
  <si>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</si>
  <si>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</si>
  <si>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</si>
  <si>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</si>
  <si>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</si>
  <si>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</si>
  <si>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</si>
  <si>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</si>
  <si>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</si>
  <si>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</si>
  <si>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</si>
  <si>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</si>
  <si>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</si>
  <si>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</si>
  <si>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</si>
  <si>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</si>
  <si>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</si>
  <si>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</si>
  <si>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</si>
  <si>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</si>
  <si>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</si>
  <si>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</si>
  <si>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</si>
  <si>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</si>
  <si>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</si>
  <si>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</si>
  <si>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</si>
  <si>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</si>
  <si>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</si>
  <si>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</si>
  <si>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</si>
  <si>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</si>
  <si>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</si>
  <si>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</si>
  <si>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</si>
  <si>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</si>
  <si>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</si>
  <si>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</si>
  <si>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</si>
  <si>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</si>
  <si>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</si>
  <si>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</si>
  <si>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Stade (267);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</si>
  <si>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</si>
  <si>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</si>
  <si>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</si>
  <si>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</si>
  <si>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</si>
  <si>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</si>
  <si>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</si>
  <si>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</si>
  <si>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</si>
  <si>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</si>
  <si>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</si>
  <si>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</si>
  <si>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</si>
  <si>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</si>
  <si>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</si>
  <si>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</si>
  <si>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</si>
  <si>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</si>
  <si>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</si>
  <si>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</si>
  <si>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</si>
  <si>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</si>
  <si>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</si>
  <si>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</si>
  <si>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</si>
  <si>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</si>
  <si>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</si>
  <si>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</si>
  <si>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</si>
  <si>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</si>
  <si>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</si>
  <si>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</si>
  <si>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</si>
  <si>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</si>
  <si>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</si>
  <si>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</si>
  <si>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Niedersachsen-Bremen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</si>
  <si>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</si>
  <si>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</si>
  <si>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</si>
  <si>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</si>
  <si>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</si>
  <si>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</si>
  <si>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</si>
  <si>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</si>
  <si>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</si>
  <si>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</si>
  <si>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</si>
  <si>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</si>
  <si>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</si>
  <si>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</si>
  <si>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</si>
  <si>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</si>
  <si>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</si>
  <si>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</si>
  <si>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</si>
  <si>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</si>
  <si>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</si>
  <si>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</si>
  <si>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</si>
  <si>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</si>
  <si>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</si>
  <si>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</si>
  <si>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</si>
  <si>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</si>
  <si>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</si>
  <si>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</si>
  <si>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</si>
  <si>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</si>
  <si>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</si>
  <si>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</si>
  <si>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</si>
  <si>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</si>
  <si>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</si>
  <si>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</si>
  <si>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</si>
  <si>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</si>
  <si>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</si>
  <si>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</si>
  <si>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</si>
  <si>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</si>
  <si>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</si>
  <si>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</si>
  <si>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</si>
  <si>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</si>
  <si>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</si>
  <si>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</si>
  <si>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</si>
  <si>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</si>
  <si>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</si>
  <si>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Stade (267)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</si>
  <si>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</si>
  <si>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</si>
  <si>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</si>
  <si>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</si>
  <si>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</si>
  <si>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</si>
  <si>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</si>
  <si>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</si>
  <si>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</si>
  <si>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</si>
  <si>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</si>
  <si>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</si>
  <si>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</si>
  <si>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</si>
  <si>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</si>
  <si>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</si>
  <si>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</si>
  <si>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</si>
  <si>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</si>
  <si>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</si>
  <si>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</si>
  <si>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</si>
  <si>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</si>
  <si>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</si>
  <si>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</si>
  <si>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</si>
  <si>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</si>
  <si>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</si>
  <si>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</si>
  <si>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</si>
  <si>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</si>
  <si>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</si>
  <si>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</si>
  <si>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</si>
  <si>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</si>
  <si>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</si>
  <si>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</si>
  <si>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</si>
  <si>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</si>
  <si>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</si>
  <si>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</si>
  <si>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</si>
  <si>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</si>
  <si>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</si>
  <si>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</si>
  <si>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</si>
  <si>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</si>
  <si>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</si>
  <si>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</si>
  <si>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</si>
  <si>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</si>
  <si>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</si>
  <si>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</si>
  <si>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</si>
  <si>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</si>
  <si>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</si>
  <si>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</si>
  <si>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</si>
  <si>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</si>
  <si>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</si>
  <si>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</si>
  <si>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</si>
  <si>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</si>
  <si>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</si>
  <si>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</si>
  <si>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</si>
  <si>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</si>
  <si>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</si>
  <si>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</si>
  <si>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</si>
  <si>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</si>
  <si>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</si>
  <si>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</si>
  <si>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</si>
  <si>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</si>
  <si>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</si>
  <si>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</si>
  <si>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</si>
  <si>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</si>
  <si>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</si>
  <si>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</si>
  <si>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</si>
  <si>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</si>
  <si>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</si>
  <si>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</si>
  <si>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</si>
  <si>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</si>
  <si>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</si>
  <si>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</si>
  <si>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</si>
  <si>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</si>
  <si>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</si>
  <si>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</si>
  <si>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</si>
  <si>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</si>
  <si>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</si>
  <si>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</si>
  <si>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</si>
  <si>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</si>
  <si>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</si>
  <si>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</si>
  <si>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</si>
  <si>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</si>
  <si>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</si>
  <si>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</si>
  <si>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</si>
  <si>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</si>
  <si>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</si>
  <si>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</si>
  <si>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</si>
  <si>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</si>
  <si>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</si>
  <si>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</si>
  <si>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</si>
  <si>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</si>
  <si>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</si>
  <si>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</si>
  <si>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</si>
  <si>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</si>
  <si>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</si>
  <si>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</si>
  <si>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</si>
  <si>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</si>
  <si>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</si>
  <si>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</si>
  <si>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</si>
  <si>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</si>
  <si>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</si>
  <si>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</si>
  <si>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</si>
  <si>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</si>
  <si>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</si>
  <si>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</si>
  <si>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</si>
  <si>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</si>
  <si>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</si>
  <si>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</si>
  <si>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</si>
  <si>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</si>
  <si>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</si>
  <si>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</si>
  <si>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</si>
  <si>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</si>
  <si>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Stade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</si>
  <si>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</si>
  <si>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</si>
  <si>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</si>
  <si>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</si>
  <si>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</si>
  <si>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</si>
  <si>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</si>
  <si>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</si>
  <si>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</si>
  <si>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</si>
  <si>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</si>
  <si>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</si>
  <si>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</si>
  <si>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</si>
  <si>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</si>
  <si>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</si>
  <si>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</si>
  <si>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</si>
  <si>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</si>
  <si>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</si>
  <si>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</si>
  <si>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</si>
  <si>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</si>
  <si>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</si>
  <si>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</si>
  <si>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</si>
  <si>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</si>
  <si>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</si>
  <si>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</si>
  <si>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</si>
  <si>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</si>
  <si>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</si>
  <si>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</si>
  <si>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</si>
  <si>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</si>
  <si>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</si>
  <si>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</si>
  <si>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</si>
  <si>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</si>
  <si>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</si>
  <si>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</si>
  <si>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</si>
  <si>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</si>
  <si>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</si>
  <si>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</si>
  <si>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</si>
  <si>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Stade (267);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</si>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</sst>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{67854988-057A-4CDD-BF03-65D4A0957C51}</c15:txfldGUID>
                      <c15:f>Daten_Diagramme!$D$6</c15:f>
                      <c15:dlblFieldTableCache>
                        <c:ptCount val="1"/>
                        <c:pt idx="0">
                          <c:v>2.2</c:v>
                        </c:pt>
                      </c15:dlblFieldTableCache>
                    </c15:dlblFTEntry>
                  </c15:dlblFieldTable>
                  <c15:showDataLabelsRange val="0"/>
                </c:ext>
                <c:ext xmlns:c16="http://schemas.microsoft.com/office/drawing/2014/chart" uri="{C3380CC4-5D6E-409C-BE32-E72D297353CC}">
                  <c16:uniqueId val="{00000000-888D-493D-8ED7-531150068F04}"/>
                </c:ext>
              </c:extLst>
            </c:dLbl>
            <c:dLbl>
              <c:idx val="1"/>
              <c:tx>
                <c:strRef>
                  <c:f>Daten_Diagramme!$D$7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{11FF4F4F-0AE7-46E3-8E9F-F1A75911BFA8}</c15:txfldGUID>
                      <c15:f>Daten_Diagramme!$D$7</c15:f>
                      <c15:dlblFieldTableCache>
                        <c:ptCount val="1"/>
                        <c:pt idx="0">
                          <c:v>1.3</c:v>
                        </c:pt>
                      </c15:dlblFieldTableCache>
                    </c15:dlblFTEntry>
                  </c15:dlblFieldTable>
                  <c15:showDataLabelsRange val="0"/>
                </c:ext>
                <c:ext xmlns:c16="http://schemas.microsoft.com/office/drawing/2014/chart" uri="{C3380CC4-5D6E-409C-BE32-E72D297353CC}">
                  <c16:uniqueId val="{00000001-888D-493D-8ED7-531150068F04}"/>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{ABD967FA-8A9A-411F-A725-E062A6C75F88}</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888D-493D-8ED7-531150068F04}"/>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{600F74D0-2E6B-423D-8C28-5BE56F9EFFB0}</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888D-493D-8ED7-531150068F04}"/>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2.23957495726343</c:v>
                </c:pt>
                <c:pt idx="1">
                  <c:v>1.3425600596480083</c:v>
                </c:pt>
                <c:pt idx="2">
                  <c:v>1.1186464311118853</c:v>
                </c:pt>
                <c:pt idx="3">
                  <c:v>1.0875687030768</c:v>
                </c:pt>
              </c:numCache>
            </c:numRef>
          </c:val>
          <c:extLst>
            <c:ext xmlns:c16="http://schemas.microsoft.com/office/drawing/2014/chart" uri="{C3380CC4-5D6E-409C-BE32-E72D297353CC}">
              <c16:uniqueId val="{00000004-888D-493D-8ED7-531150068F04}"/>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{7F355C69-BD70-467D-8A7B-6742F4AF3E63}</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888D-493D-8ED7-531150068F04}"/>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{4CD0498D-2E67-4718-B923-106CE1334455}</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888D-493D-8ED7-531150068F04}"/>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{BB41948E-ADD5-42B0-8627-4B6DABF07239}</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888D-493D-8ED7-531150068F04}"/>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{DAFB0145-4D54-4666-9832-0047ED60D837}</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888D-493D-8ED7-531150068F0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888D-493D-8ED7-531150068F04}"/>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888D-493D-8ED7-531150068F04}"/>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{A5660570-E670-46E5-BAE2-80DDACBE5481}</c15:txfldGUID>
                      <c15:f>Daten_Diagramme!$E$6</c15:f>
                      <c15:dlblFieldTableCache>
                        <c:ptCount val="1"/>
                        <c:pt idx="0">
                          <c:v>-5.7</c:v>
                        </c:pt>
                      </c15:dlblFieldTableCache>
                    </c15:dlblFTEntry>
                  </c15:dlblFieldTable>
                  <c15:showDataLabelsRange val="0"/>
                </c:ext>
                <c:ext xmlns:c16="http://schemas.microsoft.com/office/drawing/2014/chart" uri="{C3380CC4-5D6E-409C-BE32-E72D297353CC}">
                  <c16:uniqueId val="{00000000-A1EA-4C38-9744-8F12F41C0378}"/>
                </c:ext>
              </c:extLst>
            </c:dLbl>
            <c:dLbl>
              <c:idx val="1"/>
              <c:tx>
                <c:strRef>
                  <c:f>Daten_Diagramme!$E$7</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{E7B00EA5-F94F-432E-A7AD-3B7837202EC7}</c15:txfldGUID>
                      <c15:f>Daten_Diagramme!$E$7</c15:f>
                      <c15:dlblFieldTableCache>
                        <c:ptCount val="1"/>
                        <c:pt idx="0">
                          <c:v>-2.9</c:v>
                        </c:pt>
                      </c15:dlblFieldTableCache>
                    </c15:dlblFTEntry>
                  </c15:dlblFieldTable>
                  <c15:showDataLabelsRange val="0"/>
                </c:ext>
                <c:ext xmlns:c16="http://schemas.microsoft.com/office/drawing/2014/chart" uri="{C3380CC4-5D6E-409C-BE32-E72D297353CC}">
                  <c16:uniqueId val="{00000001-A1EA-4C38-9744-8F12F41C0378}"/>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{76444B05-483F-468B-A9AC-9480C2DA8070}</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A1EA-4C38-9744-8F12F41C0378}"/>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{09563AD2-DF17-4BA2-8861-94AF4A3E4A18}</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A1EA-4C38-9744-8F12F41C037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-5.7044367841654617</c:v>
                </c:pt>
                <c:pt idx="1">
                  <c:v>-2.8956682259603461</c:v>
                </c:pt>
                <c:pt idx="2">
                  <c:v>-2.7637010795899166</c:v>
                </c:pt>
                <c:pt idx="3">
                  <c:v>-2.8655893304673015</c:v>
                </c:pt>
              </c:numCache>
            </c:numRef>
          </c:val>
          <c:extLst>
            <c:ext xmlns:c16="http://schemas.microsoft.com/office/drawing/2014/chart" uri="{C3380CC4-5D6E-409C-BE32-E72D297353CC}">
              <c16:uniqueId val="{00000004-A1EA-4C38-9744-8F12F41C0378}"/>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{E0267C10-20A0-40D4-B1A4-7E596629A346}</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A1EA-4C38-9744-8F12F41C0378}"/>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{618FE9D7-2601-4F9F-8896-A0D1F49A187E}</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A1EA-4C38-9744-8F12F41C0378}"/>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{92724E07-68F9-4AB8-BE99-B017B31EAADF}</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A1EA-4C38-9744-8F12F41C0378}"/>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{F6E8ACC2-2C3C-4496-865D-2CC3589EFCEF}</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A1EA-4C38-9744-8F12F41C037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A1EA-4C38-9744-8F12F41C0378}"/>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A1EA-4C38-9744-8F12F41C0378}"/>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{BDE6B4F3-B973-463C-AAF8-C85C6639C42B}</c15:txfldGUID>
                      <c15:f>Daten_Diagramme!$D$14</c15:f>
                      <c15:dlblFieldTableCache>
                        <c:ptCount val="1"/>
                        <c:pt idx="0">
                          <c:v>2.2</c:v>
                        </c:pt>
                      </c15:dlblFieldTableCache>
                    </c15:dlblFTEntry>
                  </c15:dlblFieldTable>
                  <c15:showDataLabelsRange val="0"/>
                </c:ext>
                <c:ext xmlns:c16="http://schemas.microsoft.com/office/drawing/2014/chart" uri="{C3380CC4-5D6E-409C-BE32-E72D297353CC}">
                  <c16:uniqueId val="{00000000-7ED3-4B5C-9DC1-61DBE8795762}"/>
                </c:ext>
              </c:extLst>
            </c:dLbl>
            <c:dLbl>
              <c:idx val="1"/>
              <c:tx>
                <c:strRef>
                  <c:f>Daten_Diagramme!$D$15</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{7243D6EA-AC00-4E89-A39A-04358213AEA3}</c15:txfldGUID>
                      <c15:f>Daten_Diagramme!$D$15</c15:f>
                      <c15:dlblFieldTableCache>
                        <c:ptCount val="1"/>
                        <c:pt idx="0">
                          <c:v>2.4</c:v>
                        </c:pt>
                      </c15:dlblFieldTableCache>
                    </c15:dlblFTEntry>
                  </c15:dlblFieldTable>
                  <c15:showDataLabelsRange val="0"/>
                </c:ext>
                <c:ext xmlns:c16="http://schemas.microsoft.com/office/drawing/2014/chart" uri="{C3380CC4-5D6E-409C-BE32-E72D297353CC}">
                  <c16:uniqueId val="{00000001-7ED3-4B5C-9DC1-61DBE8795762}"/>
                </c:ext>
              </c:extLst>
            </c:dLbl>
            <c:dLbl>
              <c:idx val="2"/>
              <c:tx>
                <c:strRef>
                  <c:f>Daten_Diagramme!$D$16</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{E894E9E9-89F7-4725-ADE9-9AEE12213B84}</c15:txfldGUID>
                      <c15:f>Daten_Diagramme!$D$16</c15:f>
                      <c15:dlblFieldTableCache>
                        <c:ptCount val="1"/>
                        <c:pt idx="0">
                          <c:v>5.1</c:v>
                        </c:pt>
                      </c15:dlblFieldTableCache>
                    </c15:dlblFTEntry>
                  </c15:dlblFieldTable>
                  <c15:showDataLabelsRange val="0"/>
                </c:ext>
                <c:ext xmlns:c16="http://schemas.microsoft.com/office/drawing/2014/chart" uri="{C3380CC4-5D6E-409C-BE32-E72D297353CC}">
                  <c16:uniqueId val="{00000002-7ED3-4B5C-9DC1-61DBE8795762}"/>
                </c:ext>
              </c:extLst>
            </c:dLbl>
            <c:dLbl>
              <c:idx val="3"/>
              <c:tx>
                <c:strRef>
                  <c:f>Daten_Diagramme!$D$17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{6298BE47-EF2D-4808-BAFF-F160E1FF3C25}</c15:txfldGUID>
                      <c15:f>Daten_Diagramme!$D$17</c15:f>
                      <c15:dlblFieldTableCache>
                        <c:ptCount val="1"/>
                        <c:pt idx="0">
                          <c:v>-0.8</c:v>
                        </c:pt>
                      </c15:dlblFieldTableCache>
                    </c15:dlblFTEntry>
                  </c15:dlblFieldTable>
                  <c15:showDataLabelsRange val="0"/>
                </c:ext>
                <c:ext xmlns:c16="http://schemas.microsoft.com/office/drawing/2014/chart" uri="{C3380CC4-5D6E-409C-BE32-E72D297353CC}">
                  <c16:uniqueId val="{00000003-7ED3-4B5C-9DC1-61DBE8795762}"/>
                </c:ext>
              </c:extLst>
            </c:dLbl>
            <c:dLbl>
              <c:idx val="4"/>
              <c:tx>
                <c:strRef>
                  <c:f>Daten_Diagramme!$D$18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{07099A18-1EC9-49F8-B418-992D6745E8FD}</c15:txfldGUID>
                      <c15:f>Daten_Diagramme!$D$18</c15:f>
                      <c15:dlblFieldTableCache>
                        <c:ptCount val="1"/>
                        <c:pt idx="0">
                          <c:v>-1.1</c:v>
                        </c:pt>
                      </c15:dlblFieldTableCache>
                    </c15:dlblFTEntry>
                  </c15:dlblFieldTable>
                  <c15:showDataLabelsRange val="0"/>
                </c:ext>
                <c:ext xmlns:c16="http://schemas.microsoft.com/office/drawing/2014/chart" uri="{C3380CC4-5D6E-409C-BE32-E72D297353CC}">
                  <c16:uniqueId val="{00000004-7ED3-4B5C-9DC1-61DBE8795762}"/>
                </c:ext>
              </c:extLst>
            </c:dLbl>
            <c:dLbl>
              <c:idx val="5"/>
              <c:tx>
                <c:strRef>
                  <c:f>Daten_Diagramme!$D$19</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{9F208A2D-6E22-4AC4-9B32-96A692BF2992}</c15:txfldGUID>
                      <c15:f>Daten_Diagramme!$D$19</c15:f>
                      <c15:dlblFieldTableCache>
                        <c:ptCount val="1"/>
                        <c:pt idx="0">
                          <c:v>-1.6</c:v>
                        </c:pt>
                      </c15:dlblFieldTableCache>
                    </c15:dlblFTEntry>
                  </c15:dlblFieldTable>
                  <c15:showDataLabelsRange val="0"/>
                </c:ext>
                <c:ext xmlns:c16="http://schemas.microsoft.com/office/drawing/2014/chart" uri="{C3380CC4-5D6E-409C-BE32-E72D297353CC}">
                  <c16:uniqueId val="{00000005-7ED3-4B5C-9DC1-61DBE8795762}"/>
                </c:ext>
              </c:extLst>
            </c:dLbl>
            <c:dLbl>
              <c:idx val="6"/>
              <c:tx>
                <c:strRef>
                  <c:f>Daten_Diagramme!$D$20</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{DF778E5E-13CE-4A8B-A6A9-A10990A14E79}</c15:txfldGUID>
                      <c15:f>Daten_Diagramme!$D$20</c15:f>
                      <c15:dlblFieldTableCache>
                        <c:ptCount val="1"/>
                        <c:pt idx="0">
                          <c:v>1.3</c:v>
                        </c:pt>
                      </c15:dlblFieldTableCache>
                    </c15:dlblFTEntry>
                  </c15:dlblFieldTable>
                  <c15:showDataLabelsRange val="0"/>
                </c:ext>
                <c:ext xmlns:c16="http://schemas.microsoft.com/office/drawing/2014/chart" uri="{C3380CC4-5D6E-409C-BE32-E72D297353CC}">
                  <c16:uniqueId val="{00000006-7ED3-4B5C-9DC1-61DBE8795762}"/>
                </c:ext>
              </c:extLst>
            </c:dLbl>
            <c:dLbl>
              <c:idx val="7"/>
              <c:tx>
                <c:strRef>
                  <c:f>Daten_Diagramme!$D$21</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{E2BCCE51-AAD8-4E45-B57D-A78B6C67F100}</c15:txfldGUID>
                      <c15:f>Daten_Diagramme!$D$21</c15:f>
                      <c15:dlblFieldTableCache>
                        <c:ptCount val="1"/>
                        <c:pt idx="0">
                          <c:v>3.8</c:v>
                        </c:pt>
                      </c15:dlblFieldTableCache>
                    </c15:dlblFTEntry>
                  </c15:dlblFieldTable>
                  <c15:showDataLabelsRange val="0"/>
                </c:ext>
                <c:ext xmlns:c16="http://schemas.microsoft.com/office/drawing/2014/chart" uri="{C3380CC4-5D6E-409C-BE32-E72D297353CC}">
                  <c16:uniqueId val="{00000007-7ED3-4B5C-9DC1-61DBE8795762}"/>
                </c:ext>
              </c:extLst>
            </c:dLbl>
            <c:dLbl>
              <c:idx val="8"/>
              <c:tx>
                <c:strRef>
                  <c:f>Daten_Diagramme!$D$22</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{23BD6B4A-CA26-405A-977D-778260CBA0D1}</c15:txfldGUID>
                      <c15:f>Daten_Diagramme!$D$22</c15:f>
                      <c15:dlblFieldTableCache>
                        <c:ptCount val="1"/>
                        <c:pt idx="0">
                          <c:v>2.5</c:v>
                        </c:pt>
                      </c15:dlblFieldTableCache>
                    </c15:dlblFTEntry>
                  </c15:dlblFieldTable>
                  <c15:showDataLabelsRange val="0"/>
                </c:ext>
                <c:ext xmlns:c16="http://schemas.microsoft.com/office/drawing/2014/chart" uri="{C3380CC4-5D6E-409C-BE32-E72D297353CC}">
                  <c16:uniqueId val="{00000008-7ED3-4B5C-9DC1-61DBE8795762}"/>
                </c:ext>
              </c:extLst>
            </c:dLbl>
            <c:dLbl>
              <c:idx val="9"/>
              <c:tx>
                <c:strRef>
                  <c:f>Daten_Diagramme!$D$23</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{894B0B3B-84ED-495A-80ED-C60E41AAD4BA}</c15:txfldGUID>
                      <c15:f>Daten_Diagramme!$D$23</c15:f>
                      <c15:dlblFieldTableCache>
                        <c:ptCount val="1"/>
                        <c:pt idx="0">
                          <c:v>2.5</c:v>
                        </c:pt>
                      </c15:dlblFieldTableCache>
                    </c15:dlblFTEntry>
                  </c15:dlblFieldTable>
                  <c15:showDataLabelsRange val="0"/>
                </c:ext>
                <c:ext xmlns:c16="http://schemas.microsoft.com/office/drawing/2014/chart" uri="{C3380CC4-5D6E-409C-BE32-E72D297353CC}">
                  <c16:uniqueId val="{00000009-7ED3-4B5C-9DC1-61DBE8795762}"/>
                </c:ext>
              </c:extLst>
            </c:dLbl>
            <c:dLbl>
              <c:idx val="10"/>
              <c:tx>
                <c:strRef>
                  <c:f>Daten_Diagramme!$D$24</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{F103ACE8-CEA7-46AD-BED7-7DF16D7B9B72}</c15:txfldGUID>
                      <c15:f>Daten_Diagramme!$D$24</c15:f>
                      <c15:dlblFieldTableCache>
                        <c:ptCount val="1"/>
                        <c:pt idx="0">
                          <c:v>-1.3</c:v>
                        </c:pt>
                      </c15:dlblFieldTableCache>
                    </c15:dlblFTEntry>
                  </c15:dlblFieldTable>
                  <c15:showDataLabelsRange val="0"/>
                </c:ext>
                <c:ext xmlns:c16="http://schemas.microsoft.com/office/drawing/2014/chart" uri="{C3380CC4-5D6E-409C-BE32-E72D297353CC}">
                  <c16:uniqueId val="{0000000A-7ED3-4B5C-9DC1-61DBE8795762}"/>
                </c:ext>
              </c:extLst>
            </c:dLbl>
            <c:dLbl>
              <c:idx val="11"/>
              <c:tx>
                <c:strRef>
                  <c:f>Daten_Diagramme!$D$25</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{249BB20C-F670-4828-A6DD-05FFA17FC8C2}</c15:txfldGUID>
                      <c15:f>Daten_Diagramme!$D$25</c15:f>
                      <c15:dlblFieldTableCache>
                        <c:ptCount val="1"/>
                        <c:pt idx="0">
                          <c:v>2.0</c:v>
                        </c:pt>
                      </c15:dlblFieldTableCache>
                    </c15:dlblFTEntry>
                  </c15:dlblFieldTable>
                  <c15:showDataLabelsRange val="0"/>
                </c:ext>
                <c:ext xmlns:c16="http://schemas.microsoft.com/office/drawing/2014/chart" uri="{C3380CC4-5D6E-409C-BE32-E72D297353CC}">
                  <c16:uniqueId val="{0000000B-7ED3-4B5C-9DC1-61DBE8795762}"/>
                </c:ext>
              </c:extLst>
            </c:dLbl>
            <c:dLbl>
              <c:idx val="12"/>
              <c:tx>
                <c:strRef>
                  <c:f>Daten_Diagramme!$D$26</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{960D2870-AC5E-4D84-9899-6308BC82306D}</c15:txfldGUID>
                      <c15:f>Daten_Diagramme!$D$26</c15:f>
                      <c15:dlblFieldTableCache>
                        <c:ptCount val="1"/>
                        <c:pt idx="0">
                          <c:v>-0.4</c:v>
                        </c:pt>
                      </c15:dlblFieldTableCache>
                    </c15:dlblFTEntry>
                  </c15:dlblFieldTable>
                  <c15:showDataLabelsRange val="0"/>
                </c:ext>
                <c:ext xmlns:c16="http://schemas.microsoft.com/office/drawing/2014/chart" uri="{C3380CC4-5D6E-409C-BE32-E72D297353CC}">
                  <c16:uniqueId val="{0000000C-7ED3-4B5C-9DC1-61DBE8795762}"/>
                </c:ext>
              </c:extLst>
            </c:dLbl>
            <c:dLbl>
              <c:idx val="13"/>
              <c:tx>
                <c:strRef>
                  <c:f>Daten_Diagramme!$D$27</c:f>
                  <c:strCache>
                    <c:ptCount val="1"/>
                    <c:pt idx="0">
                      <c:v>8.2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{827F0B4E-9775-4B2E-BD33-A7D562E4F75E}</c15:txfldGUID>
                      <c15:f>Daten_Diagramme!$D$27</c15:f>
                      <c15:dlblFieldTableCache>
                        <c:ptCount val="1"/>
                        <c:pt idx="0">
                          <c:v>8.2</c:v>
                        </c:pt>
                      </c15:dlblFieldTableCache>
                    </c15:dlblFTEntry>
                  </c15:dlblFieldTable>
                  <c15:showDataLabelsRange val="0"/>
                </c:ext>
                <c:ext xmlns:c16="http://schemas.microsoft.com/office/drawing/2014/chart" uri="{C3380CC4-5D6E-409C-BE32-E72D297353CC}">
                  <c16:uniqueId val="{0000000D-7ED3-4B5C-9DC1-61DBE8795762}"/>
                </c:ext>
              </c:extLst>
            </c:dLbl>
            <c:dLbl>
              <c:idx val="14"/>
              <c:tx>
                <c:strRef>
                  <c:f>Daten_Diagramme!$D$28</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{6EC74E0C-7DFE-4435-8D16-E22686FAD988}</c15:txfldGUID>
                      <c15:f>Daten_Diagramme!$D$28</c15:f>
                      <c15:dlblFieldTableCache>
                        <c:ptCount val="1"/>
                        <c:pt idx="0">
                          <c:v>4.2</c:v>
                        </c:pt>
                      </c15:dlblFieldTableCache>
                    </c15:dlblFTEntry>
                  </c15:dlblFieldTable>
                  <c15:showDataLabelsRange val="0"/>
                </c:ext>
                <c:ext xmlns:c16="http://schemas.microsoft.com/office/drawing/2014/chart" uri="{C3380CC4-5D6E-409C-BE32-E72D297353CC}">
                  <c16:uniqueId val="{0000000E-7ED3-4B5C-9DC1-61DBE8795762}"/>
                </c:ext>
              </c:extLst>
            </c:dLbl>
            <c:dLbl>
              <c:idx val="15"/>
              <c:tx>
                <c:strRef>
                  <c:f>Daten_Diagramme!$D$29</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{01F4ACED-F3CF-4791-BBB2-3BC43063AD77}</c15:txfldGUID>
                      <c15:f>Daten_Diagramme!$D$29</c15:f>
                      <c15:dlblFieldTableCache>
                        <c:ptCount val="1"/>
                        <c:pt idx="0">
                          <c:v>-1.4</c:v>
                        </c:pt>
                      </c15:dlblFieldTableCache>
                    </c15:dlblFTEntry>
                  </c15:dlblFieldTable>
                  <c15:showDataLabelsRange val="0"/>
                </c:ext>
                <c:ext xmlns:c16="http://schemas.microsoft.com/office/drawing/2014/chart" uri="{C3380CC4-5D6E-409C-BE32-E72D297353CC}">
                  <c16:uniqueId val="{0000000F-7ED3-4B5C-9DC1-61DBE8795762}"/>
                </c:ext>
              </c:extLst>
            </c:dLbl>
            <c:dLbl>
              <c:idx val="16"/>
              <c:tx>
                <c:strRef>
                  <c:f>Daten_Diagramme!$D$30</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{F75AB527-4ED4-4564-95BF-BF7D03A44DD2}</c15:txfldGUID>
                      <c15:f>Daten_Diagramme!$D$30</c15:f>
                      <c15:dlblFieldTableCache>
                        <c:ptCount val="1"/>
                        <c:pt idx="0">
                          <c:v>2.7</c:v>
                        </c:pt>
                      </c15:dlblFieldTableCache>
                    </c15:dlblFTEntry>
                  </c15:dlblFieldTable>
                  <c15:showDataLabelsRange val="0"/>
                </c:ext>
                <c:ext xmlns:c16="http://schemas.microsoft.com/office/drawing/2014/chart" uri="{C3380CC4-5D6E-409C-BE32-E72D297353CC}">
                  <c16:uniqueId val="{00000010-7ED3-4B5C-9DC1-61DBE8795762}"/>
                </c:ext>
              </c:extLst>
            </c:dLbl>
            <c:dLbl>
              <c:idx val="17"/>
              <c:tx>
                <c:strRef>
                  <c:f>Daten_Diagramme!$D$31</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{4A5336B2-7596-438C-A254-B69CF8A794D1}</c15:txfldGUID>
                      <c15:f>Daten_Diagramme!$D$31</c15:f>
                      <c15:dlblFieldTableCache>
                        <c:ptCount val="1"/>
                        <c:pt idx="0">
                          <c:v>4.3</c:v>
                        </c:pt>
                      </c15:dlblFieldTableCache>
                    </c15:dlblFTEntry>
                  </c15:dlblFieldTable>
                  <c15:showDataLabelsRange val="0"/>
                </c:ext>
                <c:ext xmlns:c16="http://schemas.microsoft.com/office/drawing/2014/chart" uri="{C3380CC4-5D6E-409C-BE32-E72D297353CC}">
                  <c16:uniqueId val="{00000011-7ED3-4B5C-9DC1-61DBE8795762}"/>
                </c:ext>
              </c:extLst>
            </c:dLbl>
            <c:dLbl>
              <c:idx val="18"/>
              <c:tx>
                <c:strRef>
                  <c:f>Daten_Diagramme!$D$32</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{D0CF00E1-7D80-4899-B496-D3182A4CA4EB}</c15:txfldGUID>
                      <c15:f>Daten_Diagramme!$D$32</c15:f>
                      <c15:dlblFieldTableCache>
                        <c:ptCount val="1"/>
                        <c:pt idx="0">
                          <c:v>1.8</c:v>
                        </c:pt>
                      </c15:dlblFieldTableCache>
                    </c15:dlblFTEntry>
                  </c15:dlblFieldTable>
                  <c15:showDataLabelsRange val="0"/>
                </c:ext>
                <c:ext xmlns:c16="http://schemas.microsoft.com/office/drawing/2014/chart" uri="{C3380CC4-5D6E-409C-BE32-E72D297353CC}">
                  <c16:uniqueId val="{00000012-7ED3-4B5C-9DC1-61DBE8795762}"/>
                </c:ext>
              </c:extLst>
            </c:dLbl>
            <c:dLbl>
              <c:idx val="19"/>
              <c:tx>
                <c:strRef>
                  <c:f>Daten_Diagramme!$D$33</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{7FA4A343-3682-4B48-9921-403E18DE39BC}</c15:txfldGUID>
                      <c15:f>Daten_Diagramme!$D$33</c15:f>
                      <c15:dlblFieldTableCache>
                        <c:ptCount val="1"/>
                        <c:pt idx="0">
                          <c:v>3.3</c:v>
                        </c:pt>
                      </c15:dlblFieldTableCache>
                    </c15:dlblFTEntry>
                  </c15:dlblFieldTable>
                  <c15:showDataLabelsRange val="0"/>
                </c:ext>
                <c:ext xmlns:c16="http://schemas.microsoft.com/office/drawing/2014/chart" uri="{C3380CC4-5D6E-409C-BE32-E72D297353CC}">
                  <c16:uniqueId val="{00000013-7ED3-4B5C-9DC1-61DBE8795762}"/>
                </c:ext>
              </c:extLst>
            </c:dLbl>
            <c:dLbl>
              <c:idx val="20"/>
              <c:tx>
                <c:strRef>
                  <c:f>Daten_Diagramme!$D$34</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{803EBA79-3EBB-4C2A-AE8C-37B6E3B41AAF}</c15:txfldGUID>
                      <c15:f>Daten_Diagramme!$D$34</c15:f>
                      <c15:dlblFieldTableCache>
                        <c:ptCount val="1"/>
                        <c:pt idx="0">
                          <c:v>0.8</c:v>
                        </c:pt>
                      </c15:dlblFieldTableCache>
                    </c15:dlblFTEntry>
                  </c15:dlblFieldTable>
                  <c15:showDataLabelsRange val="0"/>
                </c:ext>
                <c:ext xmlns:c16="http://schemas.microsoft.com/office/drawing/2014/chart" uri="{C3380CC4-5D6E-409C-BE32-E72D297353CC}">
                  <c16:uniqueId val="{00000014-7ED3-4B5C-9DC1-61DBE8795762}"/>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{B3465EBE-D562-4220-B51D-60199CEC0521}</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7ED3-4B5C-9DC1-61DBE8795762}"/>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{4BBAFD8D-D94D-4E8C-A0DD-ECE7EB197A1A}</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7ED3-4B5C-9DC1-61DBE8795762}"/>
                </c:ext>
              </c:extLst>
            </c:dLbl>
            <c:dLbl>
              <c:idx val="23"/>
              <c:tx>
                <c:strRef>
                  <c:f>Daten_Diagramme!$D$37</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{0A65B43E-5E32-4A5D-9977-16D8E06A2225}</c15:txfldGUID>
                      <c15:f>Daten_Diagramme!$D$37</c15:f>
                      <c15:dlblFieldTableCache>
                        <c:ptCount val="1"/>
                        <c:pt idx="0">
                          <c:v>2.4</c:v>
                        </c:pt>
                      </c15:dlblFieldTableCache>
                    </c15:dlblFTEntry>
                  </c15:dlblFieldTable>
                  <c15:showDataLabelsRange val="0"/>
                </c:ext>
                <c:ext xmlns:c16="http://schemas.microsoft.com/office/drawing/2014/chart" uri="{C3380CC4-5D6E-409C-BE32-E72D297353CC}">
                  <c16:uniqueId val="{00000017-7ED3-4B5C-9DC1-61DBE8795762}"/>
                </c:ext>
              </c:extLst>
            </c:dLbl>
            <c:dLbl>
              <c:idx val="24"/>
              <c:layout>
                <c:manualLayout>
                  <c:x val="4.7769028871392123E-3"/>
                  <c:y val="-4.6876052205785108E-5"/>
                </c:manualLayout>
              </c:layout>
              <c:tx>
                <c:strRef>
                  <c:f>Daten_Diagramme!$D$38</c:f>
                  <c:strCache>
                    <c:ptCount val="1"/>
                    <c:pt idx="0">
                      <c:v>1.1</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{4CD38767-938F-48FB-BE24-6FF3B9B127B9}</c15:txfldGUID>
                      <c15:f>Daten_Diagramme!$D$38</c15:f>
                      <c15:dlblFieldTableCache>
                        <c:ptCount val="1"/>
                        <c:pt idx="0">
                          <c:v>1.1</c:v>
                        </c:pt>
                      </c15:dlblFieldTableCache>
                    </c15:dlblFTEntry>
                  </c15:dlblFieldTable>
                  <c15:showDataLabelsRange val="0"/>
                </c:ext>
                <c:ext xmlns:c16="http://schemas.microsoft.com/office/drawing/2014/chart" uri="{C3380CC4-5D6E-409C-BE32-E72D297353CC}">
                  <c16:uniqueId val="{00000018-7ED3-4B5C-9DC1-61DBE8795762}"/>
                </c:ext>
              </c:extLst>
            </c:dLbl>
            <c:dLbl>
              <c:idx val="25"/>
              <c:tx>
                <c:strRef>
                  <c:f>Daten_Diagramme!$D$39</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{D2516D84-1577-4787-A01E-45D445CA4DAD}</c15:txfldGUID>
                      <c15:f>Daten_Diagramme!$D$39</c15:f>
                      <c15:dlblFieldTableCache>
                        <c:ptCount val="1"/>
                        <c:pt idx="0">
                          <c:v>2.7</c:v>
                        </c:pt>
                      </c15:dlblFieldTableCache>
                    </c15:dlblFTEntry>
                  </c15:dlblFieldTable>
                  <c15:showDataLabelsRange val="0"/>
                </c:ext>
                <c:ext xmlns:c16="http://schemas.microsoft.com/office/drawing/2014/chart" uri="{C3380CC4-5D6E-409C-BE32-E72D297353CC}">
                  <c16:uniqueId val="{00000019-7ED3-4B5C-9DC1-61DBE8795762}"/>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{C9BE0D2C-BC51-48FE-8CD4-A2CD10F03E1C}</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7ED3-4B5C-9DC1-61DBE8795762}"/>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{B80A0DCB-D3BE-416A-8501-2DADFB1483A5}</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7ED3-4B5C-9DC1-61DBE8795762}"/>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{7EF2CB79-CE2A-4AAB-BBC4-BA01498D33B4}</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7ED3-4B5C-9DC1-61DBE8795762}"/>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{E9BD4654-BC70-415E-BAAE-2220C1FA3A1A}</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7ED3-4B5C-9DC1-61DBE8795762}"/>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{8CBB6D7F-EC1F-4476-8EFE-9C99D7F03579}</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7ED3-4B5C-9DC1-61DBE8795762}"/>
                </c:ext>
              </c:extLst>
            </c:dLbl>
            <c:dLbl>
              <c:idx val="31"/>
              <c:tx>
                <c:strRef>
                  <c:f>Daten_Diagramme!$D$45</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{B86218AA-86B6-492F-9E4B-DC9E5C2755CC}</c15:txfldGUID>
                      <c15:f>Daten_Diagramme!$D$45</c15:f>
                      <c15:dlblFieldTableCache>
                        <c:ptCount val="1"/>
                        <c:pt idx="0">
                          <c:v>2.7</c:v>
                        </c:pt>
                      </c15:dlblFieldTableCache>
                    </c15:dlblFTEntry>
                  </c15:dlblFieldTable>
                  <c15:showDataLabelsRange val="0"/>
                </c:ext>
                <c:ext xmlns:c16="http://schemas.microsoft.com/office/drawing/2014/chart" uri="{C3380CC4-5D6E-409C-BE32-E72D297353CC}">
                  <c16:uniqueId val="{0000001F-7ED3-4B5C-9DC1-61DBE879576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2.23957495726343</c:v>
                </c:pt>
                <c:pt idx="1">
                  <c:v>2.415363294397149</c:v>
                </c:pt>
                <c:pt idx="2">
                  <c:v>5.120967741935484</c:v>
                </c:pt>
                <c:pt idx="3">
                  <c:v>-0.83096514263102994</c:v>
                </c:pt>
                <c:pt idx="4">
                  <c:v>-1.0723557963652783</c:v>
                </c:pt>
                <c:pt idx="5">
                  <c:v>-1.6418715794342096</c:v>
                </c:pt>
                <c:pt idx="6">
                  <c:v>1.290430702195408</c:v>
                </c:pt>
                <c:pt idx="7">
                  <c:v>3.7616176839989954</c:v>
                </c:pt>
                <c:pt idx="8">
                  <c:v>2.5437693099897012</c:v>
                </c:pt>
                <c:pt idx="9">
                  <c:v>2.5003094442381482</c:v>
                </c:pt>
                <c:pt idx="10">
                  <c:v>-1.3087557603686637</c:v>
                </c:pt>
                <c:pt idx="11">
                  <c:v>2.007434944237918</c:v>
                </c:pt>
                <c:pt idx="12">
                  <c:v>-0.37889039242219213</c:v>
                </c:pt>
                <c:pt idx="13">
                  <c:v>8.2121177413812845</c:v>
                </c:pt>
                <c:pt idx="14">
                  <c:v>4.2456060260214565</c:v>
                </c:pt>
                <c:pt idx="15">
                  <c:v>-1.4471352628470171</c:v>
                </c:pt>
                <c:pt idx="16">
                  <c:v>2.6701189416619466</c:v>
                </c:pt>
                <c:pt idx="17">
                  <c:v>4.2692939244663384</c:v>
                </c:pt>
                <c:pt idx="18">
                  <c:v>1.8324607329842932</c:v>
                </c:pt>
                <c:pt idx="19">
                  <c:v>3.3204270796667839</c:v>
                </c:pt>
                <c:pt idx="20">
                  <c:v>0.82951320672342288</c:v>
                </c:pt>
                <c:pt idx="21">
                  <c:v>0</c:v>
                </c:pt>
                <c:pt idx="23">
                  <c:v>2.415363294397149</c:v>
                </c:pt>
                <c:pt idx="24">
                  <c:v>1.0713590026621649</c:v>
                </c:pt>
                <c:pt idx="25">
                  <c:v>2.6966311403019882</c:v>
                </c:pt>
              </c:numCache>
            </c:numRef>
          </c:val>
          <c:extLst>
            <c:ext xmlns:c16="http://schemas.microsoft.com/office/drawing/2014/chart" uri="{C3380CC4-5D6E-409C-BE32-E72D297353CC}">
              <c16:uniqueId val="{00000020-7ED3-4B5C-9DC1-61DBE8795762}"/>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{5A6994CD-7C4A-4580-857C-6E24351B4258}</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7ED3-4B5C-9DC1-61DBE8795762}"/>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{0AA51D2E-C0AF-42EF-BFD5-870FA5771C38}</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7ED3-4B5C-9DC1-61DBE8795762}"/>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{28494F33-A1F7-4638-B3E1-F35BE622F7CF}</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7ED3-4B5C-9DC1-61DBE8795762}"/>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{E25D2640-4CF8-403B-8CFB-1313371C7DCC}</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7ED3-4B5C-9DC1-61DBE8795762}"/>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{F0F96679-EA62-439F-8370-48994739A37F}</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7ED3-4B5C-9DC1-61DBE8795762}"/>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{F9B95E70-84D7-487B-AC24-C34585EE5E9F}</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7ED3-4B5C-9DC1-61DBE8795762}"/>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{D27156BA-6DA5-4D8D-8384-1C197F8C194A}</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7ED3-4B5C-9DC1-61DBE8795762}"/>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{92B7FCC1-DC6E-4CCF-A3AE-7BF3A0F967FD}</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7ED3-4B5C-9DC1-61DBE8795762}"/>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{F093628C-88A9-4892-97F3-2E582107DA98}</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7ED3-4B5C-9DC1-61DBE8795762}"/>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{F53F26F6-7209-447A-B2BD-75C9004D2ACA}</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7ED3-4B5C-9DC1-61DBE8795762}"/>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{80B8E9D9-E082-496D-BC0A-35338FC3B0DA}</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7ED3-4B5C-9DC1-61DBE8795762}"/>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{4D475508-67B7-47B5-A109-CDEA90B9DC8C}</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7ED3-4B5C-9DC1-61DBE8795762}"/>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{9F5A385A-8069-4DB4-AADB-EE550C922BAE}</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7ED3-4B5C-9DC1-61DBE8795762}"/>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{1A53CB71-0B38-46E6-B906-630900A48628}</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7ED3-4B5C-9DC1-61DBE8795762}"/>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{EE8FABC7-36DE-4513-BED6-66B7400DE5D7}</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7ED3-4B5C-9DC1-61DBE8795762}"/>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{60C0EC91-176A-4E1A-A6B5-DEF2E555190D}</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7ED3-4B5C-9DC1-61DBE8795762}"/>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{63156D71-DFB2-41F9-ABDB-15EE1451C441}</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7ED3-4B5C-9DC1-61DBE8795762}"/>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{E153D7F8-C3A4-42FA-ABD8-801EF5B2BCC4}</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7ED3-4B5C-9DC1-61DBE8795762}"/>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{73F9C55B-C035-4EFA-BB5C-C263B2C9C242}</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7ED3-4B5C-9DC1-61DBE8795762}"/>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{EBE2F6D9-A263-4BEB-8302-575A3F37D2CF}</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7ED3-4B5C-9DC1-61DBE8795762}"/>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{F25A2B6D-E2B5-469F-8D2E-7316886F8505}</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7ED3-4B5C-9DC1-61DBE8795762}"/>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{A1C15F7D-44F5-4667-AE7A-64B4C4CC6A56}</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7ED3-4B5C-9DC1-61DBE8795762}"/>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{F017513E-F429-47DD-8AFF-F70E9407F568}</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7ED3-4B5C-9DC1-61DBE8795762}"/>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{00E89236-87C2-4E92-9B8B-AB8FD9C166B1}</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7ED3-4B5C-9DC1-61DBE8795762}"/>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{A339ACD5-CBCC-4ED4-8298-997538AF0E89}</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7ED3-4B5C-9DC1-61DBE8795762}"/>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{C80CB786-0915-435B-BA44-FE74E2FDDE1A}</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7ED3-4B5C-9DC1-61DBE8795762}"/>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{F307BD5B-499B-4346-BE4E-F16EB177386C}</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7ED3-4B5C-9DC1-61DBE8795762}"/>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{C5011D6B-F806-4969-B865-15B626590EB5}</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7ED3-4B5C-9DC1-61DBE8795762}"/>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{2E5607D2-5DCF-4853-A261-FF3907B86C3A}</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7ED3-4B5C-9DC1-61DBE8795762}"/>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{46EB07FB-A427-46EC-9F34-EEE43D8BE148}</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7ED3-4B5C-9DC1-61DBE8795762}"/>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{F7A13F50-5542-4BCB-990E-C543E473E72D}</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7ED3-4B5C-9DC1-61DBE8795762}"/>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{AA13A106-A735-40CD-A774-3B336F6C7A60}</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7ED3-4B5C-9DC1-61DBE879576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7ED3-4B5C-9DC1-61DBE8795762}"/>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7ED3-4B5C-9DC1-61DBE8795762}"/>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{3342DEAB-DCF1-4935-9BAD-2708BBC550C2}</c15:txfldGUID>
                      <c15:f>Daten_Diagramme!$E$14</c15:f>
                      <c15:dlblFieldTableCache>
                        <c:ptCount val="1"/>
                        <c:pt idx="0">
                          <c:v>-5.7</c:v>
                        </c:pt>
                      </c15:dlblFieldTableCache>
                    </c15:dlblFTEntry>
                  </c15:dlblFieldTable>
                  <c15:showDataLabelsRange val="0"/>
                </c:ext>
                <c:ext xmlns:c16="http://schemas.microsoft.com/office/drawing/2014/chart" uri="{C3380CC4-5D6E-409C-BE32-E72D297353CC}">
                  <c16:uniqueId val="{00000000-E0D7-49E6-9A1B-C6791F41DD2D}"/>
                </c:ext>
              </c:extLst>
            </c:dLbl>
            <c:dLbl>
              <c:idx val="1"/>
              <c:tx>
                <c:strRef>
                  <c:f>Daten_Diagramme!$E$15</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{6E088BAF-5425-4BDD-848A-547687A0781F}</c15:txfldGUID>
                      <c15:f>Daten_Diagramme!$E$15</c15:f>
                      <c15:dlblFieldTableCache>
                        <c:ptCount val="1"/>
                        <c:pt idx="0">
                          <c:v>4.0</c:v>
                        </c:pt>
                      </c15:dlblFieldTableCache>
                    </c15:dlblFTEntry>
                  </c15:dlblFieldTable>
                  <c15:showDataLabelsRange val="0"/>
                </c:ext>
                <c:ext xmlns:c16="http://schemas.microsoft.com/office/drawing/2014/chart" uri="{C3380CC4-5D6E-409C-BE32-E72D297353CC}">
                  <c16:uniqueId val="{00000001-E0D7-49E6-9A1B-C6791F41DD2D}"/>
                </c:ext>
              </c:extLst>
            </c:dLbl>
            <c:dLbl>
              <c:idx val="2"/>
              <c:tx>
                <c:strRef>
                  <c:f>Daten_Diagramme!$E$16</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{7785BD73-1D4E-468C-8842-4171E82DADBB}</c15:txfldGUID>
                      <c15:f>Daten_Diagramme!$E$16</c15:f>
                      <c15:dlblFieldTableCache>
                        <c:ptCount val="1"/>
                        <c:pt idx="0">
                          <c:v>-0.2</c:v>
                        </c:pt>
                      </c15:dlblFieldTableCache>
                    </c15:dlblFTEntry>
                  </c15:dlblFieldTable>
                  <c15:showDataLabelsRange val="0"/>
                </c:ext>
                <c:ext xmlns:c16="http://schemas.microsoft.com/office/drawing/2014/chart" uri="{C3380CC4-5D6E-409C-BE32-E72D297353CC}">
                  <c16:uniqueId val="{00000002-E0D7-49E6-9A1B-C6791F41DD2D}"/>
                </c:ext>
              </c:extLst>
            </c:dLbl>
            <c:dLbl>
              <c:idx val="3"/>
              <c:tx>
                <c:strRef>
                  <c:f>Daten_Diagramme!$E$17</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{2EE015A5-BBB7-485D-92DE-6AEAF7B9F163}</c15:txfldGUID>
                      <c15:f>Daten_Diagramme!$E$17</c15:f>
                      <c15:dlblFieldTableCache>
                        <c:ptCount val="1"/>
                        <c:pt idx="0">
                          <c:v>-3.6</c:v>
                        </c:pt>
                      </c15:dlblFieldTableCache>
                    </c15:dlblFTEntry>
                  </c15:dlblFieldTable>
                  <c15:showDataLabelsRange val="0"/>
                </c:ext>
                <c:ext xmlns:c16="http://schemas.microsoft.com/office/drawing/2014/chart" uri="{C3380CC4-5D6E-409C-BE32-E72D297353CC}">
                  <c16:uniqueId val="{00000003-E0D7-49E6-9A1B-C6791F41DD2D}"/>
                </c:ext>
              </c:extLst>
            </c:dLbl>
            <c:dLbl>
              <c:idx val="4"/>
              <c:tx>
                <c:strRef>
                  <c:f>Daten_Diagramme!$E$18</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{4B059A2E-8E5B-4EEC-AC55-3F9DECC0AB30}</c15:txfldGUID>
                      <c15:f>Daten_Diagramme!$E$18</c15:f>
                      <c15:dlblFieldTableCache>
                        <c:ptCount val="1"/>
                        <c:pt idx="0">
                          <c:v>0.3</c:v>
                        </c:pt>
                      </c15:dlblFieldTableCache>
                    </c15:dlblFTEntry>
                  </c15:dlblFieldTable>
                  <c15:showDataLabelsRange val="0"/>
                </c:ext>
                <c:ext xmlns:c16="http://schemas.microsoft.com/office/drawing/2014/chart" uri="{C3380CC4-5D6E-409C-BE32-E72D297353CC}">
                  <c16:uniqueId val="{00000004-E0D7-49E6-9A1B-C6791F41DD2D}"/>
                </c:ext>
              </c:extLst>
            </c:dLbl>
            <c:dLbl>
              <c:idx val="5"/>
              <c:tx>
                <c:strRef>
                  <c:f>Daten_Diagramme!$E$19</c:f>
                  <c:strCache>
                    <c:ptCount val="1"/>
                    <c:pt idx="0">
                      <c:v>-10.6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{43DCD0D4-204E-4E67-A1BA-C4DE764D73F1}</c15:txfldGUID>
                      <c15:f>Daten_Diagramme!$E$19</c15:f>
                      <c15:dlblFieldTableCache>
                        <c:ptCount val="1"/>
                        <c:pt idx="0">
                          <c:v>-10.6</c:v>
                        </c:pt>
                      </c15:dlblFieldTableCache>
                    </c15:dlblFTEntry>
                  </c15:dlblFieldTable>
                  <c15:showDataLabelsRange val="0"/>
                </c:ext>
                <c:ext xmlns:c16="http://schemas.microsoft.com/office/drawing/2014/chart" uri="{C3380CC4-5D6E-409C-BE32-E72D297353CC}">
                  <c16:uniqueId val="{00000005-E0D7-49E6-9A1B-C6791F41DD2D}"/>
                </c:ext>
              </c:extLst>
            </c:dLbl>
            <c:dLbl>
              <c:idx val="6"/>
              <c:tx>
                <c:strRef>
                  <c:f>Daten_Diagramme!$E$20</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{3A5E832F-137F-4B2F-A5A3-9868866371DA}</c15:txfldGUID>
                      <c15:f>Daten_Diagramme!$E$20</c15:f>
                      <c15:dlblFieldTableCache>
                        <c:ptCount val="1"/>
                        <c:pt idx="0">
                          <c:v>-1.7</c:v>
                        </c:pt>
                      </c15:dlblFieldTableCache>
                    </c15:dlblFTEntry>
                  </c15:dlblFieldTable>
                  <c15:showDataLabelsRange val="0"/>
                </c:ext>
                <c:ext xmlns:c16="http://schemas.microsoft.com/office/drawing/2014/chart" uri="{C3380CC4-5D6E-409C-BE32-E72D297353CC}">
                  <c16:uniqueId val="{00000006-E0D7-49E6-9A1B-C6791F41DD2D}"/>
                </c:ext>
              </c:extLst>
            </c:dLbl>
            <c:dLbl>
              <c:idx val="7"/>
              <c:tx>
                <c:strRef>
                  <c:f>Daten_Diagramme!$E$21</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{3C0DDE52-2BA1-4801-80DB-B2E5761B7E4A}</c15:txfldGUID>
                      <c15:f>Daten_Diagramme!$E$21</c15:f>
                      <c15:dlblFieldTableCache>
                        <c:ptCount val="1"/>
                        <c:pt idx="0">
                          <c:v>2.1</c:v>
                        </c:pt>
                      </c15:dlblFieldTableCache>
                    </c15:dlblFTEntry>
                  </c15:dlblFieldTable>
                  <c15:showDataLabelsRange val="0"/>
                </c:ext>
                <c:ext xmlns:c16="http://schemas.microsoft.com/office/drawing/2014/chart" uri="{C3380CC4-5D6E-409C-BE32-E72D297353CC}">
                  <c16:uniqueId val="{00000007-E0D7-49E6-9A1B-C6791F41DD2D}"/>
                </c:ext>
              </c:extLst>
            </c:dLbl>
            <c:dLbl>
              <c:idx val="8"/>
              <c:tx>
                <c:strRef>
                  <c:f>Daten_Diagramme!$E$22</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{18C3FED5-C296-450A-B635-E942FF0DD343}</c15:txfldGUID>
                      <c15:f>Daten_Diagramme!$E$22</c15:f>
                      <c15:dlblFieldTableCache>
                        <c:ptCount val="1"/>
                        <c:pt idx="0">
                          <c:v>-1.0</c:v>
                        </c:pt>
                      </c15:dlblFieldTableCache>
                    </c15:dlblFTEntry>
                  </c15:dlblFieldTable>
                  <c15:showDataLabelsRange val="0"/>
                </c:ext>
                <c:ext xmlns:c16="http://schemas.microsoft.com/office/drawing/2014/chart" uri="{C3380CC4-5D6E-409C-BE32-E72D297353CC}">
                  <c16:uniqueId val="{00000008-E0D7-49E6-9A1B-C6791F41DD2D}"/>
                </c:ext>
              </c:extLst>
            </c:dLbl>
            <c:dLbl>
              <c:idx val="9"/>
              <c:tx>
                <c:strRef>
                  <c:f>Daten_Diagramme!$E$23</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{2E91A5B2-FC07-4F0D-BE50-6157946D3DD3}</c15:txfldGUID>
                      <c15:f>Daten_Diagramme!$E$23</c15:f>
                      <c15:dlblFieldTableCache>
                        <c:ptCount val="1"/>
                        <c:pt idx="0">
                          <c:v>-0.4</c:v>
                        </c:pt>
                      </c15:dlblFieldTableCache>
                    </c15:dlblFTEntry>
                  </c15:dlblFieldTable>
                  <c15:showDataLabelsRange val="0"/>
                </c:ext>
                <c:ext xmlns:c16="http://schemas.microsoft.com/office/drawing/2014/chart" uri="{C3380CC4-5D6E-409C-BE32-E72D297353CC}">
                  <c16:uniqueId val="{00000009-E0D7-49E6-9A1B-C6791F41DD2D}"/>
                </c:ext>
              </c:extLst>
            </c:dLbl>
            <c:dLbl>
              <c:idx val="10"/>
              <c:tx>
                <c:strRef>
                  <c:f>Daten_Diagramme!$E$24</c:f>
                  <c:strCache>
                    <c:ptCount val="1"/>
                    <c:pt idx="0">
                      <c:v>-11.8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{0EAF38F1-0FBD-418D-9B9D-71630A0094E9}</c15:txfldGUID>
                      <c15:f>Daten_Diagramme!$E$24</c15:f>
                      <c15:dlblFieldTableCache>
                        <c:ptCount val="1"/>
                        <c:pt idx="0">
                          <c:v>-11.8</c:v>
                        </c:pt>
                      </c15:dlblFieldTableCache>
                    </c15:dlblFTEntry>
                  </c15:dlblFieldTable>
                  <c15:showDataLabelsRange val="0"/>
                </c:ext>
                <c:ext xmlns:c16="http://schemas.microsoft.com/office/drawing/2014/chart" uri="{C3380CC4-5D6E-409C-BE32-E72D297353CC}">
                  <c16:uniqueId val="{0000000A-E0D7-49E6-9A1B-C6791F41DD2D}"/>
                </c:ext>
              </c:extLst>
            </c:dLbl>
            <c:dLbl>
              <c:idx val="11"/>
              <c:tx>
                <c:strRef>
                  <c:f>Daten_Diagramme!$E$25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{0774968C-8CE6-4662-8731-EC84A5D1C482}</c15:txfldGUID>
                      <c15:f>Daten_Diagramme!$E$25</c15:f>
                      <c15:dlblFieldTableCache>
                        <c:ptCount val="1"/>
                      </c15:dlblFieldTableCache>
                    </c15:dlblFTEntry>
                  </c15:dlblFieldTable>
                  <c15:showDataLabelsRange val="0"/>
                </c:ext>
                <c:ext xmlns:c16="http://schemas.microsoft.com/office/drawing/2014/chart" uri="{C3380CC4-5D6E-409C-BE32-E72D297353CC}">
                  <c16:uniqueId val="{0000000B-E0D7-49E6-9A1B-C6791F41DD2D}"/>
                </c:ext>
              </c:extLst>
            </c:dLbl>
            <c:dLbl>
              <c:idx val="12"/>
              <c:tx>
                <c:strRef>
                  <c:f>Daten_Diagramme!$E$26</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{99CA8F5D-901D-4676-9750-C28FDF54F858}</c15:txfldGUID>
                      <c15:f>Daten_Diagramme!$E$26</c15:f>
                      <c15:dlblFieldTableCache>
                        <c:ptCount val="1"/>
                        <c:pt idx="0">
                          <c:v>-2.1</c:v>
                        </c:pt>
                      </c15:dlblFieldTableCache>
                    </c15:dlblFTEntry>
                  </c15:dlblFieldTable>
                  <c15:showDataLabelsRange val="0"/>
                </c:ext>
                <c:ext xmlns:c16="http://schemas.microsoft.com/office/drawing/2014/chart" uri="{C3380CC4-5D6E-409C-BE32-E72D297353CC}">
                  <c16:uniqueId val="{0000000C-E0D7-49E6-9A1B-C6791F41DD2D}"/>
                </c:ext>
              </c:extLst>
            </c:dLbl>
            <c:dLbl>
              <c:idx val="13"/>
              <c:tx>
                <c:strRef>
                  <c:f>Daten_Diagramme!$E$27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{D8A70826-BA65-4F5D-AFA5-A41156BFA014}</c15:txfldGUID>
                      <c15:f>Daten_Diagramme!$E$27</c15:f>
                      <c15:dlblFieldTableCache>
                        <c:ptCount val="1"/>
                        <c:pt idx="0">
                          <c:v>1.3</c:v>
                        </c:pt>
                      </c15:dlblFieldTableCache>
                    </c15:dlblFTEntry>
                  </c15:dlblFieldTable>
                  <c15:showDataLabelsRange val="0"/>
                </c:ext>
                <c:ext xmlns:c16="http://schemas.microsoft.com/office/drawing/2014/chart" uri="{C3380CC4-5D6E-409C-BE32-E72D297353CC}">
                  <c16:uniqueId val="{0000000D-E0D7-49E6-9A1B-C6791F41DD2D}"/>
                </c:ext>
              </c:extLst>
            </c:dLbl>
            <c:dLbl>
              <c:idx val="14"/>
              <c:tx>
                <c:strRef>
                  <c:f>Daten_Diagramme!$E$28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{C9A3DA22-D91C-4BFB-B83D-328EAC60F743}</c15:txfldGUID>
                      <c15:f>Daten_Diagramme!$E$28</c15:f>
                      <c15:dlblFieldTableCache>
                        <c:ptCount val="1"/>
                        <c:pt idx="0">
                          <c:v>1.0</c:v>
                        </c:pt>
                      </c15:dlblFieldTableCache>
                    </c15:dlblFTEntry>
                  </c15:dlblFieldTable>
                  <c15:showDataLabelsRange val="0"/>
                </c:ext>
                <c:ext xmlns:c16="http://schemas.microsoft.com/office/drawing/2014/chart" uri="{C3380CC4-5D6E-409C-BE32-E72D297353CC}">
                  <c16:uniqueId val="{0000000E-E0D7-49E6-9A1B-C6791F41DD2D}"/>
                </c:ext>
              </c:extLst>
            </c:dLbl>
            <c:dLbl>
              <c:idx val="15"/>
              <c:tx>
                <c:strRef>
                  <c:f>Daten_Diagramme!$E$29</c:f>
                  <c:strCache>
                    <c:ptCount val="1"/>
                    <c:pt idx="0">
                      <c:v>-17.4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{4240C170-5FEB-440E-8036-00210ADA672F}</c15:txfldGUID>
                      <c15:f>Daten_Diagramme!$E$29</c15:f>
                      <c15:dlblFieldTableCache>
                        <c:ptCount val="1"/>
                        <c:pt idx="0">
                          <c:v>-17.4</c:v>
                        </c:pt>
                      </c15:dlblFieldTableCache>
                    </c15:dlblFTEntry>
                  </c15:dlblFieldTable>
                  <c15:showDataLabelsRange val="0"/>
                </c:ext>
                <c:ext xmlns:c16="http://schemas.microsoft.com/office/drawing/2014/chart" uri="{C3380CC4-5D6E-409C-BE32-E72D297353CC}">
                  <c16:uniqueId val="{0000000F-E0D7-49E6-9A1B-C6791F41DD2D}"/>
                </c:ext>
              </c:extLst>
            </c:dLbl>
            <c:dLbl>
              <c:idx val="16"/>
              <c:tx>
                <c:strRef>
                  <c:f>Daten_Diagramme!$E$30</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{7EC62B04-6625-409B-85FA-012E8009F55A}</c15:txfldGUID>
                      <c15:f>Daten_Diagramme!$E$30</c15:f>
                      <c15:dlblFieldTableCache>
                        <c:ptCount val="1"/>
                        <c:pt idx="0">
                          <c:v>-3.6</c:v>
                        </c:pt>
                      </c15:dlblFieldTableCache>
                    </c15:dlblFTEntry>
                  </c15:dlblFieldTable>
                  <c15:showDataLabelsRange val="0"/>
                </c:ext>
                <c:ext xmlns:c16="http://schemas.microsoft.com/office/drawing/2014/chart" uri="{C3380CC4-5D6E-409C-BE32-E72D297353CC}">
                  <c16:uniqueId val="{00000010-E0D7-49E6-9A1B-C6791F41DD2D}"/>
                </c:ext>
              </c:extLst>
            </c:dLbl>
            <c:dLbl>
              <c:idx val="17"/>
              <c:tx>
                <c:strRef>
                  <c:f>Daten_Diagramme!$E$31</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{0DB5316E-078D-4543-8B07-4EDE56BE34A3}</c15:txfldGUID>
                      <c15:f>Daten_Diagramme!$E$31</c15:f>
                      <c15:dlblFieldTableCache>
                        <c:ptCount val="1"/>
                        <c:pt idx="0">
                          <c:v>-4.7</c:v>
                        </c:pt>
                      </c15:dlblFieldTableCache>
                    </c15:dlblFTEntry>
                  </c15:dlblFieldTable>
                  <c15:showDataLabelsRange val="0"/>
                </c:ext>
                <c:ext xmlns:c16="http://schemas.microsoft.com/office/drawing/2014/chart" uri="{C3380CC4-5D6E-409C-BE32-E72D297353CC}">
                  <c16:uniqueId val="{00000011-E0D7-49E6-9A1B-C6791F41DD2D}"/>
                </c:ext>
              </c:extLst>
            </c:dLbl>
            <c:dLbl>
              <c:idx val="18"/>
              <c:tx>
                <c:strRef>
                  <c:f>Daten_Diagramme!$E$32</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{27745B03-0756-4AF0-A2FF-8DBC962C9589}</c15:txfldGUID>
                      <c15:f>Daten_Diagramme!$E$32</c15:f>
                      <c15:dlblFieldTableCache>
                        <c:ptCount val="1"/>
                        <c:pt idx="0">
                          <c:v>-3.4</c:v>
                        </c:pt>
                      </c15:dlblFieldTableCache>
                    </c15:dlblFTEntry>
                  </c15:dlblFieldTable>
                  <c15:showDataLabelsRange val="0"/>
                </c:ext>
                <c:ext xmlns:c16="http://schemas.microsoft.com/office/drawing/2014/chart" uri="{C3380CC4-5D6E-409C-BE32-E72D297353CC}">
                  <c16:uniqueId val="{00000012-E0D7-49E6-9A1B-C6791F41DD2D}"/>
                </c:ext>
              </c:extLst>
            </c:dLbl>
            <c:dLbl>
              <c:idx val="19"/>
              <c:tx>
                <c:strRef>
                  <c:f>Daten_Diagramme!$E$33</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{F107DCA0-52E6-43CF-B432-E5D6A9B6DF1D}</c15:txfldGUID>
                      <c15:f>Daten_Diagramme!$E$33</c15:f>
                      <c15:dlblFieldTableCache>
                        <c:ptCount val="1"/>
                        <c:pt idx="0">
                          <c:v>1.4</c:v>
                        </c:pt>
                      </c15:dlblFieldTableCache>
                    </c15:dlblFTEntry>
                  </c15:dlblFieldTable>
                  <c15:showDataLabelsRange val="0"/>
                </c:ext>
                <c:ext xmlns:c16="http://schemas.microsoft.com/office/drawing/2014/chart" uri="{C3380CC4-5D6E-409C-BE32-E72D297353CC}">
                  <c16:uniqueId val="{00000013-E0D7-49E6-9A1B-C6791F41DD2D}"/>
                </c:ext>
              </c:extLst>
            </c:dLbl>
            <c:dLbl>
              <c:idx val="20"/>
              <c:tx>
                <c:strRef>
                  <c:f>Daten_Diagramme!$E$34</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{7FC6BC72-AA77-49C6-BB5A-8678F5C8255F}</c15:txfldGUID>
                      <c15:f>Daten_Diagramme!$E$34</c15:f>
                      <c15:dlblFieldTableCache>
                        <c:ptCount val="1"/>
                        <c:pt idx="0">
                          <c:v>-1.4</c:v>
                        </c:pt>
                      </c15:dlblFieldTableCache>
                    </c15:dlblFTEntry>
                  </c15:dlblFieldTable>
                  <c15:showDataLabelsRange val="0"/>
                </c:ext>
                <c:ext xmlns:c16="http://schemas.microsoft.com/office/drawing/2014/chart" uri="{C3380CC4-5D6E-409C-BE32-E72D297353CC}">
                  <c16:uniqueId val="{00000014-E0D7-49E6-9A1B-C6791F41DD2D}"/>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{9A1751F7-3DE0-41EA-98AF-23FFF350CE99}</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E0D7-49E6-9A1B-C6791F41DD2D}"/>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{FA277302-4ECA-4FB8-BCF9-2528B57623B9}</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E0D7-49E6-9A1B-C6791F41DD2D}"/>
                </c:ext>
              </c:extLst>
            </c:dLbl>
            <c:dLbl>
              <c:idx val="23"/>
              <c:tx>
                <c:strRef>
                  <c:f>Daten_Diagramme!$E$37</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{5966894C-A19D-4B86-98E9-36A88D1E2FC3}</c15:txfldGUID>
                      <c15:f>Daten_Diagramme!$E$37</c15:f>
                      <c15:dlblFieldTableCache>
                        <c:ptCount val="1"/>
                        <c:pt idx="0">
                          <c:v>4.0</c:v>
                        </c:pt>
                      </c15:dlblFieldTableCache>
                    </c15:dlblFTEntry>
                  </c15:dlblFieldTable>
                  <c15:showDataLabelsRange val="0"/>
                </c:ext>
                <c:ext xmlns:c16="http://schemas.microsoft.com/office/drawing/2014/chart" uri="{C3380CC4-5D6E-409C-BE32-E72D297353CC}">
                  <c16:uniqueId val="{00000017-E0D7-49E6-9A1B-C6791F41DD2D}"/>
                </c:ext>
              </c:extLst>
            </c:dLbl>
            <c:dLbl>
              <c:idx val="24"/>
              <c:tx>
                <c:strRef>
                  <c:f>Daten_Diagramme!$E$38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{8BD9854F-DDA7-4510-BB40-E12F9B4880B7}</c15:txfldGUID>
                      <c15:f>Daten_Diagramme!$E$38</c15:f>
                      <c15:dlblFieldTableCache>
                        <c:ptCount val="1"/>
                        <c:pt idx="0">
                          <c:v>-1.0</c:v>
                        </c:pt>
                      </c15:dlblFieldTableCache>
                    </c15:dlblFTEntry>
                  </c15:dlblFieldTable>
                  <c15:showDataLabelsRange val="0"/>
                </c:ext>
                <c:ext xmlns:c16="http://schemas.microsoft.com/office/drawing/2014/chart" uri="{C3380CC4-5D6E-409C-BE32-E72D297353CC}">
                  <c16:uniqueId val="{00000018-E0D7-49E6-9A1B-C6791F41DD2D}"/>
                </c:ext>
              </c:extLst>
            </c:dLbl>
            <c:dLbl>
              <c:idx val="25"/>
              <c:tx>
                <c:strRef>
                  <c:f>Daten_Diagramme!$E$39</c:f>
                  <c:strCache>
                    <c:ptCount val="1"/>
                    <c:pt idx="0">
                      <c:v>-7.2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{89170F5E-B87B-4887-89A4-5280D24F09C1}</c15:txfldGUID>
                      <c15:f>Daten_Diagramme!$E$39</c15:f>
                      <c15:dlblFieldTableCache>
                        <c:ptCount val="1"/>
                        <c:pt idx="0">
                          <c:v>-7.2</c:v>
                        </c:pt>
                      </c15:dlblFieldTableCache>
                    </c15:dlblFTEntry>
                  </c15:dlblFieldTable>
                  <c15:showDataLabelsRange val="0"/>
                </c:ext>
                <c:ext xmlns:c16="http://schemas.microsoft.com/office/drawing/2014/chart" uri="{C3380CC4-5D6E-409C-BE32-E72D297353CC}">
                  <c16:uniqueId val="{00000019-E0D7-49E6-9A1B-C6791F41DD2D}"/>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{F0495BB5-EEFA-466A-B7A2-A2820155DBE6}</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E0D7-49E6-9A1B-C6791F41DD2D}"/>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{69FF3BC8-9212-4BD7-9C43-5960E9828D87}</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E0D7-49E6-9A1B-C6791F41DD2D}"/>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{F979BF7D-E391-4445-BC7D-4284FF77FB33}</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E0D7-49E6-9A1B-C6791F41DD2D}"/>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{480B5F48-46A9-46E9-AF08-EE5AADD5D180}</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E0D7-49E6-9A1B-C6791F41DD2D}"/>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{E3512580-E2EB-4ADE-A5E4-5D803A686F97}</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E0D7-49E6-9A1B-C6791F41DD2D}"/>
                </c:ext>
              </c:extLst>
            </c:dLbl>
            <c:dLbl>
              <c:idx val="31"/>
              <c:tx>
                <c:strRef>
                  <c:f>Daten_Diagramme!$E$45</c:f>
                  <c:strCache>
                    <c:ptCount val="1"/>
                    <c:pt idx="0">
                      <c:v>-7.2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{F02A729F-6044-4658-BA37-1427FF1A6D88}</c15:txfldGUID>
                      <c15:f>Daten_Diagramme!$E$45</c15:f>
                      <c15:dlblFieldTableCache>
                        <c:ptCount val="1"/>
                        <c:pt idx="0">
                          <c:v>-7.2</c:v>
                        </c:pt>
                      </c15:dlblFieldTableCache>
                    </c15:dlblFTEntry>
                  </c15:dlblFieldTable>
                  <c15:showDataLabelsRange val="0"/>
                </c:ext>
                <c:ext xmlns:c16="http://schemas.microsoft.com/office/drawing/2014/chart" uri="{C3380CC4-5D6E-409C-BE32-E72D297353CC}">
                  <c16:uniqueId val="{0000001F-E0D7-49E6-9A1B-C6791F41DD2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-5.7044367841654617</c:v>
                </c:pt>
                <c:pt idx="1">
                  <c:v>4.0185893931109895</c:v>
                </c:pt>
                <c:pt idx="2">
                  <c:v>-0.23310023310023309</c:v>
                </c:pt>
                <c:pt idx="3">
                  <c:v>-3.5579345088161207</c:v>
                </c:pt>
                <c:pt idx="4">
                  <c:v>0.34110289937464466</c:v>
                </c:pt>
                <c:pt idx="5">
                  <c:v>-10.550887021475257</c:v>
                </c:pt>
                <c:pt idx="6">
                  <c:v>-1.7341040462427746</c:v>
                </c:pt>
                <c:pt idx="7">
                  <c:v>2.0808323329331735</c:v>
                </c:pt>
                <c:pt idx="8">
                  <c:v>-1.0135135135135136</c:v>
                </c:pt>
                <c:pt idx="9">
                  <c:v>-0.35832414553472985</c:v>
                </c:pt>
                <c:pt idx="10">
                  <c:v>-11.814081683788524</c:v>
                </c:pt>
                <c:pt idx="11">
                  <c:v>-71.788715486194477</c:v>
                </c:pt>
                <c:pt idx="12">
                  <c:v>-2.0833333333333335</c:v>
                </c:pt>
                <c:pt idx="13">
                  <c:v>1.2691853600944509</c:v>
                </c:pt>
                <c:pt idx="14">
                  <c:v>0.99815157116451014</c:v>
                </c:pt>
                <c:pt idx="15">
                  <c:v>-17.357512953367877</c:v>
                </c:pt>
                <c:pt idx="16">
                  <c:v>-3.6298932384341636</c:v>
                </c:pt>
                <c:pt idx="17">
                  <c:v>-4.6875</c:v>
                </c:pt>
                <c:pt idx="18">
                  <c:v>-3.3504138746551044</c:v>
                </c:pt>
                <c:pt idx="19">
                  <c:v>1.4411529223378703</c:v>
                </c:pt>
                <c:pt idx="20">
                  <c:v>-1.3675213675213675</c:v>
                </c:pt>
                <c:pt idx="21">
                  <c:v>0</c:v>
                </c:pt>
                <c:pt idx="23">
                  <c:v>4.0185893931109895</c:v>
                </c:pt>
                <c:pt idx="24">
                  <c:v>-1.0157273918741809</c:v>
                </c:pt>
                <c:pt idx="25">
                  <c:v>-7.1619297610427228</c:v>
                </c:pt>
              </c:numCache>
            </c:numRef>
          </c:val>
          <c:extLst>
            <c:ext xmlns:c16="http://schemas.microsoft.com/office/drawing/2014/chart" uri="{C3380CC4-5D6E-409C-BE32-E72D297353CC}">
              <c16:uniqueId val="{00000020-E0D7-49E6-9A1B-C6791F41DD2D}"/>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{7783076A-B1A5-4784-8FC4-DC93DE746D42}</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E0D7-49E6-9A1B-C6791F41DD2D}"/>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{23ADBA32-5374-4425-94A6-F76D785C6860}</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E0D7-49E6-9A1B-C6791F41DD2D}"/>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{DDA8769C-8408-437A-9FB1-C688B7BCE141}</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E0D7-49E6-9A1B-C6791F41DD2D}"/>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{075E2677-2377-46EE-ACDC-AB4EEB581AC3}</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E0D7-49E6-9A1B-C6791F41DD2D}"/>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{DD3916B5-76A2-4FA0-A9FB-7A842EB1D234}</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E0D7-49E6-9A1B-C6791F41DD2D}"/>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{DB7EFB2F-D136-4A8E-B548-3AAFDD725358}</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E0D7-49E6-9A1B-C6791F41DD2D}"/>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{628B637F-BE57-4788-9FF7-63600E5406F2}</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E0D7-49E6-9A1B-C6791F41DD2D}"/>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{4F1910B3-B123-4F18-A034-6E4DDFF699F1}</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E0D7-49E6-9A1B-C6791F41DD2D}"/>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{0BFF9656-C960-4E90-9A1E-F39D68FE12DA}</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E0D7-49E6-9A1B-C6791F41DD2D}"/>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{25A3281A-2AD1-4F03-ADA5-20492FFB2418}</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E0D7-49E6-9A1B-C6791F41DD2D}"/>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{C673E9B6-DA0B-4FBF-B08D-0CA3B5664B2F}</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E0D7-49E6-9A1B-C6791F41DD2D}"/>
                </c:ext>
              </c:extLst>
            </c:dLbl>
            <c:dLbl>
              <c:idx val="11"/>
              <c:tx>
                <c:strRef>
                  <c:f>Daten_Diagramme!$G$25</c:f>
                  <c:strCache>
                    <c:ptCount val="1"/>
                    <c:pt idx="0">
                      <c:v>&lt; -50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{F0ADCA75-EA43-4F67-9327-890EE18DCB18}</c15:txfldGUID>
                      <c15:f>Daten_Diagramme!$G$25</c15:f>
                      <c15:dlblFieldTableCache>
                        <c:ptCount val="1"/>
                        <c:pt idx="0">
                          <c:v>&lt; -50</c:v>
                        </c:pt>
                      </c15:dlblFieldTableCache>
                    </c15:dlblFTEntry>
                  </c15:dlblFieldTable>
                  <c15:showDataLabelsRange val="0"/>
                </c:ext>
                <c:ext xmlns:c16="http://schemas.microsoft.com/office/drawing/2014/chart" uri="{C3380CC4-5D6E-409C-BE32-E72D297353CC}">
                  <c16:uniqueId val="{0000002C-E0D7-49E6-9A1B-C6791F41DD2D}"/>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{B5827020-0686-4891-95B0-BBA5C1F67186}</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E0D7-49E6-9A1B-C6791F41DD2D}"/>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{DB7E7F6C-4C5D-46B3-A3A6-FA5DB2D05F98}</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E0D7-49E6-9A1B-C6791F41DD2D}"/>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{29B9B49F-1DF6-4E27-89F1-ACD72F17C527}</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E0D7-49E6-9A1B-C6791F41DD2D}"/>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{0EFAF8EA-4AD6-4D43-AFFD-C9544B0BA0A7}</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E0D7-49E6-9A1B-C6791F41DD2D}"/>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{E1EB8751-4B05-46A3-A782-D42F22F17151}</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E0D7-49E6-9A1B-C6791F41DD2D}"/>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{FA9E61E7-F55E-4AE2-A55F-341A11E07499}</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E0D7-49E6-9A1B-C6791F41DD2D}"/>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{6C26477E-DF83-4E19-B445-422CAE8380C4}</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E0D7-49E6-9A1B-C6791F41DD2D}"/>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{092AFB3F-BB14-44FC-924E-1DDCE8E1BE45}</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E0D7-49E6-9A1B-C6791F41DD2D}"/>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{1AEAF7D9-B5C3-43E8-9C14-C95E97479A51}</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E0D7-49E6-9A1B-C6791F41DD2D}"/>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{E9D14395-9F41-4B08-AD11-F670EC8BC95E}</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E0D7-49E6-9A1B-C6791F41DD2D}"/>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{618F5F40-1425-4F8D-B01C-9D0EDE87CF3E}</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E0D7-49E6-9A1B-C6791F41DD2D}"/>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{F24B9C03-C214-4BC9-9C7D-2FBEE37E68A9}</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E0D7-49E6-9A1B-C6791F41DD2D}"/>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{ADB0EE80-6695-4D11-B25A-BF7FFF4DC16C}</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E0D7-49E6-9A1B-C6791F41DD2D}"/>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{FC590DE4-6D57-4ECC-AB84-B25AC962BD73}</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E0D7-49E6-9A1B-C6791F41DD2D}"/>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{4120C0C0-EC97-4E3B-9AAF-EA2EACE1C582}</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E0D7-49E6-9A1B-C6791F41DD2D}"/>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{889DCE8C-2E15-4E8C-B491-0AB0E74BD3B0}</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E0D7-49E6-9A1B-C6791F41DD2D}"/>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{42E377DC-FD02-471A-A92A-46D10B2897FD}</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E0D7-49E6-9A1B-C6791F41DD2D}"/>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{B2093D80-018B-49F0-92DA-621A7C4EDC52}</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E0D7-49E6-9A1B-C6791F41DD2D}"/>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{316C74F7-1BA0-4CE9-802F-C5616486EAB7}</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E0D7-49E6-9A1B-C6791F41DD2D}"/>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{6590BA41-794D-4DBD-AEA5-B1A34769EB5D}</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E0D7-49E6-9A1B-C6791F41DD2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0.75</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E0D7-49E6-9A1B-C6791F41DD2D}"/>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-45</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118</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E0D7-49E6-9A1B-C6791F41DD2D}"/>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{F7AC0E2D-5C26-492A-93E6-DDE392FACC8B}</c15:txfldGUID>
                      <c15:f>Diagramm!$I$46</c15:f>
                      <c15:dlblFieldTableCache>
                        <c:ptCount val="1"/>
                      </c15:dlblFieldTableCache>
                    </c15:dlblFTEntry>
                  </c15:dlblFieldTable>
                  <c15:showDataLabelsRange val="0"/>
                </c:ext>
                <c:ext xmlns:c16="http://schemas.microsoft.com/office/drawing/2014/chart" uri="{C3380CC4-5D6E-409C-BE32-E72D297353CC}">
                  <c16:uniqueId val="{00000000-BEE7-427B-A4CB-5DB6D6201BA3}"/>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{98AA074D-7324-4ED5-B991-B81040F4A5DA}</c15:txfldGUID>
                      <c15:f>Diagramm!$I$47</c15:f>
                      <c15:dlblFieldTableCache>
                        <c:ptCount val="1"/>
                      </c15:dlblFieldTableCache>
                    </c15:dlblFTEntry>
                  </c15:dlblFieldTable>
                  <c15:showDataLabelsRange val="0"/>
                </c:ext>
                <c:ext xmlns:c16="http://schemas.microsoft.com/office/drawing/2014/chart" uri="{C3380CC4-5D6E-409C-BE32-E72D297353CC}">
                  <c16:uniqueId val="{00000001-BEE7-427B-A4CB-5DB6D6201BA3}"/>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{950DED02-FDD7-47AF-8B51-C6E572FB8198}</c15:txfldGUID>
                      <c15:f>Diagramm!$I$48</c15:f>
                      <c15:dlblFieldTableCache>
                        <c:ptCount val="1"/>
                      </c15:dlblFieldTableCache>
                    </c15:dlblFTEntry>
                  </c15:dlblFieldTable>
                  <c15:showDataLabelsRange val="0"/>
                </c:ext>
                <c:ext xmlns:c16="http://schemas.microsoft.com/office/drawing/2014/chart" uri="{C3380CC4-5D6E-409C-BE32-E72D297353CC}">
                  <c16:uniqueId val="{00000002-BEE7-427B-A4CB-5DB6D6201BA3}"/>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{CFF61845-2D7B-41E1-BEE6-88535EAD331D}</c15:txfldGUID>
                      <c15:f>Diagramm!$I$49</c15:f>
                      <c15:dlblFieldTableCache>
                        <c:ptCount val="1"/>
                      </c15:dlblFieldTableCache>
                    </c15:dlblFTEntry>
                  </c15:dlblFieldTable>
                  <c15:showDataLabelsRange val="0"/>
                </c:ext>
                <c:ext xmlns:c16="http://schemas.microsoft.com/office/drawing/2014/chart" uri="{C3380CC4-5D6E-409C-BE32-E72D297353CC}">
                  <c16:uniqueId val="{00000003-BEE7-427B-A4CB-5DB6D6201BA3}"/>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{CFECD874-C703-4E94-818D-0DBFFAAA3E32}</c15:txfldGUID>
                      <c15:f>Diagramm!$I$50</c15:f>
                      <c15:dlblFieldTableCache>
                        <c:ptCount val="1"/>
                      </c15:dlblFieldTableCache>
                    </c15:dlblFTEntry>
                  </c15:dlblFieldTable>
                  <c15:showDataLabelsRange val="0"/>
                </c:ext>
                <c:ext xmlns:c16="http://schemas.microsoft.com/office/drawing/2014/chart" uri="{C3380CC4-5D6E-409C-BE32-E72D297353CC}">
                  <c16:uniqueId val="{00000004-BEE7-427B-A4CB-5DB6D6201BA3}"/>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{AB29342A-48FC-4CEB-8DC7-8E5E62C858C4}</c15:txfldGUID>
                      <c15:f>Diagramm!$I$51</c15:f>
                      <c15:dlblFieldTableCache>
                        <c:ptCount val="1"/>
                      </c15:dlblFieldTableCache>
                    </c15:dlblFTEntry>
                  </c15:dlblFieldTable>
                  <c15:showDataLabelsRange val="0"/>
                </c:ext>
                <c:ext xmlns:c16="http://schemas.microsoft.com/office/drawing/2014/chart" uri="{C3380CC4-5D6E-409C-BE32-E72D297353CC}">
                  <c16:uniqueId val="{00000005-BEE7-427B-A4CB-5DB6D6201BA3}"/>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{A2CEE809-D68F-47FA-84DE-FF130E7BAEB4}</c15:txfldGUID>
                      <c15:f>Diagramm!$I$52</c15:f>
                      <c15:dlblFieldTableCache>
                        <c:ptCount val="1"/>
                      </c15:dlblFieldTableCache>
                    </c15:dlblFTEntry>
                  </c15:dlblFieldTable>
                  <c15:showDataLabelsRange val="0"/>
                </c:ext>
                <c:ext xmlns:c16="http://schemas.microsoft.com/office/drawing/2014/chart" uri="{C3380CC4-5D6E-409C-BE32-E72D297353CC}">
                  <c16:uniqueId val="{00000006-BEE7-427B-A4CB-5DB6D6201BA3}"/>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{DE316105-5765-4447-94F3-EA70CC37A21E}</c15:txfldGUID>
                      <c15:f>Diagramm!$I$53</c15:f>
                      <c15:dlblFieldTableCache>
                        <c:ptCount val="1"/>
                      </c15:dlblFieldTableCache>
                    </c15:dlblFTEntry>
                  </c15:dlblFieldTable>
                  <c15:showDataLabelsRange val="0"/>
                </c:ext>
                <c:ext xmlns:c16="http://schemas.microsoft.com/office/drawing/2014/chart" uri="{C3380CC4-5D6E-409C-BE32-E72D297353CC}">
                  <c16:uniqueId val="{00000007-BEE7-427B-A4CB-5DB6D6201BA3}"/>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{A8AB5007-1EC0-4F7E-9E36-5AF9037F7486}</c15:txfldGUID>
                      <c15:f>Diagramm!$I$54</c15:f>
                      <c15:dlblFieldTableCache>
                        <c:ptCount val="1"/>
                      </c15:dlblFieldTableCache>
                    </c15:dlblFTEntry>
                  </c15:dlblFieldTable>
                  <c15:showDataLabelsRange val="0"/>
                </c:ext>
                <c:ext xmlns:c16="http://schemas.microsoft.com/office/drawing/2014/chart" uri="{C3380CC4-5D6E-409C-BE32-E72D297353CC}">
                  <c16:uniqueId val="{00000008-BEE7-427B-A4CB-5DB6D6201BA3}"/>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{D282AD95-1497-486A-9F03-06B2256914D2}</c15:txfldGUID>
                      <c15:f>Diagramm!$I$55</c15:f>
                      <c15:dlblFieldTableCache>
                        <c:ptCount val="1"/>
                      </c15:dlblFieldTableCache>
                    </c15:dlblFTEntry>
                  </c15:dlblFieldTable>
                  <c15:showDataLabelsRange val="0"/>
                </c:ext>
                <c:ext xmlns:c16="http://schemas.microsoft.com/office/drawing/2014/chart" uri="{C3380CC4-5D6E-409C-BE32-E72D297353CC}">
                  <c16:uniqueId val="{00000009-BEE7-427B-A4CB-5DB6D6201BA3}"/>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{8F64303A-6EB6-41ED-943D-EDFCB234EC8B}</c15:txfldGUID>
                      <c15:f>Diagramm!$I$56</c15:f>
                      <c15:dlblFieldTableCache>
                        <c:ptCount val="1"/>
                      </c15:dlblFieldTableCache>
                    </c15:dlblFTEntry>
                  </c15:dlblFieldTable>
                  <c15:showDataLabelsRange val="0"/>
                </c:ext>
                <c:ext xmlns:c16="http://schemas.microsoft.com/office/drawing/2014/chart" uri="{C3380CC4-5D6E-409C-BE32-E72D297353CC}">
                  <c16:uniqueId val="{0000000A-BEE7-427B-A4CB-5DB6D6201BA3}"/>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{EC1BA375-84C3-4F8D-B95B-6E9D00C7F09C}</c15:txfldGUID>
                      <c15:f>Diagramm!$I$57</c15:f>
                      <c15:dlblFieldTableCache>
                        <c:ptCount val="1"/>
                      </c15:dlblFieldTableCache>
                    </c15:dlblFTEntry>
                  </c15:dlblFieldTable>
                  <c15:showDataLabelsRange val="0"/>
                </c:ext>
                <c:ext xmlns:c16="http://schemas.microsoft.com/office/drawing/2014/chart" uri="{C3380CC4-5D6E-409C-BE32-E72D297353CC}">
                  <c16:uniqueId val="{0000000B-BEE7-427B-A4CB-5DB6D6201BA3}"/>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{527C3C12-18CC-468A-8197-7B450C6A30CE}</c15:txfldGUID>
                      <c15:f>Diagramm!$I$58</c15:f>
                      <c15:dlblFieldTableCache>
                        <c:ptCount val="1"/>
                      </c15:dlblFieldTableCache>
                    </c15:dlblFTEntry>
                  </c15:dlblFieldTable>
                  <c15:showDataLabelsRange val="0"/>
                </c:ext>
                <c:ext xmlns:c16="http://schemas.microsoft.com/office/drawing/2014/chart" uri="{C3380CC4-5D6E-409C-BE32-E72D297353CC}">
                  <c16:uniqueId val="{0000000C-BEE7-427B-A4CB-5DB6D6201BA3}"/>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{CF61E469-10E7-4F5F-B09B-FF61B4AA6D91}</c15:txfldGUID>
                      <c15:f>Diagramm!$I$59</c15:f>
                      <c15:dlblFieldTableCache>
                        <c:ptCount val="1"/>
                      </c15:dlblFieldTableCache>
                    </c15:dlblFTEntry>
                  </c15:dlblFieldTable>
                  <c15:showDataLabelsRange val="0"/>
                </c:ext>
                <c:ext xmlns:c16="http://schemas.microsoft.com/office/drawing/2014/chart" uri="{C3380CC4-5D6E-409C-BE32-E72D297353CC}">
                  <c16:uniqueId val="{0000000D-BEE7-427B-A4CB-5DB6D6201BA3}"/>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{22D1A322-870F-4CE7-8485-158E176CB6CD}</c15:txfldGUID>
                      <c15:f>Diagramm!$I$60</c15:f>
                      <c15:dlblFieldTableCache>
                        <c:ptCount val="1"/>
                      </c15:dlblFieldTableCache>
                    </c15:dlblFTEntry>
                  </c15:dlblFieldTable>
                  <c15:showDataLabelsRange val="0"/>
                </c:ext>
                <c:ext xmlns:c16="http://schemas.microsoft.com/office/drawing/2014/chart" uri="{C3380CC4-5D6E-409C-BE32-E72D297353CC}">
                  <c16:uniqueId val="{0000000E-BEE7-427B-A4CB-5DB6D6201BA3}"/>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{DA45CD51-E547-43EE-9B65-4B723A093185}</c15:txfldGUID>
                      <c15:f>Diagramm!$I$61</c15:f>
                      <c15:dlblFieldTableCache>
                        <c:ptCount val="1"/>
                      </c15:dlblFieldTableCache>
                    </c15:dlblFTEntry>
                  </c15:dlblFieldTable>
                  <c15:showDataLabelsRange val="0"/>
                </c:ext>
                <c:ext xmlns:c16="http://schemas.microsoft.com/office/drawing/2014/chart" uri="{C3380CC4-5D6E-409C-BE32-E72D297353CC}">
                  <c16:uniqueId val="{0000000F-BEE7-427B-A4CB-5DB6D6201BA3}"/>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{2DD8E7B6-F0EE-4106-83FC-CB2F6B12627A}</c15:txfldGUID>
                      <c15:f>Diagramm!$I$62</c15:f>
                      <c15:dlblFieldTableCache>
                        <c:ptCount val="1"/>
                      </c15:dlblFieldTableCache>
                    </c15:dlblFTEntry>
                  </c15:dlblFieldTable>
                  <c15:showDataLabelsRange val="0"/>
                </c:ext>
                <c:ext xmlns:c16="http://schemas.microsoft.com/office/drawing/2014/chart" uri="{C3380CC4-5D6E-409C-BE32-E72D297353CC}">
                  <c16:uniqueId val="{00000010-BEE7-427B-A4CB-5DB6D6201BA3}"/>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{6F34CD58-A3B1-48EE-B23F-BFE09A5E0827}</c15:txfldGUID>
                      <c15:f>Diagramm!$I$63</c15:f>
                      <c15:dlblFieldTableCache>
                        <c:ptCount val="1"/>
                      </c15:dlblFieldTableCache>
                    </c15:dlblFTEntry>
                  </c15:dlblFieldTable>
                  <c15:showDataLabelsRange val="0"/>
                </c:ext>
                <c:ext xmlns:c16="http://schemas.microsoft.com/office/drawing/2014/chart" uri="{C3380CC4-5D6E-409C-BE32-E72D297353CC}">
                  <c16:uniqueId val="{00000011-BEE7-427B-A4CB-5DB6D6201BA3}"/>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{F43F46F1-787B-4C9D-89D1-B580DF08590E}</c15:txfldGUID>
                      <c15:f>Diagramm!$I$64</c15:f>
                      <c15:dlblFieldTableCache>
                        <c:ptCount val="1"/>
                      </c15:dlblFieldTableCache>
                    </c15:dlblFTEntry>
                  </c15:dlblFieldTable>
                  <c15:showDataLabelsRange val="0"/>
                </c:ext>
                <c:ext xmlns:c16="http://schemas.microsoft.com/office/drawing/2014/chart" uri="{C3380CC4-5D6E-409C-BE32-E72D297353CC}">
                  <c16:uniqueId val="{00000012-BEE7-427B-A4CB-5DB6D6201BA3}"/>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{89D17E53-431E-483F-8102-AE93A5F364E8}</c15:txfldGUID>
                      <c15:f>Diagramm!$I$65</c15:f>
                      <c15:dlblFieldTableCache>
                        <c:ptCount val="1"/>
                      </c15:dlblFieldTableCache>
                    </c15:dlblFTEntry>
                  </c15:dlblFieldTable>
                  <c15:showDataLabelsRange val="0"/>
                </c:ext>
                <c:ext xmlns:c16="http://schemas.microsoft.com/office/drawing/2014/chart" uri="{C3380CC4-5D6E-409C-BE32-E72D297353CC}">
                  <c16:uniqueId val="{00000013-BEE7-427B-A4CB-5DB6D6201BA3}"/>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{1BEE0650-7EB4-4712-9FFC-A51F3B8838DA}</c15:txfldGUID>
                      <c15:f>Diagramm!$I$66</c15:f>
                      <c15:dlblFieldTableCache>
                        <c:ptCount val="1"/>
                      </c15:dlblFieldTableCache>
                    </c15:dlblFTEntry>
                  </c15:dlblFieldTable>
                  <c15:showDataLabelsRange val="0"/>
                </c:ext>
                <c:ext xmlns:c16="http://schemas.microsoft.com/office/drawing/2014/chart" uri="{C3380CC4-5D6E-409C-BE32-E72D297353CC}">
                  <c16:uniqueId val="{00000014-BEE7-427B-A4CB-5DB6D6201BA3}"/>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{742B167B-5E45-4DBC-8F24-0EAFAE27A487}</c15:txfldGUID>
                      <c15:f>Diagramm!$I$67</c15:f>
                      <c15:dlblFieldTableCache>
                        <c:ptCount val="1"/>
                      </c15:dlblFieldTableCache>
                    </c15:dlblFTEntry>
                  </c15:dlblFieldTable>
                  <c15:showDataLabelsRange val="0"/>
                </c:ext>
                <c:ext xmlns:c16="http://schemas.microsoft.com/office/drawing/2014/chart" uri="{C3380CC4-5D6E-409C-BE32-E72D297353CC}">
                  <c16:uniqueId val="{00000015-BEE7-427B-A4CB-5DB6D6201BA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BEE7-427B-A4CB-5DB6D6201BA3}"/>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{E88CCA1C-0B67-45E6-8F22-E08B87B8F0CE}</c15:txfldGUID>
                      <c15:f>Diagramm!$K$46</c15:f>
                      <c15:dlblFieldTableCache>
                        <c:ptCount val="1"/>
                      </c15:dlblFieldTableCache>
                    </c15:dlblFTEntry>
                  </c15:dlblFieldTable>
                  <c15:showDataLabelsRange val="0"/>
                </c:ext>
                <c:ext xmlns:c16="http://schemas.microsoft.com/office/drawing/2014/chart" uri="{C3380CC4-5D6E-409C-BE32-E72D297353CC}">
                  <c16:uniqueId val="{00000017-BEE7-427B-A4CB-5DB6D6201BA3}"/>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{417A2011-4F6F-49C6-A181-7DDCC2D26C35}</c15:txfldGUID>
                      <c15:f>Diagramm!$K$47</c15:f>
                      <c15:dlblFieldTableCache>
                        <c:ptCount val="1"/>
                      </c15:dlblFieldTableCache>
                    </c15:dlblFTEntry>
                  </c15:dlblFieldTable>
                  <c15:showDataLabelsRange val="0"/>
                </c:ext>
                <c:ext xmlns:c16="http://schemas.microsoft.com/office/drawing/2014/chart" uri="{C3380CC4-5D6E-409C-BE32-E72D297353CC}">
                  <c16:uniqueId val="{00000018-BEE7-427B-A4CB-5DB6D6201BA3}"/>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{E48E2818-B7FA-4AB1-8684-DC10DEC236BA}</c15:txfldGUID>
                      <c15:f>Diagramm!$K$48</c15:f>
                      <c15:dlblFieldTableCache>
                        <c:ptCount val="1"/>
                      </c15:dlblFieldTableCache>
                    </c15:dlblFTEntry>
                  </c15:dlblFieldTable>
                  <c15:showDataLabelsRange val="0"/>
                </c:ext>
                <c:ext xmlns:c16="http://schemas.microsoft.com/office/drawing/2014/chart" uri="{C3380CC4-5D6E-409C-BE32-E72D297353CC}">
                  <c16:uniqueId val="{00000019-BEE7-427B-A4CB-5DB6D6201BA3}"/>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{98C41447-CD41-4DAE-81F4-923EA7663A06}</c15:txfldGUID>
                      <c15:f>Diagramm!$K$49</c15:f>
                      <c15:dlblFieldTableCache>
                        <c:ptCount val="1"/>
                      </c15:dlblFieldTableCache>
                    </c15:dlblFTEntry>
                  </c15:dlblFieldTable>
                  <c15:showDataLabelsRange val="0"/>
                </c:ext>
                <c:ext xmlns:c16="http://schemas.microsoft.com/office/drawing/2014/chart" uri="{C3380CC4-5D6E-409C-BE32-E72D297353CC}">
                  <c16:uniqueId val="{0000001A-BEE7-427B-A4CB-5DB6D6201BA3}"/>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{F5D33DA1-C4AF-4FD0-9B10-203067B97949}</c15:txfldGUID>
                      <c15:f>Diagramm!$K$50</c15:f>
                      <c15:dlblFieldTableCache>
                        <c:ptCount val="1"/>
                      </c15:dlblFieldTableCache>
                    </c15:dlblFTEntry>
                  </c15:dlblFieldTable>
                  <c15:showDataLabelsRange val="0"/>
                </c:ext>
                <c:ext xmlns:c16="http://schemas.microsoft.com/office/drawing/2014/chart" uri="{C3380CC4-5D6E-409C-BE32-E72D297353CC}">
                  <c16:uniqueId val="{0000001B-BEE7-427B-A4CB-5DB6D6201BA3}"/>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{423CF5A0-C61B-406D-A25A-F62CFFD56D38}</c15:txfldGUID>
                      <c15:f>Diagramm!$K$51</c15:f>
                      <c15:dlblFieldTableCache>
                        <c:ptCount val="1"/>
                      </c15:dlblFieldTableCache>
                    </c15:dlblFTEntry>
                  </c15:dlblFieldTable>
                  <c15:showDataLabelsRange val="0"/>
                </c:ext>
                <c:ext xmlns:c16="http://schemas.microsoft.com/office/drawing/2014/chart" uri="{C3380CC4-5D6E-409C-BE32-E72D297353CC}">
                  <c16:uniqueId val="{0000001C-BEE7-427B-A4CB-5DB6D6201BA3}"/>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{267D0B17-3458-4AF5-83F7-8438183C7E43}</c15:txfldGUID>
                      <c15:f>Diagramm!$K$52</c15:f>
                      <c15:dlblFieldTableCache>
                        <c:ptCount val="1"/>
                      </c15:dlblFieldTableCache>
                    </c15:dlblFTEntry>
                  </c15:dlblFieldTable>
                  <c15:showDataLabelsRange val="0"/>
                </c:ext>
                <c:ext xmlns:c16="http://schemas.microsoft.com/office/drawing/2014/chart" uri="{C3380CC4-5D6E-409C-BE32-E72D297353CC}">
                  <c16:uniqueId val="{0000001D-BEE7-427B-A4CB-5DB6D6201BA3}"/>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{9E9F1BC3-7A28-4E6A-A1B5-95D30A226319}</c15:txfldGUID>
                      <c15:f>Diagramm!$K$53</c15:f>
                      <c15:dlblFieldTableCache>
                        <c:ptCount val="1"/>
                      </c15:dlblFieldTableCache>
                    </c15:dlblFTEntry>
                  </c15:dlblFieldTable>
                  <c15:showDataLabelsRange val="0"/>
                </c:ext>
                <c:ext xmlns:c16="http://schemas.microsoft.com/office/drawing/2014/chart" uri="{C3380CC4-5D6E-409C-BE32-E72D297353CC}">
                  <c16:uniqueId val="{0000001E-BEE7-427B-A4CB-5DB6D6201BA3}"/>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{B1FA617C-2E20-4F02-9E77-EA8B1BFBC45F}</c15:txfldGUID>
                      <c15:f>Diagramm!$K$54</c15:f>
                      <c15:dlblFieldTableCache>
                        <c:ptCount val="1"/>
                      </c15:dlblFieldTableCache>
                    </c15:dlblFTEntry>
                  </c15:dlblFieldTable>
                  <c15:showDataLabelsRange val="0"/>
                </c:ext>
                <c:ext xmlns:c16="http://schemas.microsoft.com/office/drawing/2014/chart" uri="{C3380CC4-5D6E-409C-BE32-E72D297353CC}">
                  <c16:uniqueId val="{0000001F-BEE7-427B-A4CB-5DB6D6201BA3}"/>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{D026B37D-F08A-417F-AF46-86B162BB6D7A}</c15:txfldGUID>
                      <c15:f>Diagramm!$K$55</c15:f>
                      <c15:dlblFieldTableCache>
                        <c:ptCount val="1"/>
                      </c15:dlblFieldTableCache>
                    </c15:dlblFTEntry>
                  </c15:dlblFieldTable>
                  <c15:showDataLabelsRange val="0"/>
                </c:ext>
                <c:ext xmlns:c16="http://schemas.microsoft.com/office/drawing/2014/chart" uri="{C3380CC4-5D6E-409C-BE32-E72D297353CC}">
                  <c16:uniqueId val="{00000020-BEE7-427B-A4CB-5DB6D6201BA3}"/>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{E8A89BB7-5A85-4CD9-A169-DD11F2E47DC7}</c15:txfldGUID>
                      <c15:f>Diagramm!$K$56</c15:f>
                      <c15:dlblFieldTableCache>
                        <c:ptCount val="1"/>
                      </c15:dlblFieldTableCache>
                    </c15:dlblFTEntry>
                  </c15:dlblFieldTable>
                  <c15:showDataLabelsRange val="0"/>
                </c:ext>
                <c:ext xmlns:c16="http://schemas.microsoft.com/office/drawing/2014/chart" uri="{C3380CC4-5D6E-409C-BE32-E72D297353CC}">
                  <c16:uniqueId val="{00000021-BEE7-427B-A4CB-5DB6D6201BA3}"/>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{CDF85B44-BAEE-4E71-8908-C54ECDDC9D9A}</c15:txfldGUID>
                      <c15:f>Diagramm!$K$57</c15:f>
                      <c15:dlblFieldTableCache>
                        <c:ptCount val="1"/>
                      </c15:dlblFieldTableCache>
                    </c15:dlblFTEntry>
                  </c15:dlblFieldTable>
                  <c15:showDataLabelsRange val="0"/>
                </c:ext>
                <c:ext xmlns:c16="http://schemas.microsoft.com/office/drawing/2014/chart" uri="{C3380CC4-5D6E-409C-BE32-E72D297353CC}">
                  <c16:uniqueId val="{00000022-BEE7-427B-A4CB-5DB6D6201BA3}"/>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{83F7E92C-73B2-46E3-B4CB-B5D82973B3AB}</c15:txfldGUID>
                      <c15:f>Diagramm!$K$58</c15:f>
                      <c15:dlblFieldTableCache>
                        <c:ptCount val="1"/>
                      </c15:dlblFieldTableCache>
                    </c15:dlblFTEntry>
                  </c15:dlblFieldTable>
                  <c15:showDataLabelsRange val="0"/>
                </c:ext>
                <c:ext xmlns:c16="http://schemas.microsoft.com/office/drawing/2014/chart" uri="{C3380CC4-5D6E-409C-BE32-E72D297353CC}">
                  <c16:uniqueId val="{00000023-BEE7-427B-A4CB-5DB6D6201BA3}"/>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{DF6A72D8-B49F-4108-971B-E4F6769082B3}</c15:txfldGUID>
                      <c15:f>Diagramm!$K$59</c15:f>
                      <c15:dlblFieldTableCache>
                        <c:ptCount val="1"/>
                      </c15:dlblFieldTableCache>
                    </c15:dlblFTEntry>
                  </c15:dlblFieldTable>
                  <c15:showDataLabelsRange val="0"/>
                </c:ext>
                <c:ext xmlns:c16="http://schemas.microsoft.com/office/drawing/2014/chart" uri="{C3380CC4-5D6E-409C-BE32-E72D297353CC}">
                  <c16:uniqueId val="{00000024-BEE7-427B-A4CB-5DB6D6201BA3}"/>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{0ACB1FFA-DF1C-4CC5-9B3B-10D93D841B54}</c15:txfldGUID>
                      <c15:f>Diagramm!$K$60</c15:f>
                      <c15:dlblFieldTableCache>
                        <c:ptCount val="1"/>
                      </c15:dlblFieldTableCache>
                    </c15:dlblFTEntry>
                  </c15:dlblFieldTable>
                  <c15:showDataLabelsRange val="0"/>
                </c:ext>
                <c:ext xmlns:c16="http://schemas.microsoft.com/office/drawing/2014/chart" uri="{C3380CC4-5D6E-409C-BE32-E72D297353CC}">
                  <c16:uniqueId val="{00000025-BEE7-427B-A4CB-5DB6D6201BA3}"/>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{0E088CED-A87A-4840-A42C-C6BB2A775842}</c15:txfldGUID>
                      <c15:f>Diagramm!$K$61</c15:f>
                      <c15:dlblFieldTableCache>
                        <c:ptCount val="1"/>
                      </c15:dlblFieldTableCache>
                    </c15:dlblFTEntry>
                  </c15:dlblFieldTable>
                  <c15:showDataLabelsRange val="0"/>
                </c:ext>
                <c:ext xmlns:c16="http://schemas.microsoft.com/office/drawing/2014/chart" uri="{C3380CC4-5D6E-409C-BE32-E72D297353CC}">
                  <c16:uniqueId val="{00000026-BEE7-427B-A4CB-5DB6D6201BA3}"/>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{0715762F-1477-4EB2-B208-5F8B06ADF254}</c15:txfldGUID>
                      <c15:f>Diagramm!$K$62</c15:f>
                      <c15:dlblFieldTableCache>
                        <c:ptCount val="1"/>
                      </c15:dlblFieldTableCache>
                    </c15:dlblFTEntry>
                  </c15:dlblFieldTable>
                  <c15:showDataLabelsRange val="0"/>
                </c:ext>
                <c:ext xmlns:c16="http://schemas.microsoft.com/office/drawing/2014/chart" uri="{C3380CC4-5D6E-409C-BE32-E72D297353CC}">
                  <c16:uniqueId val="{00000027-BEE7-427B-A4CB-5DB6D6201BA3}"/>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{031F4A3B-F5E8-4B88-BB74-BFD266A2D74E}</c15:txfldGUID>
                      <c15:f>Diagramm!$K$63</c15:f>
                      <c15:dlblFieldTableCache>
                        <c:ptCount val="1"/>
                      </c15:dlblFieldTableCache>
                    </c15:dlblFTEntry>
                  </c15:dlblFieldTable>
                  <c15:showDataLabelsRange val="0"/>
                </c:ext>
                <c:ext xmlns:c16="http://schemas.microsoft.com/office/drawing/2014/chart" uri="{C3380CC4-5D6E-409C-BE32-E72D297353CC}">
                  <c16:uniqueId val="{00000028-BEE7-427B-A4CB-5DB6D6201BA3}"/>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{FB559A46-4421-409F-9496-9AE0FB179756}</c15:txfldGUID>
                      <c15:f>Diagramm!$K$64</c15:f>
                      <c15:dlblFieldTableCache>
                        <c:ptCount val="1"/>
                      </c15:dlblFieldTableCache>
                    </c15:dlblFTEntry>
                  </c15:dlblFieldTable>
                  <c15:showDataLabelsRange val="0"/>
                </c:ext>
                <c:ext xmlns:c16="http://schemas.microsoft.com/office/drawing/2014/chart" uri="{C3380CC4-5D6E-409C-BE32-E72D297353CC}">
                  <c16:uniqueId val="{00000029-BEE7-427B-A4CB-5DB6D6201BA3}"/>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{F218684A-D506-48AE-BEF8-E97FA9EC916B}</c15:txfldGUID>
                      <c15:f>Diagramm!$K$65</c15:f>
                      <c15:dlblFieldTableCache>
                        <c:ptCount val="1"/>
                      </c15:dlblFieldTableCache>
                    </c15:dlblFTEntry>
                  </c15:dlblFieldTable>
                  <c15:showDataLabelsRange val="0"/>
                </c:ext>
                <c:ext xmlns:c16="http://schemas.microsoft.com/office/drawing/2014/chart" uri="{C3380CC4-5D6E-409C-BE32-E72D297353CC}">
                  <c16:uniqueId val="{0000002A-BEE7-427B-A4CB-5DB6D6201BA3}"/>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{6BAB7222-D43A-4B1A-B373-D168D4DF96A3}</c15:txfldGUID>
                      <c15:f>Diagramm!$K$66</c15:f>
                      <c15:dlblFieldTableCache>
                        <c:ptCount val="1"/>
                      </c15:dlblFieldTableCache>
                    </c15:dlblFTEntry>
                  </c15:dlblFieldTable>
                  <c15:showDataLabelsRange val="0"/>
                </c:ext>
                <c:ext xmlns:c16="http://schemas.microsoft.com/office/drawing/2014/chart" uri="{C3380CC4-5D6E-409C-BE32-E72D297353CC}">
                  <c16:uniqueId val="{0000002B-BEE7-427B-A4CB-5DB6D6201BA3}"/>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{D9BB8CC4-352C-4E2F-A6BA-A9043D0E49A6}</c15:txfldGUID>
                      <c15:f>Diagramm!$K$67</c15:f>
                      <c15:dlblFieldTableCache>
                        <c:ptCount val="1"/>
                      </c15:dlblFieldTableCache>
                    </c15:dlblFTEntry>
                  </c15:dlblFieldTable>
                  <c15:showDataLabelsRange val="0"/>
                </c:ext>
                <c:ext xmlns:c16="http://schemas.microsoft.com/office/drawing/2014/chart" uri="{C3380CC4-5D6E-409C-BE32-E72D297353CC}">
                  <c16:uniqueId val="{0000002C-BEE7-427B-A4CB-5DB6D6201BA3}"/>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BEE7-427B-A4CB-5DB6D6201BA3}"/>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{E5BFB6F5-9418-4DB4-83E2-0E7981CE7E55}</c15:txfldGUID>
                      <c15:f>Diagramm!$J$46</c15:f>
                      <c15:dlblFieldTableCache>
                        <c:ptCount val="1"/>
                      </c15:dlblFieldTableCache>
                    </c15:dlblFTEntry>
                  </c15:dlblFieldTable>
                  <c15:showDataLabelsRange val="0"/>
                </c:ext>
                <c:ext xmlns:c16="http://schemas.microsoft.com/office/drawing/2014/chart" uri="{C3380CC4-5D6E-409C-BE32-E72D297353CC}">
                  <c16:uniqueId val="{0000002E-BEE7-427B-A4CB-5DB6D6201BA3}"/>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{5750270A-15EB-4538-B1F6-FE2750A2B3D8}</c15:txfldGUID>
                      <c15:f>Diagramm!$J$47</c15:f>
                      <c15:dlblFieldTableCache>
                        <c:ptCount val="1"/>
                      </c15:dlblFieldTableCache>
                    </c15:dlblFTEntry>
                  </c15:dlblFieldTable>
                  <c15:showDataLabelsRange val="0"/>
                </c:ext>
                <c:ext xmlns:c16="http://schemas.microsoft.com/office/drawing/2014/chart" uri="{C3380CC4-5D6E-409C-BE32-E72D297353CC}">
                  <c16:uniqueId val="{0000002F-BEE7-427B-A4CB-5DB6D6201BA3}"/>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{DF96ADAC-30B6-468C-9666-B94D5096C620}</c15:txfldGUID>
                      <c15:f>Diagramm!$J$48</c15:f>
                      <c15:dlblFieldTableCache>
                        <c:ptCount val="1"/>
                      </c15:dlblFieldTableCache>
                    </c15:dlblFTEntry>
                  </c15:dlblFieldTable>
                  <c15:showDataLabelsRange val="0"/>
                </c:ext>
                <c:ext xmlns:c16="http://schemas.microsoft.com/office/drawing/2014/chart" uri="{C3380CC4-5D6E-409C-BE32-E72D297353CC}">
                  <c16:uniqueId val="{00000030-BEE7-427B-A4CB-5DB6D6201BA3}"/>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{A8CEA5C4-1224-4ACD-AC79-2A49F0D4A562}</c15:txfldGUID>
                      <c15:f>Diagramm!$J$49</c15:f>
                      <c15:dlblFieldTableCache>
                        <c:ptCount val="1"/>
                      </c15:dlblFieldTableCache>
                    </c15:dlblFTEntry>
                  </c15:dlblFieldTable>
                  <c15:showDataLabelsRange val="0"/>
                </c:ext>
                <c:ext xmlns:c16="http://schemas.microsoft.com/office/drawing/2014/chart" uri="{C3380CC4-5D6E-409C-BE32-E72D297353CC}">
                  <c16:uniqueId val="{00000031-BEE7-427B-A4CB-5DB6D6201BA3}"/>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{AEC40814-782C-4037-96E3-10B5B4177906}</c15:txfldGUID>
                      <c15:f>Diagramm!$J$50</c15:f>
                      <c15:dlblFieldTableCache>
                        <c:ptCount val="1"/>
                      </c15:dlblFieldTableCache>
                    </c15:dlblFTEntry>
                  </c15:dlblFieldTable>
                  <c15:showDataLabelsRange val="0"/>
                </c:ext>
                <c:ext xmlns:c16="http://schemas.microsoft.com/office/drawing/2014/chart" uri="{C3380CC4-5D6E-409C-BE32-E72D297353CC}">
                  <c16:uniqueId val="{00000032-BEE7-427B-A4CB-5DB6D6201BA3}"/>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{C4D25B2F-D9DD-41C2-A05D-ACB924A829B0}</c15:txfldGUID>
                      <c15:f>Diagramm!$J$51</c15:f>
                      <c15:dlblFieldTableCache>
                        <c:ptCount val="1"/>
                      </c15:dlblFieldTableCache>
                    </c15:dlblFTEntry>
                  </c15:dlblFieldTable>
                  <c15:showDataLabelsRange val="0"/>
                </c:ext>
                <c:ext xmlns:c16="http://schemas.microsoft.com/office/drawing/2014/chart" uri="{C3380CC4-5D6E-409C-BE32-E72D297353CC}">
                  <c16:uniqueId val="{00000033-BEE7-427B-A4CB-5DB6D6201BA3}"/>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{5913DB08-0E73-4308-8B86-94E971E2EC92}</c15:txfldGUID>
                      <c15:f>Diagramm!$J$52</c15:f>
                      <c15:dlblFieldTableCache>
                        <c:ptCount val="1"/>
                      </c15:dlblFieldTableCache>
                    </c15:dlblFTEntry>
                  </c15:dlblFieldTable>
                  <c15:showDataLabelsRange val="0"/>
                </c:ext>
                <c:ext xmlns:c16="http://schemas.microsoft.com/office/drawing/2014/chart" uri="{C3380CC4-5D6E-409C-BE32-E72D297353CC}">
                  <c16:uniqueId val="{00000034-BEE7-427B-A4CB-5DB6D6201BA3}"/>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{DB6DD3C5-CF0E-4C0F-9342-616AC72E0CFD}</c15:txfldGUID>
                      <c15:f>Diagramm!$J$53</c15:f>
                      <c15:dlblFieldTableCache>
                        <c:ptCount val="1"/>
                      </c15:dlblFieldTableCache>
                    </c15:dlblFTEntry>
                  </c15:dlblFieldTable>
                  <c15:showDataLabelsRange val="0"/>
                </c:ext>
                <c:ext xmlns:c16="http://schemas.microsoft.com/office/drawing/2014/chart" uri="{C3380CC4-5D6E-409C-BE32-E72D297353CC}">
                  <c16:uniqueId val="{00000035-BEE7-427B-A4CB-5DB6D6201BA3}"/>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{FD2EC9C1-46FC-4702-88DD-B7107B65CFC3}</c15:txfldGUID>
                      <c15:f>Diagramm!$J$54</c15:f>
                      <c15:dlblFieldTableCache>
                        <c:ptCount val="1"/>
                      </c15:dlblFieldTableCache>
                    </c15:dlblFTEntry>
                  </c15:dlblFieldTable>
                  <c15:showDataLabelsRange val="0"/>
                </c:ext>
                <c:ext xmlns:c16="http://schemas.microsoft.com/office/drawing/2014/chart" uri="{C3380CC4-5D6E-409C-BE32-E72D297353CC}">
                  <c16:uniqueId val="{00000036-BEE7-427B-A4CB-5DB6D6201BA3}"/>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{95FFAD0F-E5DA-4B20-8D85-AB351CAF486A}</c15:txfldGUID>
                      <c15:f>Diagramm!$J$55</c15:f>
                      <c15:dlblFieldTableCache>
                        <c:ptCount val="1"/>
                      </c15:dlblFieldTableCache>
                    </c15:dlblFTEntry>
                  </c15:dlblFieldTable>
                  <c15:showDataLabelsRange val="0"/>
                </c:ext>
                <c:ext xmlns:c16="http://schemas.microsoft.com/office/drawing/2014/chart" uri="{C3380CC4-5D6E-409C-BE32-E72D297353CC}">
                  <c16:uniqueId val="{00000037-BEE7-427B-A4CB-5DB6D6201BA3}"/>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{6FCCD5EB-1104-40EE-B137-48E2EFC9E990}</c15:txfldGUID>
                      <c15:f>Diagramm!$J$56</c15:f>
                      <c15:dlblFieldTableCache>
                        <c:ptCount val="1"/>
                      </c15:dlblFieldTableCache>
                    </c15:dlblFTEntry>
                  </c15:dlblFieldTable>
                  <c15:showDataLabelsRange val="0"/>
                </c:ext>
                <c:ext xmlns:c16="http://schemas.microsoft.com/office/drawing/2014/chart" uri="{C3380CC4-5D6E-409C-BE32-E72D297353CC}">
                  <c16:uniqueId val="{00000038-BEE7-427B-A4CB-5DB6D6201BA3}"/>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{6DE4A698-8537-4233-9205-0563F3F680B4}</c15:txfldGUID>
                      <c15:f>Diagramm!$J$57</c15:f>
                      <c15:dlblFieldTableCache>
                        <c:ptCount val="1"/>
                      </c15:dlblFieldTableCache>
                    </c15:dlblFTEntry>
                  </c15:dlblFieldTable>
                  <c15:showDataLabelsRange val="0"/>
                </c:ext>
                <c:ext xmlns:c16="http://schemas.microsoft.com/office/drawing/2014/chart" uri="{C3380CC4-5D6E-409C-BE32-E72D297353CC}">
                  <c16:uniqueId val="{00000039-BEE7-427B-A4CB-5DB6D6201BA3}"/>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{1A4C6CD6-A9D4-442F-9CE0-1FE87616572F}</c15:txfldGUID>
                      <c15:f>Diagramm!$J$58</c15:f>
                      <c15:dlblFieldTableCache>
                        <c:ptCount val="1"/>
                      </c15:dlblFieldTableCache>
                    </c15:dlblFTEntry>
                  </c15:dlblFieldTable>
                  <c15:showDataLabelsRange val="0"/>
                </c:ext>
                <c:ext xmlns:c16="http://schemas.microsoft.com/office/drawing/2014/chart" uri="{C3380CC4-5D6E-409C-BE32-E72D297353CC}">
                  <c16:uniqueId val="{0000003A-BEE7-427B-A4CB-5DB6D6201BA3}"/>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{BC812EB9-98CA-4D03-94AC-3EB53357CEF6}</c15:txfldGUID>
                      <c15:f>Diagramm!$J$59</c15:f>
                      <c15:dlblFieldTableCache>
                        <c:ptCount val="1"/>
                      </c15:dlblFieldTableCache>
                    </c15:dlblFTEntry>
                  </c15:dlblFieldTable>
                  <c15:showDataLabelsRange val="0"/>
                </c:ext>
                <c:ext xmlns:c16="http://schemas.microsoft.com/office/drawing/2014/chart" uri="{C3380CC4-5D6E-409C-BE32-E72D297353CC}">
                  <c16:uniqueId val="{0000003B-BEE7-427B-A4CB-5DB6D6201BA3}"/>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{0D502D4D-3DFB-4657-B6BF-E2F4ECAD71C8}</c15:txfldGUID>
                      <c15:f>Diagramm!$J$60</c15:f>
                      <c15:dlblFieldTableCache>
                        <c:ptCount val="1"/>
                      </c15:dlblFieldTableCache>
                    </c15:dlblFTEntry>
                  </c15:dlblFieldTable>
                  <c15:showDataLabelsRange val="0"/>
                </c:ext>
                <c:ext xmlns:c16="http://schemas.microsoft.com/office/drawing/2014/chart" uri="{C3380CC4-5D6E-409C-BE32-E72D297353CC}">
                  <c16:uniqueId val="{0000003C-BEE7-427B-A4CB-5DB6D6201BA3}"/>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{BA7F32A1-B6A8-4C67-8930-2C060B28CD7E}</c15:txfldGUID>
                      <c15:f>Diagramm!$J$61</c15:f>
                      <c15:dlblFieldTableCache>
                        <c:ptCount val="1"/>
                      </c15:dlblFieldTableCache>
                    </c15:dlblFTEntry>
                  </c15:dlblFieldTable>
                  <c15:showDataLabelsRange val="0"/>
                </c:ext>
                <c:ext xmlns:c16="http://schemas.microsoft.com/office/drawing/2014/chart" uri="{C3380CC4-5D6E-409C-BE32-E72D297353CC}">
                  <c16:uniqueId val="{0000003D-BEE7-427B-A4CB-5DB6D6201BA3}"/>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{5AB37773-1587-4060-94A5-822058DFF352}</c15:txfldGUID>
                      <c15:f>Diagramm!$J$62</c15:f>
                      <c15:dlblFieldTableCache>
                        <c:ptCount val="1"/>
                      </c15:dlblFieldTableCache>
                    </c15:dlblFTEntry>
                  </c15:dlblFieldTable>
                  <c15:showDataLabelsRange val="0"/>
                </c:ext>
                <c:ext xmlns:c16="http://schemas.microsoft.com/office/drawing/2014/chart" uri="{C3380CC4-5D6E-409C-BE32-E72D297353CC}">
                  <c16:uniqueId val="{0000003E-BEE7-427B-A4CB-5DB6D6201BA3}"/>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{D3B72FDE-1D67-4338-A332-3F07B4F8231D}</c15:txfldGUID>
                      <c15:f>Diagramm!$J$63</c15:f>
                      <c15:dlblFieldTableCache>
                        <c:ptCount val="1"/>
                      </c15:dlblFieldTableCache>
                    </c15:dlblFTEntry>
                  </c15:dlblFieldTable>
                  <c15:showDataLabelsRange val="0"/>
                </c:ext>
                <c:ext xmlns:c16="http://schemas.microsoft.com/office/drawing/2014/chart" uri="{C3380CC4-5D6E-409C-BE32-E72D297353CC}">
                  <c16:uniqueId val="{0000003F-BEE7-427B-A4CB-5DB6D6201BA3}"/>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{6BCF3207-590D-4662-9030-9536BFB264D5}</c15:txfldGUID>
                      <c15:f>Diagramm!$J$64</c15:f>
                      <c15:dlblFieldTableCache>
                        <c:ptCount val="1"/>
                      </c15:dlblFieldTableCache>
                    </c15:dlblFTEntry>
                  </c15:dlblFieldTable>
                  <c15:showDataLabelsRange val="0"/>
                </c:ext>
                <c:ext xmlns:c16="http://schemas.microsoft.com/office/drawing/2014/chart" uri="{C3380CC4-5D6E-409C-BE32-E72D297353CC}">
                  <c16:uniqueId val="{00000040-BEE7-427B-A4CB-5DB6D6201BA3}"/>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{1F75A103-A14E-4916-8E77-4F2228EB3665}</c15:txfldGUID>
                      <c15:f>Diagramm!$J$65</c15:f>
                      <c15:dlblFieldTableCache>
                        <c:ptCount val="1"/>
                      </c15:dlblFieldTableCache>
                    </c15:dlblFTEntry>
                  </c15:dlblFieldTable>
                  <c15:showDataLabelsRange val="0"/>
                </c:ext>
                <c:ext xmlns:c16="http://schemas.microsoft.com/office/drawing/2014/chart" uri="{C3380CC4-5D6E-409C-BE32-E72D297353CC}">
                  <c16:uniqueId val="{00000041-BEE7-427B-A4CB-5DB6D6201BA3}"/>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{59E369F7-488C-45A1-9C06-819E112AAF1D}</c15:txfldGUID>
                      <c15:f>Diagramm!$J$66</c15:f>
                      <c15:dlblFieldTableCache>
                        <c:ptCount val="1"/>
                      </c15:dlblFieldTableCache>
                    </c15:dlblFTEntry>
                  </c15:dlblFieldTable>
                  <c15:showDataLabelsRange val="0"/>
                </c:ext>
                <c:ext xmlns:c16="http://schemas.microsoft.com/office/drawing/2014/chart" uri="{C3380CC4-5D6E-409C-BE32-E72D297353CC}">
                  <c16:uniqueId val="{00000042-BEE7-427B-A4CB-5DB6D6201BA3}"/>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{185DD4AA-B8DF-4B21-AAC7-AFA286058242}</c15:txfldGUID>
                      <c15:f>Diagramm!$J$67</c15:f>
                      <c15:dlblFieldTableCache>
                        <c:ptCount val="1"/>
                      </c15:dlblFieldTableCache>
                    </c15:dlblFTEntry>
                  </c15:dlblFieldTable>
                  <c15:showDataLabelsRange val="0"/>
                </c:ext>
                <c:ext xmlns:c16="http://schemas.microsoft.com/office/drawing/2014/chart" uri="{C3380CC4-5D6E-409C-BE32-E72D297353CC}">
                  <c16:uniqueId val="{00000043-BEE7-427B-A4CB-5DB6D6201BA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BEE7-427B-A4CB-5DB6D6201BA3}"/>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931-458E-A951-0EB709E1396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931-458E-A951-0EB709E1396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931-458E-A951-0EB709E1396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931-458E-A951-0EB709E1396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931-458E-A951-0EB709E1396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931-458E-A951-0EB709E1396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931-458E-A951-0EB709E1396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931-458E-A951-0EB709E1396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931-458E-A951-0EB709E1396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931-458E-A951-0EB709E1396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931-458E-A951-0EB709E1396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931-458E-A951-0EB709E1396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C931-458E-A951-0EB709E1396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C931-458E-A951-0EB709E1396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C931-458E-A951-0EB709E1396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C931-458E-A951-0EB709E1396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C931-458E-A951-0EB709E1396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C931-458E-A951-0EB709E1396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C931-458E-A951-0EB709E1396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C931-458E-A951-0EB709E1396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C931-458E-A951-0EB709E1396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C931-458E-A951-0EB709E1396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C931-458E-A951-0EB709E1396A}"/>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C931-458E-A951-0EB709E1396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C931-458E-A951-0EB709E1396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C931-458E-A951-0EB709E1396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C931-458E-A951-0EB709E1396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C931-458E-A951-0EB709E1396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C931-458E-A951-0EB709E1396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C931-458E-A951-0EB709E1396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C931-458E-A951-0EB709E1396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C931-458E-A951-0EB709E1396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C931-458E-A951-0EB709E1396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C931-458E-A951-0EB709E1396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C931-458E-A951-0EB709E1396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C931-458E-A951-0EB709E1396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C931-458E-A951-0EB709E1396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C931-458E-A951-0EB709E1396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C931-458E-A951-0EB709E1396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C931-458E-A951-0EB709E1396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C931-458E-A951-0EB709E1396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C931-458E-A951-0EB709E1396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C931-458E-A951-0EB709E1396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C931-458E-A951-0EB709E1396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C931-458E-A951-0EB709E1396A}"/>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C931-458E-A951-0EB709E1396A}"/>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C931-458E-A951-0EB709E1396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C931-458E-A951-0EB709E1396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C931-458E-A951-0EB709E1396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C931-458E-A951-0EB709E1396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C931-458E-A951-0EB709E1396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C931-458E-A951-0EB709E1396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C931-458E-A951-0EB709E1396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C931-458E-A951-0EB709E1396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C931-458E-A951-0EB709E1396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C931-458E-A951-0EB709E1396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C931-458E-A951-0EB709E1396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C931-458E-A951-0EB709E1396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C931-458E-A951-0EB709E1396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C931-458E-A951-0EB709E1396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C931-458E-A951-0EB709E1396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C931-458E-A951-0EB709E1396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C931-458E-A951-0EB709E1396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C931-458E-A951-0EB709E1396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C931-458E-A951-0EB709E1396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C931-458E-A951-0EB709E1396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C931-458E-A951-0EB709E1396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C931-458E-A951-0EB709E1396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C931-458E-A951-0EB709E1396A}"/>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100.83956878485884</c:v>
                </c:pt>
                <c:pt idx="2">
                  <c:v>102.97002384690681</c:v>
                </c:pt>
                <c:pt idx="3">
                  <c:v>100.83299938904619</c:v>
                </c:pt>
                <c:pt idx="4">
                  <c:v>101.5392094389079</c:v>
                </c:pt>
                <c:pt idx="5">
                  <c:v>102.11797321000387</c:v>
                </c:pt>
                <c:pt idx="6">
                  <c:v>104.76412584334618</c:v>
                </c:pt>
                <c:pt idx="7">
                  <c:v>103.02126513424561</c:v>
                </c:pt>
                <c:pt idx="8">
                  <c:v>103.14082813803616</c:v>
                </c:pt>
                <c:pt idx="9">
                  <c:v>103.99222183535781</c:v>
                </c:pt>
                <c:pt idx="10">
                  <c:v>106.99772041965301</c:v>
                </c:pt>
                <c:pt idx="11">
                  <c:v>105.56230743458524</c:v>
                </c:pt>
                <c:pt idx="12">
                  <c:v>106.03596087267854</c:v>
                </c:pt>
                <c:pt idx="13">
                  <c:v>106.4747965129647</c:v>
                </c:pt>
                <c:pt idx="14">
                  <c:v>108.94948791559639</c:v>
                </c:pt>
                <c:pt idx="15">
                  <c:v>107.48648346811545</c:v>
                </c:pt>
                <c:pt idx="16">
                  <c:v>107.82217959414272</c:v>
                </c:pt>
                <c:pt idx="17">
                  <c:v>108.70642027052773</c:v>
                </c:pt>
                <c:pt idx="18">
                  <c:v>111.90046051464645</c:v>
                </c:pt>
                <c:pt idx="19">
                  <c:v>109.91847379796479</c:v>
                </c:pt>
                <c:pt idx="20">
                  <c:v>110.29292935928683</c:v>
                </c:pt>
                <c:pt idx="21">
                  <c:v>111.28556506658083</c:v>
                </c:pt>
                <c:pt idx="22">
                  <c:v>114.86917048239074</c:v>
                </c:pt>
                <c:pt idx="23">
                  <c:v>112.74134317866786</c:v>
                </c:pt>
                <c:pt idx="24">
                  <c:v>112.76302218484966</c:v>
                </c:pt>
              </c:numCache>
            </c:numRef>
          </c:val>
          <c:smooth val="0"/>
          <c:extLst>
            <c:ext xmlns:c16="http://schemas.microsoft.com/office/drawing/2014/chart" uri="{C3380CC4-5D6E-409C-BE32-E72D297353CC}">
              <c16:uniqueId val="{00000000-2B11-46E1-8A1B-2A6D5605738F}"/>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102.84985655084475</c:v>
                </c:pt>
                <c:pt idx="2">
                  <c:v>107.40197641058336</c:v>
                </c:pt>
                <c:pt idx="3">
                  <c:v>105.58495377749442</c:v>
                </c:pt>
                <c:pt idx="4">
                  <c:v>103.85081287854638</c:v>
                </c:pt>
                <c:pt idx="5">
                  <c:v>107.52311125278928</c:v>
                </c:pt>
                <c:pt idx="6">
                  <c:v>111.98597386037616</c:v>
                </c:pt>
                <c:pt idx="7">
                  <c:v>109.50589735416003</c:v>
                </c:pt>
                <c:pt idx="8">
                  <c:v>109.66528530443098</c:v>
                </c:pt>
                <c:pt idx="9">
                  <c:v>112.88492189990438</c:v>
                </c:pt>
                <c:pt idx="10">
                  <c:v>116.95250239081925</c:v>
                </c:pt>
                <c:pt idx="11">
                  <c:v>114.92508766337264</c:v>
                </c:pt>
                <c:pt idx="12">
                  <c:v>113.56072680905322</c:v>
                </c:pt>
                <c:pt idx="13">
                  <c:v>118.44437360535542</c:v>
                </c:pt>
                <c:pt idx="14">
                  <c:v>123.89544150462226</c:v>
                </c:pt>
                <c:pt idx="15">
                  <c:v>122.90086069493147</c:v>
                </c:pt>
                <c:pt idx="16">
                  <c:v>121.77239400701308</c:v>
                </c:pt>
                <c:pt idx="17">
                  <c:v>124.99203060248645</c:v>
                </c:pt>
                <c:pt idx="18">
                  <c:v>130.39846987567739</c:v>
                </c:pt>
                <c:pt idx="19">
                  <c:v>127.23621294230156</c:v>
                </c:pt>
                <c:pt idx="20">
                  <c:v>127.06407395600891</c:v>
                </c:pt>
                <c:pt idx="21">
                  <c:v>131.58431622569333</c:v>
                </c:pt>
                <c:pt idx="22">
                  <c:v>134.0898948039528</c:v>
                </c:pt>
                <c:pt idx="23">
                  <c:v>131.28466687918393</c:v>
                </c:pt>
                <c:pt idx="24">
                  <c:v>124.92189990436724</c:v>
                </c:pt>
              </c:numCache>
            </c:numRef>
          </c:val>
          <c:smooth val="0"/>
          <c:extLst>
            <c:ext xmlns:c16="http://schemas.microsoft.com/office/drawing/2014/chart" uri="{C3380CC4-5D6E-409C-BE32-E72D297353CC}">
              <c16:uniqueId val="{00000001-2B11-46E1-8A1B-2A6D5605738F}"/>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102.40383306563581</c:v>
                </c:pt>
                <c:pt idx="2">
                  <c:v>101.01543571175782</c:v>
                </c:pt>
                <c:pt idx="3">
                  <c:v>100.21778782021616</c:v>
                </c:pt>
                <c:pt idx="4">
                  <c:v>98.110690659624851</c:v>
                </c:pt>
                <c:pt idx="5">
                  <c:v>99.145182805651601</c:v>
                </c:pt>
                <c:pt idx="6">
                  <c:v>98.026297879291107</c:v>
                </c:pt>
                <c:pt idx="7">
                  <c:v>97.726839626493884</c:v>
                </c:pt>
                <c:pt idx="8">
                  <c:v>96.847521302371163</c:v>
                </c:pt>
                <c:pt idx="9">
                  <c:v>98.807611684316555</c:v>
                </c:pt>
                <c:pt idx="10">
                  <c:v>96.564397136090165</c:v>
                </c:pt>
                <c:pt idx="11">
                  <c:v>96.240437753518634</c:v>
                </c:pt>
                <c:pt idx="12">
                  <c:v>95.336618299621591</c:v>
                </c:pt>
                <c:pt idx="13">
                  <c:v>97.985462663000561</c:v>
                </c:pt>
                <c:pt idx="14">
                  <c:v>96.156044973184876</c:v>
                </c:pt>
                <c:pt idx="15">
                  <c:v>95.693245855225555</c:v>
                </c:pt>
                <c:pt idx="16">
                  <c:v>94.653309013693416</c:v>
                </c:pt>
                <c:pt idx="17">
                  <c:v>96.961859907984646</c:v>
                </c:pt>
                <c:pt idx="18">
                  <c:v>94.25584624179892</c:v>
                </c:pt>
                <c:pt idx="19">
                  <c:v>93.281245746331635</c:v>
                </c:pt>
                <c:pt idx="20">
                  <c:v>92.636049328941283</c:v>
                </c:pt>
                <c:pt idx="21">
                  <c:v>95.475458035009396</c:v>
                </c:pt>
                <c:pt idx="22">
                  <c:v>89.53529523861377</c:v>
                </c:pt>
                <c:pt idx="23">
                  <c:v>88.318405793156018</c:v>
                </c:pt>
                <c:pt idx="24">
                  <c:v>85.171371791032584</c:v>
                </c:pt>
              </c:numCache>
            </c:numRef>
          </c:val>
          <c:smooth val="0"/>
          <c:extLst>
            <c:ext xmlns:c16="http://schemas.microsoft.com/office/drawing/2014/chart" uri="{C3380CC4-5D6E-409C-BE32-E72D297353CC}">
              <c16:uniqueId val="{00000002-2B11-46E1-8A1B-2A6D5605738F}"/>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2B11-46E1-8A1B-2A6D5605738F}"/>
                </c:ext>
              </c:extLst>
            </c:dLbl>
            <c:dLbl>
              <c:idx val="1"/>
              <c:delete val="1"/>
              <c:extLst>
                <c:ext xmlns:c15="http://schemas.microsoft.com/office/drawing/2012/chart" uri="{CE6537A1-D6FC-4f65-9D91-7224C49458BB}"/>
                <c:ext xmlns:c16="http://schemas.microsoft.com/office/drawing/2014/chart" uri="{C3380CC4-5D6E-409C-BE32-E72D297353CC}">
                  <c16:uniqueId val="{00000004-2B11-46E1-8A1B-2A6D5605738F}"/>
                </c:ext>
              </c:extLst>
            </c:dLbl>
            <c:dLbl>
              <c:idx val="2"/>
              <c:delete val="1"/>
              <c:extLst>
                <c:ext xmlns:c15="http://schemas.microsoft.com/office/drawing/2012/chart" uri="{CE6537A1-D6FC-4f65-9D91-7224C49458BB}"/>
                <c:ext xmlns:c16="http://schemas.microsoft.com/office/drawing/2014/chart" uri="{C3380CC4-5D6E-409C-BE32-E72D297353CC}">
                  <c16:uniqueId val="{00000005-2B11-46E1-8A1B-2A6D5605738F}"/>
                </c:ext>
              </c:extLst>
            </c:dLbl>
            <c:dLbl>
              <c:idx val="3"/>
              <c:delete val="1"/>
              <c:extLst>
                <c:ext xmlns:c15="http://schemas.microsoft.com/office/drawing/2012/chart" uri="{CE6537A1-D6FC-4f65-9D91-7224C49458BB}"/>
                <c:ext xmlns:c16="http://schemas.microsoft.com/office/drawing/2014/chart" uri="{C3380CC4-5D6E-409C-BE32-E72D297353CC}">
                  <c16:uniqueId val="{00000006-2B11-46E1-8A1B-2A6D5605738F}"/>
                </c:ext>
              </c:extLst>
            </c:dLbl>
            <c:dLbl>
              <c:idx val="4"/>
              <c:delete val="1"/>
              <c:extLst>
                <c:ext xmlns:c15="http://schemas.microsoft.com/office/drawing/2012/chart" uri="{CE6537A1-D6FC-4f65-9D91-7224C49458BB}"/>
                <c:ext xmlns:c16="http://schemas.microsoft.com/office/drawing/2014/chart" uri="{C3380CC4-5D6E-409C-BE32-E72D297353CC}">
                  <c16:uniqueId val="{00000007-2B11-46E1-8A1B-2A6D5605738F}"/>
                </c:ext>
              </c:extLst>
            </c:dLbl>
            <c:dLbl>
              <c:idx val="5"/>
              <c:delete val="1"/>
              <c:extLst>
                <c:ext xmlns:c15="http://schemas.microsoft.com/office/drawing/2012/chart" uri="{CE6537A1-D6FC-4f65-9D91-7224C49458BB}"/>
                <c:ext xmlns:c16="http://schemas.microsoft.com/office/drawing/2014/chart" uri="{C3380CC4-5D6E-409C-BE32-E72D297353CC}">
                  <c16:uniqueId val="{00000008-2B11-46E1-8A1B-2A6D5605738F}"/>
                </c:ext>
              </c:extLst>
            </c:dLbl>
            <c:dLbl>
              <c:idx val="6"/>
              <c:delete val="1"/>
              <c:extLst>
                <c:ext xmlns:c15="http://schemas.microsoft.com/office/drawing/2012/chart" uri="{CE6537A1-D6FC-4f65-9D91-7224C49458BB}"/>
                <c:ext xmlns:c16="http://schemas.microsoft.com/office/drawing/2014/chart" uri="{C3380CC4-5D6E-409C-BE32-E72D297353CC}">
                  <c16:uniqueId val="{00000009-2B11-46E1-8A1B-2A6D5605738F}"/>
                </c:ext>
              </c:extLst>
            </c:dLbl>
            <c:dLbl>
              <c:idx val="7"/>
              <c:delete val="1"/>
              <c:extLst>
                <c:ext xmlns:c15="http://schemas.microsoft.com/office/drawing/2012/chart" uri="{CE6537A1-D6FC-4f65-9D91-7224C49458BB}"/>
                <c:ext xmlns:c16="http://schemas.microsoft.com/office/drawing/2014/chart" uri="{C3380CC4-5D6E-409C-BE32-E72D297353CC}">
                  <c16:uniqueId val="{0000000A-2B11-46E1-8A1B-2A6D5605738F}"/>
                </c:ext>
              </c:extLst>
            </c:dLbl>
            <c:dLbl>
              <c:idx val="8"/>
              <c:delete val="1"/>
              <c:extLst>
                <c:ext xmlns:c15="http://schemas.microsoft.com/office/drawing/2012/chart" uri="{CE6537A1-D6FC-4f65-9D91-7224C49458BB}"/>
                <c:ext xmlns:c16="http://schemas.microsoft.com/office/drawing/2014/chart" uri="{C3380CC4-5D6E-409C-BE32-E72D297353CC}">
                  <c16:uniqueId val="{0000000B-2B11-46E1-8A1B-2A6D5605738F}"/>
                </c:ext>
              </c:extLst>
            </c:dLbl>
            <c:dLbl>
              <c:idx val="9"/>
              <c:delete val="1"/>
              <c:extLst>
                <c:ext xmlns:c15="http://schemas.microsoft.com/office/drawing/2012/chart" uri="{CE6537A1-D6FC-4f65-9D91-7224C49458BB}"/>
                <c:ext xmlns:c16="http://schemas.microsoft.com/office/drawing/2014/chart" uri="{C3380CC4-5D6E-409C-BE32-E72D297353CC}">
                  <c16:uniqueId val="{0000000C-2B11-46E1-8A1B-2A6D5605738F}"/>
                </c:ext>
              </c:extLst>
            </c:dLbl>
            <c:dLbl>
              <c:idx val="10"/>
              <c:delete val="1"/>
              <c:extLst>
                <c:ext xmlns:c15="http://schemas.microsoft.com/office/drawing/2012/chart" uri="{CE6537A1-D6FC-4f65-9D91-7224C49458BB}"/>
                <c:ext xmlns:c16="http://schemas.microsoft.com/office/drawing/2014/chart" uri="{C3380CC4-5D6E-409C-BE32-E72D297353CC}">
                  <c16:uniqueId val="{0000000D-2B11-46E1-8A1B-2A6D5605738F}"/>
                </c:ext>
              </c:extLst>
            </c:dLbl>
            <c:dLbl>
              <c:idx val="11"/>
              <c:delete val="1"/>
              <c:extLst>
                <c:ext xmlns:c15="http://schemas.microsoft.com/office/drawing/2012/chart" uri="{CE6537A1-D6FC-4f65-9D91-7224C49458BB}"/>
                <c:ext xmlns:c16="http://schemas.microsoft.com/office/drawing/2014/chart" uri="{C3380CC4-5D6E-409C-BE32-E72D297353CC}">
                  <c16:uniqueId val="{0000000E-2B11-46E1-8A1B-2A6D5605738F}"/>
                </c:ext>
              </c:extLst>
            </c:dLbl>
            <c:dLbl>
              <c:idx val="12"/>
              <c:delete val="1"/>
              <c:extLst>
                <c:ext xmlns:c15="http://schemas.microsoft.com/office/drawing/2012/chart" uri="{CE6537A1-D6FC-4f65-9D91-7224C49458BB}"/>
                <c:ext xmlns:c16="http://schemas.microsoft.com/office/drawing/2014/chart" uri="{C3380CC4-5D6E-409C-BE32-E72D297353CC}">
                  <c16:uniqueId val="{0000000F-2B11-46E1-8A1B-2A6D5605738F}"/>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2B11-46E1-8A1B-2A6D5605738F}"/>
                </c:ext>
              </c:extLst>
            </c:dLbl>
            <c:dLbl>
              <c:idx val="14"/>
              <c:delete val="1"/>
              <c:extLst>
                <c:ext xmlns:c15="http://schemas.microsoft.com/office/drawing/2012/chart" uri="{CE6537A1-D6FC-4f65-9D91-7224C49458BB}"/>
                <c:ext xmlns:c16="http://schemas.microsoft.com/office/drawing/2014/chart" uri="{C3380CC4-5D6E-409C-BE32-E72D297353CC}">
                  <c16:uniqueId val="{00000011-2B11-46E1-8A1B-2A6D5605738F}"/>
                </c:ext>
              </c:extLst>
            </c:dLbl>
            <c:dLbl>
              <c:idx val="15"/>
              <c:delete val="1"/>
              <c:extLst>
                <c:ext xmlns:c15="http://schemas.microsoft.com/office/drawing/2012/chart" uri="{CE6537A1-D6FC-4f65-9D91-7224C49458BB}"/>
                <c:ext xmlns:c16="http://schemas.microsoft.com/office/drawing/2014/chart" uri="{C3380CC4-5D6E-409C-BE32-E72D297353CC}">
                  <c16:uniqueId val="{00000012-2B11-46E1-8A1B-2A6D5605738F}"/>
                </c:ext>
              </c:extLst>
            </c:dLbl>
            <c:dLbl>
              <c:idx val="16"/>
              <c:delete val="1"/>
              <c:extLst>
                <c:ext xmlns:c15="http://schemas.microsoft.com/office/drawing/2012/chart" uri="{CE6537A1-D6FC-4f65-9D91-7224C49458BB}"/>
                <c:ext xmlns:c16="http://schemas.microsoft.com/office/drawing/2014/chart" uri="{C3380CC4-5D6E-409C-BE32-E72D297353CC}">
                  <c16:uniqueId val="{00000013-2B11-46E1-8A1B-2A6D5605738F}"/>
                </c:ext>
              </c:extLst>
            </c:dLbl>
            <c:dLbl>
              <c:idx val="17"/>
              <c:delete val="1"/>
              <c:extLst>
                <c:ext xmlns:c15="http://schemas.microsoft.com/office/drawing/2012/chart" uri="{CE6537A1-D6FC-4f65-9D91-7224C49458BB}"/>
                <c:ext xmlns:c16="http://schemas.microsoft.com/office/drawing/2014/chart" uri="{C3380CC4-5D6E-409C-BE32-E72D297353CC}">
                  <c16:uniqueId val="{00000014-2B11-46E1-8A1B-2A6D5605738F}"/>
                </c:ext>
              </c:extLst>
            </c:dLbl>
            <c:dLbl>
              <c:idx val="18"/>
              <c:delete val="1"/>
              <c:extLst>
                <c:ext xmlns:c15="http://schemas.microsoft.com/office/drawing/2012/chart" uri="{CE6537A1-D6FC-4f65-9D91-7224C49458BB}"/>
                <c:ext xmlns:c16="http://schemas.microsoft.com/office/drawing/2014/chart" uri="{C3380CC4-5D6E-409C-BE32-E72D297353CC}">
                  <c16:uniqueId val="{00000015-2B11-46E1-8A1B-2A6D5605738F}"/>
                </c:ext>
              </c:extLst>
            </c:dLbl>
            <c:dLbl>
              <c:idx val="19"/>
              <c:delete val="1"/>
              <c:extLst>
                <c:ext xmlns:c15="http://schemas.microsoft.com/office/drawing/2012/chart" uri="{CE6537A1-D6FC-4f65-9D91-7224C49458BB}"/>
                <c:ext xmlns:c16="http://schemas.microsoft.com/office/drawing/2014/chart" uri="{C3380CC4-5D6E-409C-BE32-E72D297353CC}">
                  <c16:uniqueId val="{00000016-2B11-46E1-8A1B-2A6D5605738F}"/>
                </c:ext>
              </c:extLst>
            </c:dLbl>
            <c:dLbl>
              <c:idx val="20"/>
              <c:delete val="1"/>
              <c:extLst>
                <c:ext xmlns:c15="http://schemas.microsoft.com/office/drawing/2012/chart" uri="{CE6537A1-D6FC-4f65-9D91-7224C49458BB}"/>
                <c:ext xmlns:c16="http://schemas.microsoft.com/office/drawing/2014/chart" uri="{C3380CC4-5D6E-409C-BE32-E72D297353CC}">
                  <c16:uniqueId val="{00000017-2B11-46E1-8A1B-2A6D5605738F}"/>
                </c:ext>
              </c:extLst>
            </c:dLbl>
            <c:dLbl>
              <c:idx val="21"/>
              <c:delete val="1"/>
              <c:extLst>
                <c:ext xmlns:c15="http://schemas.microsoft.com/office/drawing/2012/chart" uri="{CE6537A1-D6FC-4f65-9D91-7224C49458BB}"/>
                <c:ext xmlns:c16="http://schemas.microsoft.com/office/drawing/2014/chart" uri="{C3380CC4-5D6E-409C-BE32-E72D297353CC}">
                  <c16:uniqueId val="{00000018-2B11-46E1-8A1B-2A6D5605738F}"/>
                </c:ext>
              </c:extLst>
            </c:dLbl>
            <c:dLbl>
              <c:idx val="22"/>
              <c:delete val="1"/>
              <c:extLst>
                <c:ext xmlns:c15="http://schemas.microsoft.com/office/drawing/2012/chart" uri="{CE6537A1-D6FC-4f65-9D91-7224C49458BB}"/>
                <c:ext xmlns:c16="http://schemas.microsoft.com/office/drawing/2014/chart" uri="{C3380CC4-5D6E-409C-BE32-E72D297353CC}">
                  <c16:uniqueId val="{00000019-2B11-46E1-8A1B-2A6D5605738F}"/>
                </c:ext>
              </c:extLst>
            </c:dLbl>
            <c:dLbl>
              <c:idx val="23"/>
              <c:delete val="1"/>
              <c:extLst>
                <c:ext xmlns:c15="http://schemas.microsoft.com/office/drawing/2012/chart" uri="{CE6537A1-D6FC-4f65-9D91-7224C49458BB}"/>
                <c:ext xmlns:c16="http://schemas.microsoft.com/office/drawing/2014/chart" uri="{C3380CC4-5D6E-409C-BE32-E72D297353CC}">
                  <c16:uniqueId val="{0000001A-2B11-46E1-8A1B-2A6D5605738F}"/>
                </c:ext>
              </c:extLst>
            </c:dLbl>
            <c:dLbl>
              <c:idx val="24"/>
              <c:delete val="1"/>
              <c:extLst>
                <c:ext xmlns:c15="http://schemas.microsoft.com/office/drawing/2012/chart" uri="{CE6537A1-D6FC-4f65-9D91-7224C49458BB}"/>
                <c:ext xmlns:c16="http://schemas.microsoft.com/office/drawing/2014/chart" uri="{C3380CC4-5D6E-409C-BE32-E72D297353CC}">
                  <c16:uniqueId val="{0000001B-2B11-46E1-8A1B-2A6D5605738F}"/>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2B11-46E1-8A1B-2A6D5605738F}"/>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Stade (267)</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171649</v>
      </c>
      <c r="F11" s="238">
        <v>171616</v>
      </c>
      <c r="G11" s="238">
        <v>174855</v>
      </c>
      <c r="H11" s="238">
        <v>169400</v>
      </c>
      <c r="I11" s="265">
        <v>167889</v>
      </c>
      <c r="J11" s="263">
        <v>3760</v>
      </c>
      <c r="K11" s="266">
        <v>2.23957495726343</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16.850083600836591</v>
      </c>
      <c r="E13" s="115">
        <v>28923</v>
      </c>
      <c r="F13" s="114">
        <v>28487</v>
      </c>
      <c r="G13" s="114">
        <v>30196</v>
      </c>
      <c r="H13" s="114">
        <v>28872</v>
      </c>
      <c r="I13" s="140">
        <v>28062</v>
      </c>
      <c r="J13" s="115">
        <v>861</v>
      </c>
      <c r="K13" s="116">
        <v>3.0682061150310029</v>
      </c>
    </row>
    <row r="14" spans="1:255" ht="14.1" customHeight="1" x14ac:dyDescent="0.2">
      <c r="A14" s="306" t="s">
        <v>230</v>
      </c>
      <c r="B14" s="307"/>
      <c r="C14" s="308"/>
      <c r="D14" s="113">
        <v>63.939201510058318</v>
      </c>
      <c r="E14" s="115">
        <v>109751</v>
      </c>
      <c r="F14" s="114">
        <v>110196</v>
      </c>
      <c r="G14" s="114">
        <v>111694</v>
      </c>
      <c r="H14" s="114">
        <v>108170</v>
      </c>
      <c r="I14" s="140">
        <v>107677</v>
      </c>
      <c r="J14" s="115">
        <v>2074</v>
      </c>
      <c r="K14" s="116">
        <v>1.9261309286105668</v>
      </c>
    </row>
    <row r="15" spans="1:255" ht="14.1" customHeight="1" x14ac:dyDescent="0.2">
      <c r="A15" s="306" t="s">
        <v>231</v>
      </c>
      <c r="B15" s="307"/>
      <c r="C15" s="308"/>
      <c r="D15" s="113">
        <v>9.3458161713729755</v>
      </c>
      <c r="E15" s="115">
        <v>16042</v>
      </c>
      <c r="F15" s="114">
        <v>16018</v>
      </c>
      <c r="G15" s="114">
        <v>16054</v>
      </c>
      <c r="H15" s="114">
        <v>15703</v>
      </c>
      <c r="I15" s="140">
        <v>15558</v>
      </c>
      <c r="J15" s="115">
        <v>484</v>
      </c>
      <c r="K15" s="116">
        <v>3.1109397094742253</v>
      </c>
    </row>
    <row r="16" spans="1:255" ht="14.1" customHeight="1" x14ac:dyDescent="0.2">
      <c r="A16" s="306" t="s">
        <v>232</v>
      </c>
      <c r="B16" s="307"/>
      <c r="C16" s="308"/>
      <c r="D16" s="113">
        <v>8.499903873602527</v>
      </c>
      <c r="E16" s="115">
        <v>14590</v>
      </c>
      <c r="F16" s="114">
        <v>14541</v>
      </c>
      <c r="G16" s="114">
        <v>14527</v>
      </c>
      <c r="H16" s="114">
        <v>14342</v>
      </c>
      <c r="I16" s="140">
        <v>14259</v>
      </c>
      <c r="J16" s="115">
        <v>331</v>
      </c>
      <c r="K16" s="116">
        <v>2.3213409074970195</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2.6548363229613923</v>
      </c>
      <c r="E18" s="115">
        <v>4557</v>
      </c>
      <c r="F18" s="114">
        <v>4334</v>
      </c>
      <c r="G18" s="114">
        <v>5591</v>
      </c>
      <c r="H18" s="114">
        <v>4593</v>
      </c>
      <c r="I18" s="140">
        <v>4477</v>
      </c>
      <c r="J18" s="115">
        <v>80</v>
      </c>
      <c r="K18" s="116">
        <v>1.7869108778199687</v>
      </c>
    </row>
    <row r="19" spans="1:255" ht="14.1" customHeight="1" x14ac:dyDescent="0.2">
      <c r="A19" s="306" t="s">
        <v>235</v>
      </c>
      <c r="B19" s="307" t="s">
        <v>236</v>
      </c>
      <c r="C19" s="308"/>
      <c r="D19" s="113">
        <v>2.1124504075176667</v>
      </c>
      <c r="E19" s="115">
        <v>3626</v>
      </c>
      <c r="F19" s="114">
        <v>3426</v>
      </c>
      <c r="G19" s="114">
        <v>4637</v>
      </c>
      <c r="H19" s="114">
        <v>3653</v>
      </c>
      <c r="I19" s="140">
        <v>3535</v>
      </c>
      <c r="J19" s="115">
        <v>91</v>
      </c>
      <c r="K19" s="116">
        <v>2.5742574257425743</v>
      </c>
    </row>
    <row r="20" spans="1:255" ht="14.1" customHeight="1" x14ac:dyDescent="0.2">
      <c r="A20" s="306">
        <v>12</v>
      </c>
      <c r="B20" s="307" t="s">
        <v>237</v>
      </c>
      <c r="C20" s="308"/>
      <c r="D20" s="113">
        <v>1.1948802498121165</v>
      </c>
      <c r="E20" s="115">
        <v>2051</v>
      </c>
      <c r="F20" s="114">
        <v>1990</v>
      </c>
      <c r="G20" s="114">
        <v>2119</v>
      </c>
      <c r="H20" s="114">
        <v>2088</v>
      </c>
      <c r="I20" s="140">
        <v>2020</v>
      </c>
      <c r="J20" s="115">
        <v>31</v>
      </c>
      <c r="K20" s="116">
        <v>1.5346534653465347</v>
      </c>
    </row>
    <row r="21" spans="1:255" ht="14.1" customHeight="1" x14ac:dyDescent="0.2">
      <c r="A21" s="306">
        <v>21</v>
      </c>
      <c r="B21" s="307" t="s">
        <v>238</v>
      </c>
      <c r="C21" s="308"/>
      <c r="D21" s="113">
        <v>0.258667396838898</v>
      </c>
      <c r="E21" s="115">
        <v>444</v>
      </c>
      <c r="F21" s="114">
        <v>439</v>
      </c>
      <c r="G21" s="114">
        <v>449</v>
      </c>
      <c r="H21" s="114">
        <v>433</v>
      </c>
      <c r="I21" s="140">
        <v>434</v>
      </c>
      <c r="J21" s="115">
        <v>10</v>
      </c>
      <c r="K21" s="116">
        <v>2.3041474654377878</v>
      </c>
    </row>
    <row r="22" spans="1:255" ht="14.1" customHeight="1" x14ac:dyDescent="0.2">
      <c r="A22" s="306">
        <v>22</v>
      </c>
      <c r="B22" s="307" t="s">
        <v>239</v>
      </c>
      <c r="C22" s="308"/>
      <c r="D22" s="113">
        <v>2.0198195154064398</v>
      </c>
      <c r="E22" s="115">
        <v>3467</v>
      </c>
      <c r="F22" s="114">
        <v>3531</v>
      </c>
      <c r="G22" s="114">
        <v>3571</v>
      </c>
      <c r="H22" s="114">
        <v>3474</v>
      </c>
      <c r="I22" s="140">
        <v>3455</v>
      </c>
      <c r="J22" s="115">
        <v>12</v>
      </c>
      <c r="K22" s="116">
        <v>0.34732272069464543</v>
      </c>
    </row>
    <row r="23" spans="1:255" ht="14.1" customHeight="1" x14ac:dyDescent="0.2">
      <c r="A23" s="306">
        <v>23</v>
      </c>
      <c r="B23" s="307" t="s">
        <v>240</v>
      </c>
      <c r="C23" s="308"/>
      <c r="D23" s="113">
        <v>0.39907019557352502</v>
      </c>
      <c r="E23" s="115">
        <v>685</v>
      </c>
      <c r="F23" s="114">
        <v>686</v>
      </c>
      <c r="G23" s="114">
        <v>696</v>
      </c>
      <c r="H23" s="114">
        <v>703</v>
      </c>
      <c r="I23" s="140">
        <v>706</v>
      </c>
      <c r="J23" s="115">
        <v>-21</v>
      </c>
      <c r="K23" s="116">
        <v>-2.9745042492917846</v>
      </c>
    </row>
    <row r="24" spans="1:255" ht="14.1" customHeight="1" x14ac:dyDescent="0.2">
      <c r="A24" s="306">
        <v>24</v>
      </c>
      <c r="B24" s="307" t="s">
        <v>241</v>
      </c>
      <c r="C24" s="308"/>
      <c r="D24" s="113">
        <v>1.9231105337054104</v>
      </c>
      <c r="E24" s="115">
        <v>3301</v>
      </c>
      <c r="F24" s="114">
        <v>3300</v>
      </c>
      <c r="G24" s="114">
        <v>3433</v>
      </c>
      <c r="H24" s="114">
        <v>3445</v>
      </c>
      <c r="I24" s="140">
        <v>3460</v>
      </c>
      <c r="J24" s="115">
        <v>-159</v>
      </c>
      <c r="K24" s="116">
        <v>-4.5953757225433529</v>
      </c>
    </row>
    <row r="25" spans="1:255" ht="14.1" customHeight="1" x14ac:dyDescent="0.2">
      <c r="A25" s="306">
        <v>25</v>
      </c>
      <c r="B25" s="307" t="s">
        <v>242</v>
      </c>
      <c r="C25" s="308"/>
      <c r="D25" s="113">
        <v>5.0317799695891035</v>
      </c>
      <c r="E25" s="115">
        <v>8637</v>
      </c>
      <c r="F25" s="114">
        <v>8693</v>
      </c>
      <c r="G25" s="114">
        <v>8818</v>
      </c>
      <c r="H25" s="114">
        <v>8657</v>
      </c>
      <c r="I25" s="140">
        <v>8659</v>
      </c>
      <c r="J25" s="115">
        <v>-22</v>
      </c>
      <c r="K25" s="116">
        <v>-0.25407090888093314</v>
      </c>
    </row>
    <row r="26" spans="1:255" ht="14.1" customHeight="1" x14ac:dyDescent="0.2">
      <c r="A26" s="306">
        <v>26</v>
      </c>
      <c r="B26" s="307" t="s">
        <v>243</v>
      </c>
      <c r="C26" s="308"/>
      <c r="D26" s="113">
        <v>2.3017902813299234</v>
      </c>
      <c r="E26" s="115">
        <v>3951</v>
      </c>
      <c r="F26" s="114">
        <v>4003</v>
      </c>
      <c r="G26" s="114">
        <v>4042</v>
      </c>
      <c r="H26" s="114">
        <v>3939</v>
      </c>
      <c r="I26" s="140">
        <v>3914</v>
      </c>
      <c r="J26" s="115">
        <v>37</v>
      </c>
      <c r="K26" s="116">
        <v>0.94532447623914151</v>
      </c>
    </row>
    <row r="27" spans="1:255" ht="14.1" customHeight="1" x14ac:dyDescent="0.2">
      <c r="A27" s="306">
        <v>27</v>
      </c>
      <c r="B27" s="307" t="s">
        <v>244</v>
      </c>
      <c r="C27" s="308"/>
      <c r="D27" s="113">
        <v>1.8654346952210616</v>
      </c>
      <c r="E27" s="115">
        <v>3202</v>
      </c>
      <c r="F27" s="114">
        <v>3210</v>
      </c>
      <c r="G27" s="114">
        <v>3214</v>
      </c>
      <c r="H27" s="114">
        <v>3049</v>
      </c>
      <c r="I27" s="140">
        <v>2963</v>
      </c>
      <c r="J27" s="115">
        <v>239</v>
      </c>
      <c r="K27" s="116">
        <v>8.0661491731353365</v>
      </c>
    </row>
    <row r="28" spans="1:255" ht="14.1" customHeight="1" x14ac:dyDescent="0.2">
      <c r="A28" s="306">
        <v>28</v>
      </c>
      <c r="B28" s="307" t="s">
        <v>245</v>
      </c>
      <c r="C28" s="308"/>
      <c r="D28" s="113">
        <v>0.16195841513786854</v>
      </c>
      <c r="E28" s="115">
        <v>278</v>
      </c>
      <c r="F28" s="114">
        <v>255</v>
      </c>
      <c r="G28" s="114">
        <v>270</v>
      </c>
      <c r="H28" s="114">
        <v>265</v>
      </c>
      <c r="I28" s="140">
        <v>257</v>
      </c>
      <c r="J28" s="115">
        <v>21</v>
      </c>
      <c r="K28" s="116">
        <v>8.1712062256809332</v>
      </c>
    </row>
    <row r="29" spans="1:255" ht="14.1" customHeight="1" x14ac:dyDescent="0.2">
      <c r="A29" s="306">
        <v>29</v>
      </c>
      <c r="B29" s="307" t="s">
        <v>246</v>
      </c>
      <c r="C29" s="308"/>
      <c r="D29" s="113">
        <v>3.7891278131535868</v>
      </c>
      <c r="E29" s="115">
        <v>6504</v>
      </c>
      <c r="F29" s="114">
        <v>6555</v>
      </c>
      <c r="G29" s="114">
        <v>6648</v>
      </c>
      <c r="H29" s="114">
        <v>6531</v>
      </c>
      <c r="I29" s="140">
        <v>6479</v>
      </c>
      <c r="J29" s="115">
        <v>25</v>
      </c>
      <c r="K29" s="116">
        <v>0.38586201574317025</v>
      </c>
    </row>
    <row r="30" spans="1:255" ht="14.1" customHeight="1" x14ac:dyDescent="0.2">
      <c r="A30" s="306" t="s">
        <v>247</v>
      </c>
      <c r="B30" s="307" t="s">
        <v>248</v>
      </c>
      <c r="C30" s="308"/>
      <c r="D30" s="113">
        <v>2.1077897337007498</v>
      </c>
      <c r="E30" s="115">
        <v>3618</v>
      </c>
      <c r="F30" s="114">
        <v>3630</v>
      </c>
      <c r="G30" s="114">
        <v>3637</v>
      </c>
      <c r="H30" s="114">
        <v>3576</v>
      </c>
      <c r="I30" s="140">
        <v>3600</v>
      </c>
      <c r="J30" s="115">
        <v>18</v>
      </c>
      <c r="K30" s="116">
        <v>0.5</v>
      </c>
    </row>
    <row r="31" spans="1:255" ht="14.1" customHeight="1" x14ac:dyDescent="0.2">
      <c r="A31" s="306" t="s">
        <v>249</v>
      </c>
      <c r="B31" s="307" t="s">
        <v>250</v>
      </c>
      <c r="C31" s="308"/>
      <c r="D31" s="113">
        <v>1.6230796567413734</v>
      </c>
      <c r="E31" s="115">
        <v>2786</v>
      </c>
      <c r="F31" s="114">
        <v>2821</v>
      </c>
      <c r="G31" s="114">
        <v>2903</v>
      </c>
      <c r="H31" s="114">
        <v>2856</v>
      </c>
      <c r="I31" s="140">
        <v>2777</v>
      </c>
      <c r="J31" s="115">
        <v>9</v>
      </c>
      <c r="K31" s="116">
        <v>0.32409074540871446</v>
      </c>
    </row>
    <row r="32" spans="1:255" ht="14.1" customHeight="1" x14ac:dyDescent="0.2">
      <c r="A32" s="306">
        <v>31</v>
      </c>
      <c r="B32" s="307" t="s">
        <v>251</v>
      </c>
      <c r="C32" s="308"/>
      <c r="D32" s="113">
        <v>0.91290948388863324</v>
      </c>
      <c r="E32" s="115">
        <v>1567</v>
      </c>
      <c r="F32" s="114">
        <v>1541</v>
      </c>
      <c r="G32" s="114">
        <v>1541</v>
      </c>
      <c r="H32" s="114">
        <v>1503</v>
      </c>
      <c r="I32" s="140">
        <v>1451</v>
      </c>
      <c r="J32" s="115">
        <v>116</v>
      </c>
      <c r="K32" s="116">
        <v>7.9944865609924189</v>
      </c>
    </row>
    <row r="33" spans="1:11" ht="14.1" customHeight="1" x14ac:dyDescent="0.2">
      <c r="A33" s="306">
        <v>32</v>
      </c>
      <c r="B33" s="307" t="s">
        <v>252</v>
      </c>
      <c r="C33" s="308"/>
      <c r="D33" s="113">
        <v>3.2152823494456713</v>
      </c>
      <c r="E33" s="115">
        <v>5519</v>
      </c>
      <c r="F33" s="114">
        <v>5483</v>
      </c>
      <c r="G33" s="114">
        <v>5646</v>
      </c>
      <c r="H33" s="114">
        <v>5585</v>
      </c>
      <c r="I33" s="140">
        <v>5313</v>
      </c>
      <c r="J33" s="115">
        <v>206</v>
      </c>
      <c r="K33" s="116">
        <v>3.8772821381517035</v>
      </c>
    </row>
    <row r="34" spans="1:11" ht="14.1" customHeight="1" x14ac:dyDescent="0.2">
      <c r="A34" s="306">
        <v>33</v>
      </c>
      <c r="B34" s="307" t="s">
        <v>253</v>
      </c>
      <c r="C34" s="308"/>
      <c r="D34" s="113">
        <v>1.9172846914342641</v>
      </c>
      <c r="E34" s="115">
        <v>3291</v>
      </c>
      <c r="F34" s="114">
        <v>3340</v>
      </c>
      <c r="G34" s="114">
        <v>3426</v>
      </c>
      <c r="H34" s="114">
        <v>3265</v>
      </c>
      <c r="I34" s="140">
        <v>3267</v>
      </c>
      <c r="J34" s="115">
        <v>24</v>
      </c>
      <c r="K34" s="116">
        <v>0.7346189164370982</v>
      </c>
    </row>
    <row r="35" spans="1:11" ht="14.1" customHeight="1" x14ac:dyDescent="0.2">
      <c r="A35" s="306">
        <v>34</v>
      </c>
      <c r="B35" s="307" t="s">
        <v>254</v>
      </c>
      <c r="C35" s="308"/>
      <c r="D35" s="113">
        <v>2.8907829349428193</v>
      </c>
      <c r="E35" s="115">
        <v>4962</v>
      </c>
      <c r="F35" s="114">
        <v>4979</v>
      </c>
      <c r="G35" s="114">
        <v>5041</v>
      </c>
      <c r="H35" s="114">
        <v>4890</v>
      </c>
      <c r="I35" s="140">
        <v>4771</v>
      </c>
      <c r="J35" s="115">
        <v>191</v>
      </c>
      <c r="K35" s="116">
        <v>4.0033535946342482</v>
      </c>
    </row>
    <row r="36" spans="1:11" ht="14.1" customHeight="1" x14ac:dyDescent="0.2">
      <c r="A36" s="306">
        <v>41</v>
      </c>
      <c r="B36" s="307" t="s">
        <v>255</v>
      </c>
      <c r="C36" s="308"/>
      <c r="D36" s="113">
        <v>2.0658436693484958</v>
      </c>
      <c r="E36" s="115">
        <v>3546</v>
      </c>
      <c r="F36" s="114">
        <v>3562</v>
      </c>
      <c r="G36" s="114">
        <v>3594</v>
      </c>
      <c r="H36" s="114">
        <v>3554</v>
      </c>
      <c r="I36" s="140">
        <v>3552</v>
      </c>
      <c r="J36" s="115">
        <v>-6</v>
      </c>
      <c r="K36" s="116">
        <v>-0.16891891891891891</v>
      </c>
    </row>
    <row r="37" spans="1:11" ht="14.1" customHeight="1" x14ac:dyDescent="0.2">
      <c r="A37" s="306">
        <v>42</v>
      </c>
      <c r="B37" s="307" t="s">
        <v>256</v>
      </c>
      <c r="C37" s="308"/>
      <c r="D37" s="113">
        <v>0.16836684163612956</v>
      </c>
      <c r="E37" s="115">
        <v>289</v>
      </c>
      <c r="F37" s="114">
        <v>280</v>
      </c>
      <c r="G37" s="114">
        <v>284</v>
      </c>
      <c r="H37" s="114">
        <v>283</v>
      </c>
      <c r="I37" s="140">
        <v>283</v>
      </c>
      <c r="J37" s="115">
        <v>6</v>
      </c>
      <c r="K37" s="116">
        <v>2.1201413427561837</v>
      </c>
    </row>
    <row r="38" spans="1:11" ht="14.1" customHeight="1" x14ac:dyDescent="0.2">
      <c r="A38" s="306">
        <v>43</v>
      </c>
      <c r="B38" s="307" t="s">
        <v>257</v>
      </c>
      <c r="C38" s="308"/>
      <c r="D38" s="113">
        <v>0.78474095392341348</v>
      </c>
      <c r="E38" s="115">
        <v>1347</v>
      </c>
      <c r="F38" s="114">
        <v>1350</v>
      </c>
      <c r="G38" s="114">
        <v>1351</v>
      </c>
      <c r="H38" s="114">
        <v>1270</v>
      </c>
      <c r="I38" s="140">
        <v>1254</v>
      </c>
      <c r="J38" s="115">
        <v>93</v>
      </c>
      <c r="K38" s="116">
        <v>7.4162679425837323</v>
      </c>
    </row>
    <row r="39" spans="1:11" ht="14.1" customHeight="1" x14ac:dyDescent="0.2">
      <c r="A39" s="306">
        <v>51</v>
      </c>
      <c r="B39" s="307" t="s">
        <v>258</v>
      </c>
      <c r="C39" s="308"/>
      <c r="D39" s="113">
        <v>6.4981444692366397</v>
      </c>
      <c r="E39" s="115">
        <v>11154</v>
      </c>
      <c r="F39" s="114">
        <v>11158</v>
      </c>
      <c r="G39" s="114">
        <v>11293</v>
      </c>
      <c r="H39" s="114">
        <v>10941</v>
      </c>
      <c r="I39" s="140">
        <v>10817</v>
      </c>
      <c r="J39" s="115">
        <v>337</v>
      </c>
      <c r="K39" s="116">
        <v>3.1154663954885828</v>
      </c>
    </row>
    <row r="40" spans="1:11" ht="14.1" customHeight="1" x14ac:dyDescent="0.2">
      <c r="A40" s="306" t="s">
        <v>259</v>
      </c>
      <c r="B40" s="307" t="s">
        <v>260</v>
      </c>
      <c r="C40" s="308"/>
      <c r="D40" s="113">
        <v>5.1983990585438891</v>
      </c>
      <c r="E40" s="115">
        <v>8923</v>
      </c>
      <c r="F40" s="114">
        <v>8950</v>
      </c>
      <c r="G40" s="114">
        <v>9034</v>
      </c>
      <c r="H40" s="114">
        <v>8821</v>
      </c>
      <c r="I40" s="140">
        <v>8723</v>
      </c>
      <c r="J40" s="115">
        <v>200</v>
      </c>
      <c r="K40" s="116">
        <v>2.2927891780350795</v>
      </c>
    </row>
    <row r="41" spans="1:11" ht="14.1" customHeight="1" x14ac:dyDescent="0.2">
      <c r="A41" s="306"/>
      <c r="B41" s="307" t="s">
        <v>261</v>
      </c>
      <c r="C41" s="308"/>
      <c r="D41" s="113">
        <v>4.4107451834849023</v>
      </c>
      <c r="E41" s="115">
        <v>7571</v>
      </c>
      <c r="F41" s="114">
        <v>7570</v>
      </c>
      <c r="G41" s="114">
        <v>7661</v>
      </c>
      <c r="H41" s="114">
        <v>7448</v>
      </c>
      <c r="I41" s="140">
        <v>7350</v>
      </c>
      <c r="J41" s="115">
        <v>221</v>
      </c>
      <c r="K41" s="116">
        <v>3.0068027210884352</v>
      </c>
    </row>
    <row r="42" spans="1:11" ht="14.1" customHeight="1" x14ac:dyDescent="0.2">
      <c r="A42" s="306">
        <v>52</v>
      </c>
      <c r="B42" s="307" t="s">
        <v>262</v>
      </c>
      <c r="C42" s="308"/>
      <c r="D42" s="113">
        <v>4.4270575418441123</v>
      </c>
      <c r="E42" s="115">
        <v>7599</v>
      </c>
      <c r="F42" s="114">
        <v>7564</v>
      </c>
      <c r="G42" s="114">
        <v>7669</v>
      </c>
      <c r="H42" s="114">
        <v>7508</v>
      </c>
      <c r="I42" s="140">
        <v>7405</v>
      </c>
      <c r="J42" s="115">
        <v>194</v>
      </c>
      <c r="K42" s="116">
        <v>2.6198514517218094</v>
      </c>
    </row>
    <row r="43" spans="1:11" ht="14.1" customHeight="1" x14ac:dyDescent="0.2">
      <c r="A43" s="306" t="s">
        <v>263</v>
      </c>
      <c r="B43" s="307" t="s">
        <v>264</v>
      </c>
      <c r="C43" s="308"/>
      <c r="D43" s="113">
        <v>3.3189823418720761</v>
      </c>
      <c r="E43" s="115">
        <v>5697</v>
      </c>
      <c r="F43" s="114">
        <v>5689</v>
      </c>
      <c r="G43" s="114">
        <v>5711</v>
      </c>
      <c r="H43" s="114">
        <v>5589</v>
      </c>
      <c r="I43" s="140">
        <v>5548</v>
      </c>
      <c r="J43" s="115">
        <v>149</v>
      </c>
      <c r="K43" s="116">
        <v>2.6856524873828405</v>
      </c>
    </row>
    <row r="44" spans="1:11" ht="14.1" customHeight="1" x14ac:dyDescent="0.2">
      <c r="A44" s="306">
        <v>53</v>
      </c>
      <c r="B44" s="307" t="s">
        <v>265</v>
      </c>
      <c r="C44" s="308"/>
      <c r="D44" s="113">
        <v>0.61870444919574252</v>
      </c>
      <c r="E44" s="115">
        <v>1062</v>
      </c>
      <c r="F44" s="114">
        <v>1076</v>
      </c>
      <c r="G44" s="114">
        <v>1083</v>
      </c>
      <c r="H44" s="114">
        <v>1065</v>
      </c>
      <c r="I44" s="140">
        <v>1054</v>
      </c>
      <c r="J44" s="115">
        <v>8</v>
      </c>
      <c r="K44" s="116">
        <v>0.75901328273244784</v>
      </c>
    </row>
    <row r="45" spans="1:11" ht="14.1" customHeight="1" x14ac:dyDescent="0.2">
      <c r="A45" s="306" t="s">
        <v>266</v>
      </c>
      <c r="B45" s="307" t="s">
        <v>267</v>
      </c>
      <c r="C45" s="308"/>
      <c r="D45" s="113">
        <v>0.53889041008103744</v>
      </c>
      <c r="E45" s="115">
        <v>925</v>
      </c>
      <c r="F45" s="114">
        <v>937</v>
      </c>
      <c r="G45" s="114">
        <v>947</v>
      </c>
      <c r="H45" s="114">
        <v>934</v>
      </c>
      <c r="I45" s="140">
        <v>919</v>
      </c>
      <c r="J45" s="115">
        <v>6</v>
      </c>
      <c r="K45" s="116">
        <v>0.65288356909684442</v>
      </c>
    </row>
    <row r="46" spans="1:11" ht="14.1" customHeight="1" x14ac:dyDescent="0.2">
      <c r="A46" s="306">
        <v>54</v>
      </c>
      <c r="B46" s="307" t="s">
        <v>268</v>
      </c>
      <c r="C46" s="308"/>
      <c r="D46" s="113">
        <v>2.91350371980029</v>
      </c>
      <c r="E46" s="115">
        <v>5001</v>
      </c>
      <c r="F46" s="114">
        <v>4877</v>
      </c>
      <c r="G46" s="114">
        <v>4905</v>
      </c>
      <c r="H46" s="114">
        <v>4885</v>
      </c>
      <c r="I46" s="140">
        <v>4764</v>
      </c>
      <c r="J46" s="115">
        <v>237</v>
      </c>
      <c r="K46" s="116">
        <v>4.9748110831234253</v>
      </c>
    </row>
    <row r="47" spans="1:11" ht="14.1" customHeight="1" x14ac:dyDescent="0.2">
      <c r="A47" s="306">
        <v>61</v>
      </c>
      <c r="B47" s="307" t="s">
        <v>269</v>
      </c>
      <c r="C47" s="308"/>
      <c r="D47" s="113">
        <v>2.3175200554620186</v>
      </c>
      <c r="E47" s="115">
        <v>3978</v>
      </c>
      <c r="F47" s="114">
        <v>3966</v>
      </c>
      <c r="G47" s="114">
        <v>3980</v>
      </c>
      <c r="H47" s="114">
        <v>3824</v>
      </c>
      <c r="I47" s="140">
        <v>3842</v>
      </c>
      <c r="J47" s="115">
        <v>136</v>
      </c>
      <c r="K47" s="116">
        <v>3.5398230088495577</v>
      </c>
    </row>
    <row r="48" spans="1:11" ht="14.1" customHeight="1" x14ac:dyDescent="0.2">
      <c r="A48" s="306">
        <v>62</v>
      </c>
      <c r="B48" s="307" t="s">
        <v>270</v>
      </c>
      <c r="C48" s="308"/>
      <c r="D48" s="113">
        <v>8.1660831114658397</v>
      </c>
      <c r="E48" s="115">
        <v>14017</v>
      </c>
      <c r="F48" s="114">
        <v>14063</v>
      </c>
      <c r="G48" s="114">
        <v>14300</v>
      </c>
      <c r="H48" s="114">
        <v>13987</v>
      </c>
      <c r="I48" s="140">
        <v>13952</v>
      </c>
      <c r="J48" s="115">
        <v>65</v>
      </c>
      <c r="K48" s="116">
        <v>0.46588302752293576</v>
      </c>
    </row>
    <row r="49" spans="1:11" ht="14.1" customHeight="1" x14ac:dyDescent="0.2">
      <c r="A49" s="306">
        <v>63</v>
      </c>
      <c r="B49" s="307" t="s">
        <v>271</v>
      </c>
      <c r="C49" s="308"/>
      <c r="D49" s="113">
        <v>1.9347622182477031</v>
      </c>
      <c r="E49" s="115">
        <v>3321</v>
      </c>
      <c r="F49" s="114">
        <v>3369</v>
      </c>
      <c r="G49" s="114">
        <v>3600</v>
      </c>
      <c r="H49" s="114">
        <v>3580</v>
      </c>
      <c r="I49" s="140">
        <v>3332</v>
      </c>
      <c r="J49" s="115">
        <v>-11</v>
      </c>
      <c r="K49" s="116">
        <v>-0.33013205282112845</v>
      </c>
    </row>
    <row r="50" spans="1:11" ht="14.1" customHeight="1" x14ac:dyDescent="0.2">
      <c r="A50" s="306" t="s">
        <v>272</v>
      </c>
      <c r="B50" s="307" t="s">
        <v>273</v>
      </c>
      <c r="C50" s="308"/>
      <c r="D50" s="113">
        <v>0.46956288705439592</v>
      </c>
      <c r="E50" s="115">
        <v>806</v>
      </c>
      <c r="F50" s="114">
        <v>816</v>
      </c>
      <c r="G50" s="114">
        <v>852</v>
      </c>
      <c r="H50" s="114">
        <v>841</v>
      </c>
      <c r="I50" s="140">
        <v>830</v>
      </c>
      <c r="J50" s="115">
        <v>-24</v>
      </c>
      <c r="K50" s="116">
        <v>-2.8915662650602409</v>
      </c>
    </row>
    <row r="51" spans="1:11" ht="14.1" customHeight="1" x14ac:dyDescent="0.2">
      <c r="A51" s="306" t="s">
        <v>274</v>
      </c>
      <c r="B51" s="307" t="s">
        <v>275</v>
      </c>
      <c r="C51" s="308"/>
      <c r="D51" s="113">
        <v>1.2537212567506948</v>
      </c>
      <c r="E51" s="115">
        <v>2152</v>
      </c>
      <c r="F51" s="114">
        <v>2185</v>
      </c>
      <c r="G51" s="114">
        <v>2372</v>
      </c>
      <c r="H51" s="114">
        <v>2365</v>
      </c>
      <c r="I51" s="140">
        <v>2133</v>
      </c>
      <c r="J51" s="115">
        <v>19</v>
      </c>
      <c r="K51" s="116">
        <v>0.89076418190342244</v>
      </c>
    </row>
    <row r="52" spans="1:11" ht="14.1" customHeight="1" x14ac:dyDescent="0.2">
      <c r="A52" s="306">
        <v>71</v>
      </c>
      <c r="B52" s="307" t="s">
        <v>276</v>
      </c>
      <c r="C52" s="308"/>
      <c r="D52" s="113">
        <v>10.00879702182943</v>
      </c>
      <c r="E52" s="115">
        <v>17180</v>
      </c>
      <c r="F52" s="114">
        <v>17194</v>
      </c>
      <c r="G52" s="114">
        <v>17283</v>
      </c>
      <c r="H52" s="114">
        <v>16885</v>
      </c>
      <c r="I52" s="140">
        <v>16770</v>
      </c>
      <c r="J52" s="115">
        <v>410</v>
      </c>
      <c r="K52" s="116">
        <v>2.4448419797257008</v>
      </c>
    </row>
    <row r="53" spans="1:11" ht="14.1" customHeight="1" x14ac:dyDescent="0.2">
      <c r="A53" s="306" t="s">
        <v>277</v>
      </c>
      <c r="B53" s="307" t="s">
        <v>278</v>
      </c>
      <c r="C53" s="308"/>
      <c r="D53" s="113">
        <v>3.0329334863587905</v>
      </c>
      <c r="E53" s="115">
        <v>5206</v>
      </c>
      <c r="F53" s="114">
        <v>5229</v>
      </c>
      <c r="G53" s="114">
        <v>5246</v>
      </c>
      <c r="H53" s="114">
        <v>5049</v>
      </c>
      <c r="I53" s="140">
        <v>5008</v>
      </c>
      <c r="J53" s="115">
        <v>198</v>
      </c>
      <c r="K53" s="116">
        <v>3.9536741214057507</v>
      </c>
    </row>
    <row r="54" spans="1:11" ht="14.1" customHeight="1" x14ac:dyDescent="0.2">
      <c r="A54" s="306" t="s">
        <v>279</v>
      </c>
      <c r="B54" s="307" t="s">
        <v>280</v>
      </c>
      <c r="C54" s="308"/>
      <c r="D54" s="113">
        <v>5.9936265285553656</v>
      </c>
      <c r="E54" s="115">
        <v>10288</v>
      </c>
      <c r="F54" s="114">
        <v>10276</v>
      </c>
      <c r="G54" s="114">
        <v>10346</v>
      </c>
      <c r="H54" s="114">
        <v>10177</v>
      </c>
      <c r="I54" s="140">
        <v>10129</v>
      </c>
      <c r="J54" s="115">
        <v>159</v>
      </c>
      <c r="K54" s="116">
        <v>1.5697502221344655</v>
      </c>
    </row>
    <row r="55" spans="1:11" ht="14.1" customHeight="1" x14ac:dyDescent="0.2">
      <c r="A55" s="306">
        <v>72</v>
      </c>
      <c r="B55" s="307" t="s">
        <v>281</v>
      </c>
      <c r="C55" s="308"/>
      <c r="D55" s="113">
        <v>3.6056137816124765</v>
      </c>
      <c r="E55" s="115">
        <v>6189</v>
      </c>
      <c r="F55" s="114">
        <v>6221</v>
      </c>
      <c r="G55" s="114">
        <v>6267</v>
      </c>
      <c r="H55" s="114">
        <v>6136</v>
      </c>
      <c r="I55" s="140">
        <v>6164</v>
      </c>
      <c r="J55" s="115">
        <v>25</v>
      </c>
      <c r="K55" s="116">
        <v>0.40558079169370537</v>
      </c>
    </row>
    <row r="56" spans="1:11" ht="14.1" customHeight="1" x14ac:dyDescent="0.2">
      <c r="A56" s="306" t="s">
        <v>282</v>
      </c>
      <c r="B56" s="307" t="s">
        <v>283</v>
      </c>
      <c r="C56" s="308"/>
      <c r="D56" s="113">
        <v>1.8357228996382151</v>
      </c>
      <c r="E56" s="115">
        <v>3151</v>
      </c>
      <c r="F56" s="114">
        <v>3174</v>
      </c>
      <c r="G56" s="114">
        <v>3197</v>
      </c>
      <c r="H56" s="114">
        <v>3132</v>
      </c>
      <c r="I56" s="140">
        <v>3155</v>
      </c>
      <c r="J56" s="115">
        <v>-4</v>
      </c>
      <c r="K56" s="116">
        <v>-0.12678288431061807</v>
      </c>
    </row>
    <row r="57" spans="1:11" ht="14.1" customHeight="1" x14ac:dyDescent="0.2">
      <c r="A57" s="306" t="s">
        <v>284</v>
      </c>
      <c r="B57" s="307" t="s">
        <v>285</v>
      </c>
      <c r="C57" s="308"/>
      <c r="D57" s="113">
        <v>0.96359431164760645</v>
      </c>
      <c r="E57" s="115">
        <v>1654</v>
      </c>
      <c r="F57" s="114">
        <v>1659</v>
      </c>
      <c r="G57" s="114">
        <v>1673</v>
      </c>
      <c r="H57" s="114">
        <v>1650</v>
      </c>
      <c r="I57" s="140">
        <v>1647</v>
      </c>
      <c r="J57" s="115">
        <v>7</v>
      </c>
      <c r="K57" s="116">
        <v>0.42501517911353975</v>
      </c>
    </row>
    <row r="58" spans="1:11" ht="14.1" customHeight="1" x14ac:dyDescent="0.2">
      <c r="A58" s="306">
        <v>73</v>
      </c>
      <c r="B58" s="307" t="s">
        <v>286</v>
      </c>
      <c r="C58" s="308"/>
      <c r="D58" s="113">
        <v>2.5645357677586236</v>
      </c>
      <c r="E58" s="115">
        <v>4402</v>
      </c>
      <c r="F58" s="114">
        <v>4416</v>
      </c>
      <c r="G58" s="114">
        <v>4415</v>
      </c>
      <c r="H58" s="114">
        <v>4310</v>
      </c>
      <c r="I58" s="140">
        <v>4318</v>
      </c>
      <c r="J58" s="115">
        <v>84</v>
      </c>
      <c r="K58" s="116">
        <v>1.9453450671607226</v>
      </c>
    </row>
    <row r="59" spans="1:11" ht="14.1" customHeight="1" x14ac:dyDescent="0.2">
      <c r="A59" s="306" t="s">
        <v>287</v>
      </c>
      <c r="B59" s="307" t="s">
        <v>288</v>
      </c>
      <c r="C59" s="308"/>
      <c r="D59" s="113">
        <v>2.1066245652465203</v>
      </c>
      <c r="E59" s="115">
        <v>3616</v>
      </c>
      <c r="F59" s="114">
        <v>3622</v>
      </c>
      <c r="G59" s="114">
        <v>3615</v>
      </c>
      <c r="H59" s="114">
        <v>3542</v>
      </c>
      <c r="I59" s="140">
        <v>3538</v>
      </c>
      <c r="J59" s="115">
        <v>78</v>
      </c>
      <c r="K59" s="116">
        <v>2.2046353872244207</v>
      </c>
    </row>
    <row r="60" spans="1:11" ht="14.1" customHeight="1" x14ac:dyDescent="0.2">
      <c r="A60" s="306">
        <v>81</v>
      </c>
      <c r="B60" s="307" t="s">
        <v>289</v>
      </c>
      <c r="C60" s="308"/>
      <c r="D60" s="113">
        <v>8.7941089082954171</v>
      </c>
      <c r="E60" s="115">
        <v>15095</v>
      </c>
      <c r="F60" s="114">
        <v>15103</v>
      </c>
      <c r="G60" s="114">
        <v>15076</v>
      </c>
      <c r="H60" s="114">
        <v>14750</v>
      </c>
      <c r="I60" s="140">
        <v>14751</v>
      </c>
      <c r="J60" s="115">
        <v>344</v>
      </c>
      <c r="K60" s="116">
        <v>2.3320452850654192</v>
      </c>
    </row>
    <row r="61" spans="1:11" ht="14.1" customHeight="1" x14ac:dyDescent="0.2">
      <c r="A61" s="306" t="s">
        <v>290</v>
      </c>
      <c r="B61" s="307" t="s">
        <v>291</v>
      </c>
      <c r="C61" s="308"/>
      <c r="D61" s="113">
        <v>2.5406498144469238</v>
      </c>
      <c r="E61" s="115">
        <v>4361</v>
      </c>
      <c r="F61" s="114">
        <v>4355</v>
      </c>
      <c r="G61" s="114">
        <v>4384</v>
      </c>
      <c r="H61" s="114">
        <v>4206</v>
      </c>
      <c r="I61" s="140">
        <v>4292</v>
      </c>
      <c r="J61" s="115">
        <v>69</v>
      </c>
      <c r="K61" s="116">
        <v>1.6076421248835042</v>
      </c>
    </row>
    <row r="62" spans="1:11" ht="14.1" customHeight="1" x14ac:dyDescent="0.2">
      <c r="A62" s="306" t="s">
        <v>292</v>
      </c>
      <c r="B62" s="307" t="s">
        <v>293</v>
      </c>
      <c r="C62" s="308"/>
      <c r="D62" s="113">
        <v>3.5514334484908154</v>
      </c>
      <c r="E62" s="115">
        <v>6096</v>
      </c>
      <c r="F62" s="114">
        <v>6151</v>
      </c>
      <c r="G62" s="114">
        <v>6135</v>
      </c>
      <c r="H62" s="114">
        <v>6029</v>
      </c>
      <c r="I62" s="140">
        <v>6015</v>
      </c>
      <c r="J62" s="115">
        <v>81</v>
      </c>
      <c r="K62" s="116">
        <v>1.3466334164588529</v>
      </c>
    </row>
    <row r="63" spans="1:11" ht="14.1" customHeight="1" x14ac:dyDescent="0.2">
      <c r="A63" s="306"/>
      <c r="B63" s="307" t="s">
        <v>294</v>
      </c>
      <c r="C63" s="308"/>
      <c r="D63" s="113">
        <v>3.0556542712162611</v>
      </c>
      <c r="E63" s="115">
        <v>5245</v>
      </c>
      <c r="F63" s="114">
        <v>5303</v>
      </c>
      <c r="G63" s="114">
        <v>5275</v>
      </c>
      <c r="H63" s="114">
        <v>5199</v>
      </c>
      <c r="I63" s="140">
        <v>5177</v>
      </c>
      <c r="J63" s="115">
        <v>68</v>
      </c>
      <c r="K63" s="116">
        <v>1.3135020282016612</v>
      </c>
    </row>
    <row r="64" spans="1:11" ht="14.1" customHeight="1" x14ac:dyDescent="0.2">
      <c r="A64" s="306" t="s">
        <v>295</v>
      </c>
      <c r="B64" s="307" t="s">
        <v>296</v>
      </c>
      <c r="C64" s="308"/>
      <c r="D64" s="113">
        <v>0.75211623720499388</v>
      </c>
      <c r="E64" s="115">
        <v>1291</v>
      </c>
      <c r="F64" s="114">
        <v>1271</v>
      </c>
      <c r="G64" s="114">
        <v>1256</v>
      </c>
      <c r="H64" s="114">
        <v>1262</v>
      </c>
      <c r="I64" s="140">
        <v>1287</v>
      </c>
      <c r="J64" s="115">
        <v>4</v>
      </c>
      <c r="K64" s="116">
        <v>0.31080031080031079</v>
      </c>
    </row>
    <row r="65" spans="1:11" ht="14.1" customHeight="1" x14ac:dyDescent="0.2">
      <c r="A65" s="306" t="s">
        <v>297</v>
      </c>
      <c r="B65" s="307" t="s">
        <v>298</v>
      </c>
      <c r="C65" s="308"/>
      <c r="D65" s="113">
        <v>0.89077128325827704</v>
      </c>
      <c r="E65" s="115">
        <v>1529</v>
      </c>
      <c r="F65" s="114">
        <v>1519</v>
      </c>
      <c r="G65" s="114">
        <v>1512</v>
      </c>
      <c r="H65" s="114">
        <v>1486</v>
      </c>
      <c r="I65" s="140">
        <v>1447</v>
      </c>
      <c r="J65" s="115">
        <v>82</v>
      </c>
      <c r="K65" s="116">
        <v>5.6668970283344855</v>
      </c>
    </row>
    <row r="66" spans="1:11" ht="14.1" customHeight="1" x14ac:dyDescent="0.2">
      <c r="A66" s="306">
        <v>82</v>
      </c>
      <c r="B66" s="307" t="s">
        <v>299</v>
      </c>
      <c r="C66" s="308"/>
      <c r="D66" s="113">
        <v>3.8584553361802283</v>
      </c>
      <c r="E66" s="115">
        <v>6623</v>
      </c>
      <c r="F66" s="114">
        <v>6627</v>
      </c>
      <c r="G66" s="114">
        <v>6883</v>
      </c>
      <c r="H66" s="114">
        <v>6274</v>
      </c>
      <c r="I66" s="140">
        <v>6276</v>
      </c>
      <c r="J66" s="115">
        <v>347</v>
      </c>
      <c r="K66" s="116">
        <v>5.52899936265137</v>
      </c>
    </row>
    <row r="67" spans="1:11" ht="14.1" customHeight="1" x14ac:dyDescent="0.2">
      <c r="A67" s="306" t="s">
        <v>300</v>
      </c>
      <c r="B67" s="307" t="s">
        <v>301</v>
      </c>
      <c r="C67" s="308"/>
      <c r="D67" s="113">
        <v>2.5476408251722993</v>
      </c>
      <c r="E67" s="115">
        <v>4373</v>
      </c>
      <c r="F67" s="114">
        <v>4391</v>
      </c>
      <c r="G67" s="114">
        <v>4615</v>
      </c>
      <c r="H67" s="114">
        <v>4083</v>
      </c>
      <c r="I67" s="140">
        <v>4100</v>
      </c>
      <c r="J67" s="115">
        <v>273</v>
      </c>
      <c r="K67" s="116">
        <v>6.6585365853658534</v>
      </c>
    </row>
    <row r="68" spans="1:11" ht="14.1" customHeight="1" x14ac:dyDescent="0.2">
      <c r="A68" s="306" t="s">
        <v>302</v>
      </c>
      <c r="B68" s="307" t="s">
        <v>303</v>
      </c>
      <c r="C68" s="308"/>
      <c r="D68" s="113">
        <v>0.69851848831044749</v>
      </c>
      <c r="E68" s="115">
        <v>1199</v>
      </c>
      <c r="F68" s="114">
        <v>1201</v>
      </c>
      <c r="G68" s="114">
        <v>1225</v>
      </c>
      <c r="H68" s="114">
        <v>1178</v>
      </c>
      <c r="I68" s="140">
        <v>1166</v>
      </c>
      <c r="J68" s="115">
        <v>33</v>
      </c>
      <c r="K68" s="116">
        <v>2.8301886792452828</v>
      </c>
    </row>
    <row r="69" spans="1:11" ht="14.1" customHeight="1" x14ac:dyDescent="0.2">
      <c r="A69" s="306">
        <v>83</v>
      </c>
      <c r="B69" s="307" t="s">
        <v>304</v>
      </c>
      <c r="C69" s="308"/>
      <c r="D69" s="113">
        <v>6.96828994051815</v>
      </c>
      <c r="E69" s="115">
        <v>11961</v>
      </c>
      <c r="F69" s="114">
        <v>11945</v>
      </c>
      <c r="G69" s="114">
        <v>11884</v>
      </c>
      <c r="H69" s="114">
        <v>11363</v>
      </c>
      <c r="I69" s="140">
        <v>11370</v>
      </c>
      <c r="J69" s="115">
        <v>591</v>
      </c>
      <c r="K69" s="116">
        <v>5.1978891820580477</v>
      </c>
    </row>
    <row r="70" spans="1:11" ht="14.1" customHeight="1" x14ac:dyDescent="0.2">
      <c r="A70" s="306" t="s">
        <v>305</v>
      </c>
      <c r="B70" s="307" t="s">
        <v>306</v>
      </c>
      <c r="C70" s="308"/>
      <c r="D70" s="113">
        <v>5.9895484389655635</v>
      </c>
      <c r="E70" s="115">
        <v>10281</v>
      </c>
      <c r="F70" s="114">
        <v>10286</v>
      </c>
      <c r="G70" s="114">
        <v>10224</v>
      </c>
      <c r="H70" s="114">
        <v>9751</v>
      </c>
      <c r="I70" s="140">
        <v>9794</v>
      </c>
      <c r="J70" s="115">
        <v>487</v>
      </c>
      <c r="K70" s="116">
        <v>4.9724321012865023</v>
      </c>
    </row>
    <row r="71" spans="1:11" ht="14.1" customHeight="1" x14ac:dyDescent="0.2">
      <c r="A71" s="306"/>
      <c r="B71" s="307" t="s">
        <v>307</v>
      </c>
      <c r="C71" s="308"/>
      <c r="D71" s="113">
        <v>3.380153685719113</v>
      </c>
      <c r="E71" s="115">
        <v>5802</v>
      </c>
      <c r="F71" s="114">
        <v>5796</v>
      </c>
      <c r="G71" s="114">
        <v>5767</v>
      </c>
      <c r="H71" s="114">
        <v>5507</v>
      </c>
      <c r="I71" s="140">
        <v>5543</v>
      </c>
      <c r="J71" s="115">
        <v>259</v>
      </c>
      <c r="K71" s="116">
        <v>4.6725599855673821</v>
      </c>
    </row>
    <row r="72" spans="1:11" ht="14.1" customHeight="1" x14ac:dyDescent="0.2">
      <c r="A72" s="306">
        <v>84</v>
      </c>
      <c r="B72" s="307" t="s">
        <v>308</v>
      </c>
      <c r="C72" s="308"/>
      <c r="D72" s="113">
        <v>1.1785678914529067</v>
      </c>
      <c r="E72" s="115">
        <v>2023</v>
      </c>
      <c r="F72" s="114">
        <v>2025</v>
      </c>
      <c r="G72" s="114">
        <v>2016</v>
      </c>
      <c r="H72" s="114">
        <v>2050</v>
      </c>
      <c r="I72" s="140">
        <v>2043</v>
      </c>
      <c r="J72" s="115">
        <v>-20</v>
      </c>
      <c r="K72" s="116">
        <v>-0.97895252080274109</v>
      </c>
    </row>
    <row r="73" spans="1:11" ht="14.1" customHeight="1" x14ac:dyDescent="0.2">
      <c r="A73" s="306" t="s">
        <v>309</v>
      </c>
      <c r="B73" s="307" t="s">
        <v>310</v>
      </c>
      <c r="C73" s="308"/>
      <c r="D73" s="113">
        <v>0.45208536024095686</v>
      </c>
      <c r="E73" s="115">
        <v>776</v>
      </c>
      <c r="F73" s="114">
        <v>775</v>
      </c>
      <c r="G73" s="114">
        <v>774</v>
      </c>
      <c r="H73" s="114">
        <v>806</v>
      </c>
      <c r="I73" s="140">
        <v>807</v>
      </c>
      <c r="J73" s="115">
        <v>-31</v>
      </c>
      <c r="K73" s="116">
        <v>-3.8413878562577448</v>
      </c>
    </row>
    <row r="74" spans="1:11" ht="14.1" customHeight="1" x14ac:dyDescent="0.2">
      <c r="A74" s="306" t="s">
        <v>311</v>
      </c>
      <c r="B74" s="307" t="s">
        <v>312</v>
      </c>
      <c r="C74" s="308"/>
      <c r="D74" s="113">
        <v>0.26274548642870044</v>
      </c>
      <c r="E74" s="115">
        <v>451</v>
      </c>
      <c r="F74" s="114">
        <v>446</v>
      </c>
      <c r="G74" s="114">
        <v>441</v>
      </c>
      <c r="H74" s="114">
        <v>461</v>
      </c>
      <c r="I74" s="140">
        <v>467</v>
      </c>
      <c r="J74" s="115">
        <v>-16</v>
      </c>
      <c r="K74" s="116">
        <v>-3.4261241970021414</v>
      </c>
    </row>
    <row r="75" spans="1:11" ht="14.1" customHeight="1" x14ac:dyDescent="0.2">
      <c r="A75" s="306" t="s">
        <v>313</v>
      </c>
      <c r="B75" s="307" t="s">
        <v>314</v>
      </c>
      <c r="C75" s="308"/>
      <c r="D75" s="113">
        <v>4.0198311670909821E-2</v>
      </c>
      <c r="E75" s="115">
        <v>69</v>
      </c>
      <c r="F75" s="114">
        <v>69</v>
      </c>
      <c r="G75" s="114">
        <v>67</v>
      </c>
      <c r="H75" s="114">
        <v>64</v>
      </c>
      <c r="I75" s="140">
        <v>61</v>
      </c>
      <c r="J75" s="115">
        <v>8</v>
      </c>
      <c r="K75" s="116">
        <v>13.114754098360656</v>
      </c>
    </row>
    <row r="76" spans="1:11" ht="14.1" customHeight="1" x14ac:dyDescent="0.2">
      <c r="A76" s="306">
        <v>91</v>
      </c>
      <c r="B76" s="307" t="s">
        <v>315</v>
      </c>
      <c r="C76" s="308"/>
      <c r="D76" s="113">
        <v>0.29828312428269316</v>
      </c>
      <c r="E76" s="115">
        <v>512</v>
      </c>
      <c r="F76" s="114">
        <v>484</v>
      </c>
      <c r="G76" s="114">
        <v>461</v>
      </c>
      <c r="H76" s="114">
        <v>428</v>
      </c>
      <c r="I76" s="140">
        <v>413</v>
      </c>
      <c r="J76" s="115">
        <v>99</v>
      </c>
      <c r="K76" s="116">
        <v>23.970944309927361</v>
      </c>
    </row>
    <row r="77" spans="1:11" ht="14.1" customHeight="1" x14ac:dyDescent="0.2">
      <c r="A77" s="306">
        <v>92</v>
      </c>
      <c r="B77" s="307" t="s">
        <v>316</v>
      </c>
      <c r="C77" s="308"/>
      <c r="D77" s="113">
        <v>0.69152747758507183</v>
      </c>
      <c r="E77" s="115">
        <v>1187</v>
      </c>
      <c r="F77" s="114">
        <v>1209</v>
      </c>
      <c r="G77" s="114">
        <v>1209</v>
      </c>
      <c r="H77" s="114">
        <v>1181</v>
      </c>
      <c r="I77" s="140">
        <v>1166</v>
      </c>
      <c r="J77" s="115">
        <v>21</v>
      </c>
      <c r="K77" s="116">
        <v>1.8010291595197256</v>
      </c>
    </row>
    <row r="78" spans="1:11" ht="14.1" customHeight="1" x14ac:dyDescent="0.2">
      <c r="A78" s="306">
        <v>93</v>
      </c>
      <c r="B78" s="307" t="s">
        <v>317</v>
      </c>
      <c r="C78" s="308"/>
      <c r="D78" s="113">
        <v>0.14040279873462705</v>
      </c>
      <c r="E78" s="115">
        <v>241</v>
      </c>
      <c r="F78" s="114">
        <v>242</v>
      </c>
      <c r="G78" s="114">
        <v>240</v>
      </c>
      <c r="H78" s="114">
        <v>233</v>
      </c>
      <c r="I78" s="140">
        <v>238</v>
      </c>
      <c r="J78" s="115">
        <v>3</v>
      </c>
      <c r="K78" s="116">
        <v>1.2605042016806722</v>
      </c>
    </row>
    <row r="79" spans="1:11" ht="14.1" customHeight="1" x14ac:dyDescent="0.2">
      <c r="A79" s="306">
        <v>94</v>
      </c>
      <c r="B79" s="307" t="s">
        <v>318</v>
      </c>
      <c r="C79" s="308"/>
      <c r="D79" s="113">
        <v>9.0300555202768445E-2</v>
      </c>
      <c r="E79" s="115">
        <v>155</v>
      </c>
      <c r="F79" s="114">
        <v>164</v>
      </c>
      <c r="G79" s="114">
        <v>162</v>
      </c>
      <c r="H79" s="114">
        <v>150</v>
      </c>
      <c r="I79" s="140">
        <v>156</v>
      </c>
      <c r="J79" s="115">
        <v>-1</v>
      </c>
      <c r="K79" s="116">
        <v>-0.64102564102564108</v>
      </c>
    </row>
    <row r="80" spans="1:11" ht="14.1" customHeight="1" x14ac:dyDescent="0.2">
      <c r="A80" s="306" t="s">
        <v>319</v>
      </c>
      <c r="B80" s="307" t="s">
        <v>320</v>
      </c>
      <c r="C80" s="308"/>
      <c r="D80" s="113">
        <v>4.6606738169170806E-3</v>
      </c>
      <c r="E80" s="115">
        <v>8</v>
      </c>
      <c r="F80" s="114">
        <v>8</v>
      </c>
      <c r="G80" s="114">
        <v>11</v>
      </c>
      <c r="H80" s="114">
        <v>10</v>
      </c>
      <c r="I80" s="140">
        <v>10</v>
      </c>
      <c r="J80" s="115">
        <v>-2</v>
      </c>
      <c r="K80" s="116">
        <v>-20</v>
      </c>
    </row>
    <row r="81" spans="1:11" ht="14.1" customHeight="1" x14ac:dyDescent="0.2">
      <c r="A81" s="310" t="s">
        <v>321</v>
      </c>
      <c r="B81" s="311" t="s">
        <v>224</v>
      </c>
      <c r="C81" s="312"/>
      <c r="D81" s="125">
        <v>1.36499484412959</v>
      </c>
      <c r="E81" s="143">
        <v>2343</v>
      </c>
      <c r="F81" s="144">
        <v>2374</v>
      </c>
      <c r="G81" s="144">
        <v>2384</v>
      </c>
      <c r="H81" s="144">
        <v>2313</v>
      </c>
      <c r="I81" s="145">
        <v>2333</v>
      </c>
      <c r="J81" s="143">
        <v>10</v>
      </c>
      <c r="K81" s="146">
        <v>0.42863266180882981</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50880</v>
      </c>
      <c r="E12" s="114">
        <v>53034</v>
      </c>
      <c r="F12" s="114">
        <v>53921</v>
      </c>
      <c r="G12" s="114">
        <v>55710</v>
      </c>
      <c r="H12" s="140">
        <v>53958</v>
      </c>
      <c r="I12" s="115">
        <v>-3078</v>
      </c>
      <c r="J12" s="116">
        <v>-5.7044367841654617</v>
      </c>
      <c r="K12"/>
      <c r="L12"/>
      <c r="M12"/>
      <c r="N12"/>
      <c r="O12"/>
      <c r="P12"/>
    </row>
    <row r="13" spans="1:16" s="110" customFormat="1" ht="14.45" customHeight="1" x14ac:dyDescent="0.2">
      <c r="A13" s="120" t="s">
        <v>105</v>
      </c>
      <c r="B13" s="119" t="s">
        <v>106</v>
      </c>
      <c r="C13" s="113">
        <v>39.60495283018868</v>
      </c>
      <c r="D13" s="115">
        <v>20151</v>
      </c>
      <c r="E13" s="114">
        <v>20965</v>
      </c>
      <c r="F13" s="114">
        <v>21280</v>
      </c>
      <c r="G13" s="114">
        <v>22197</v>
      </c>
      <c r="H13" s="140">
        <v>21315</v>
      </c>
      <c r="I13" s="115">
        <v>-1164</v>
      </c>
      <c r="J13" s="116">
        <v>-5.4609429978888109</v>
      </c>
      <c r="K13"/>
      <c r="L13"/>
      <c r="M13"/>
      <c r="N13"/>
      <c r="O13"/>
      <c r="P13"/>
    </row>
    <row r="14" spans="1:16" s="110" customFormat="1" ht="14.45" customHeight="1" x14ac:dyDescent="0.2">
      <c r="A14" s="120"/>
      <c r="B14" s="119" t="s">
        <v>107</v>
      </c>
      <c r="C14" s="113">
        <v>60.39504716981132</v>
      </c>
      <c r="D14" s="115">
        <v>30729</v>
      </c>
      <c r="E14" s="114">
        <v>32069</v>
      </c>
      <c r="F14" s="114">
        <v>32641</v>
      </c>
      <c r="G14" s="114">
        <v>33513</v>
      </c>
      <c r="H14" s="140">
        <v>32643</v>
      </c>
      <c r="I14" s="115">
        <v>-1914</v>
      </c>
      <c r="J14" s="116">
        <v>-5.8634316698832825</v>
      </c>
      <c r="K14"/>
      <c r="L14"/>
      <c r="M14"/>
      <c r="N14"/>
      <c r="O14"/>
      <c r="P14"/>
    </row>
    <row r="15" spans="1:16" s="110" customFormat="1" ht="14.45" customHeight="1" x14ac:dyDescent="0.2">
      <c r="A15" s="118" t="s">
        <v>105</v>
      </c>
      <c r="B15" s="121" t="s">
        <v>108</v>
      </c>
      <c r="C15" s="113">
        <v>16.918238993710691</v>
      </c>
      <c r="D15" s="115">
        <v>8608</v>
      </c>
      <c r="E15" s="114">
        <v>8961</v>
      </c>
      <c r="F15" s="114">
        <v>9362</v>
      </c>
      <c r="G15" s="114">
        <v>10651</v>
      </c>
      <c r="H15" s="140">
        <v>9961</v>
      </c>
      <c r="I15" s="115">
        <v>-1353</v>
      </c>
      <c r="J15" s="116">
        <v>-13.582973597028412</v>
      </c>
      <c r="K15"/>
      <c r="L15"/>
      <c r="M15"/>
      <c r="N15"/>
      <c r="O15"/>
      <c r="P15"/>
    </row>
    <row r="16" spans="1:16" s="110" customFormat="1" ht="14.45" customHeight="1" x14ac:dyDescent="0.2">
      <c r="A16" s="118"/>
      <c r="B16" s="121" t="s">
        <v>109</v>
      </c>
      <c r="C16" s="113">
        <v>45.957154088050316</v>
      </c>
      <c r="D16" s="115">
        <v>23383</v>
      </c>
      <c r="E16" s="114">
        <v>24736</v>
      </c>
      <c r="F16" s="114">
        <v>25112</v>
      </c>
      <c r="G16" s="114">
        <v>25510</v>
      </c>
      <c r="H16" s="140">
        <v>25041</v>
      </c>
      <c r="I16" s="115">
        <v>-1658</v>
      </c>
      <c r="J16" s="116">
        <v>-6.6211413282217162</v>
      </c>
      <c r="K16"/>
      <c r="L16"/>
      <c r="M16"/>
      <c r="N16"/>
      <c r="O16"/>
      <c r="P16"/>
    </row>
    <row r="17" spans="1:16" s="110" customFormat="1" ht="14.45" customHeight="1" x14ac:dyDescent="0.2">
      <c r="A17" s="118"/>
      <c r="B17" s="121" t="s">
        <v>110</v>
      </c>
      <c r="C17" s="113">
        <v>19.59316037735849</v>
      </c>
      <c r="D17" s="115">
        <v>9969</v>
      </c>
      <c r="E17" s="114">
        <v>10124</v>
      </c>
      <c r="F17" s="114">
        <v>10155</v>
      </c>
      <c r="G17" s="114">
        <v>10231</v>
      </c>
      <c r="H17" s="140">
        <v>10000</v>
      </c>
      <c r="I17" s="115">
        <v>-31</v>
      </c>
      <c r="J17" s="116">
        <v>-0.31</v>
      </c>
      <c r="K17"/>
      <c r="L17"/>
      <c r="M17"/>
      <c r="N17"/>
      <c r="O17"/>
      <c r="P17"/>
    </row>
    <row r="18" spans="1:16" s="110" customFormat="1" ht="14.45" customHeight="1" x14ac:dyDescent="0.2">
      <c r="A18" s="120"/>
      <c r="B18" s="121" t="s">
        <v>111</v>
      </c>
      <c r="C18" s="113">
        <v>17.531446540880502</v>
      </c>
      <c r="D18" s="115">
        <v>8920</v>
      </c>
      <c r="E18" s="114">
        <v>9213</v>
      </c>
      <c r="F18" s="114">
        <v>9292</v>
      </c>
      <c r="G18" s="114">
        <v>9318</v>
      </c>
      <c r="H18" s="140">
        <v>8956</v>
      </c>
      <c r="I18" s="115">
        <v>-36</v>
      </c>
      <c r="J18" s="116">
        <v>-0.40196516301920499</v>
      </c>
      <c r="K18"/>
      <c r="L18"/>
      <c r="M18"/>
      <c r="N18"/>
      <c r="O18"/>
      <c r="P18"/>
    </row>
    <row r="19" spans="1:16" s="110" customFormat="1" ht="14.45" customHeight="1" x14ac:dyDescent="0.2">
      <c r="A19" s="120"/>
      <c r="B19" s="121" t="s">
        <v>112</v>
      </c>
      <c r="C19" s="113">
        <v>1.5212264150943395</v>
      </c>
      <c r="D19" s="115">
        <v>774</v>
      </c>
      <c r="E19" s="114">
        <v>853</v>
      </c>
      <c r="F19" s="114">
        <v>888</v>
      </c>
      <c r="G19" s="114">
        <v>784</v>
      </c>
      <c r="H19" s="140">
        <v>750</v>
      </c>
      <c r="I19" s="115">
        <v>24</v>
      </c>
      <c r="J19" s="116">
        <v>3.2</v>
      </c>
      <c r="K19"/>
      <c r="L19"/>
      <c r="M19"/>
      <c r="N19"/>
      <c r="O19"/>
      <c r="P19"/>
    </row>
    <row r="20" spans="1:16" s="110" customFormat="1" ht="14.45" customHeight="1" x14ac:dyDescent="0.2">
      <c r="A20" s="120" t="s">
        <v>113</v>
      </c>
      <c r="B20" s="119" t="s">
        <v>116</v>
      </c>
      <c r="C20" s="113">
        <v>93.628144654088047</v>
      </c>
      <c r="D20" s="115">
        <v>47638</v>
      </c>
      <c r="E20" s="114">
        <v>49595</v>
      </c>
      <c r="F20" s="114">
        <v>50401</v>
      </c>
      <c r="G20" s="114">
        <v>52180</v>
      </c>
      <c r="H20" s="140">
        <v>50655</v>
      </c>
      <c r="I20" s="115">
        <v>-3017</v>
      </c>
      <c r="J20" s="116">
        <v>-5.9559767051623727</v>
      </c>
      <c r="K20"/>
      <c r="L20"/>
      <c r="M20"/>
      <c r="N20"/>
      <c r="O20"/>
      <c r="P20"/>
    </row>
    <row r="21" spans="1:16" s="110" customFormat="1" ht="14.45" customHeight="1" x14ac:dyDescent="0.2">
      <c r="A21" s="123"/>
      <c r="B21" s="124" t="s">
        <v>117</v>
      </c>
      <c r="C21" s="125">
        <v>6.2008647798742142</v>
      </c>
      <c r="D21" s="143">
        <v>3155</v>
      </c>
      <c r="E21" s="144">
        <v>3363</v>
      </c>
      <c r="F21" s="144">
        <v>3442</v>
      </c>
      <c r="G21" s="144">
        <v>3443</v>
      </c>
      <c r="H21" s="145">
        <v>3207</v>
      </c>
      <c r="I21" s="143">
        <v>-52</v>
      </c>
      <c r="J21" s="146">
        <v>-1.6214530714062987</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794831</v>
      </c>
      <c r="E23" s="114">
        <v>825536</v>
      </c>
      <c r="F23" s="114">
        <v>829378</v>
      </c>
      <c r="G23" s="114">
        <v>835412</v>
      </c>
      <c r="H23" s="140">
        <v>818533</v>
      </c>
      <c r="I23" s="115">
        <v>-23702</v>
      </c>
      <c r="J23" s="116">
        <v>-2.8956682259603461</v>
      </c>
      <c r="K23"/>
      <c r="L23"/>
      <c r="M23"/>
      <c r="N23"/>
      <c r="O23"/>
      <c r="P23"/>
    </row>
    <row r="24" spans="1:16" s="110" customFormat="1" ht="14.45" customHeight="1" x14ac:dyDescent="0.2">
      <c r="A24" s="120" t="s">
        <v>105</v>
      </c>
      <c r="B24" s="119" t="s">
        <v>106</v>
      </c>
      <c r="C24" s="113">
        <v>40.886049990501128</v>
      </c>
      <c r="D24" s="115">
        <v>324975</v>
      </c>
      <c r="E24" s="114">
        <v>335927</v>
      </c>
      <c r="F24" s="114">
        <v>337627</v>
      </c>
      <c r="G24" s="114">
        <v>338010</v>
      </c>
      <c r="H24" s="140">
        <v>329933</v>
      </c>
      <c r="I24" s="115">
        <v>-4958</v>
      </c>
      <c r="J24" s="116">
        <v>-1.5027293420179249</v>
      </c>
      <c r="K24"/>
      <c r="L24"/>
      <c r="M24"/>
      <c r="N24"/>
      <c r="O24"/>
      <c r="P24"/>
    </row>
    <row r="25" spans="1:16" s="110" customFormat="1" ht="14.45" customHeight="1" x14ac:dyDescent="0.2">
      <c r="A25" s="120"/>
      <c r="B25" s="119" t="s">
        <v>107</v>
      </c>
      <c r="C25" s="113">
        <v>59.113950009498872</v>
      </c>
      <c r="D25" s="115">
        <v>469856</v>
      </c>
      <c r="E25" s="114">
        <v>489609</v>
      </c>
      <c r="F25" s="114">
        <v>491751</v>
      </c>
      <c r="G25" s="114">
        <v>497402</v>
      </c>
      <c r="H25" s="140">
        <v>488600</v>
      </c>
      <c r="I25" s="115">
        <v>-18744</v>
      </c>
      <c r="J25" s="116">
        <v>-3.8362668849774866</v>
      </c>
      <c r="K25"/>
      <c r="L25"/>
      <c r="M25"/>
      <c r="N25"/>
      <c r="O25"/>
      <c r="P25"/>
    </row>
    <row r="26" spans="1:16" s="110" customFormat="1" ht="14.45" customHeight="1" x14ac:dyDescent="0.2">
      <c r="A26" s="118" t="s">
        <v>105</v>
      </c>
      <c r="B26" s="121" t="s">
        <v>108</v>
      </c>
      <c r="C26" s="113">
        <v>18.845263961773007</v>
      </c>
      <c r="D26" s="115">
        <v>149788</v>
      </c>
      <c r="E26" s="114">
        <v>157685</v>
      </c>
      <c r="F26" s="114">
        <v>157419</v>
      </c>
      <c r="G26" s="114">
        <v>162521</v>
      </c>
      <c r="H26" s="140">
        <v>152799</v>
      </c>
      <c r="I26" s="115">
        <v>-3011</v>
      </c>
      <c r="J26" s="116">
        <v>-1.9705626345722158</v>
      </c>
      <c r="K26"/>
      <c r="L26"/>
      <c r="M26"/>
      <c r="N26"/>
      <c r="O26"/>
      <c r="P26"/>
    </row>
    <row r="27" spans="1:16" s="110" customFormat="1" ht="14.45" customHeight="1" x14ac:dyDescent="0.2">
      <c r="A27" s="118"/>
      <c r="B27" s="121" t="s">
        <v>109</v>
      </c>
      <c r="C27" s="113">
        <v>46.835113376302637</v>
      </c>
      <c r="D27" s="115">
        <v>372260</v>
      </c>
      <c r="E27" s="114">
        <v>389648</v>
      </c>
      <c r="F27" s="114">
        <v>393077</v>
      </c>
      <c r="G27" s="114">
        <v>395239</v>
      </c>
      <c r="H27" s="140">
        <v>392989</v>
      </c>
      <c r="I27" s="115">
        <v>-20729</v>
      </c>
      <c r="J27" s="116">
        <v>-5.2747023453582669</v>
      </c>
      <c r="K27"/>
      <c r="L27"/>
      <c r="M27"/>
      <c r="N27"/>
      <c r="O27"/>
      <c r="P27"/>
    </row>
    <row r="28" spans="1:16" s="110" customFormat="1" ht="14.45" customHeight="1" x14ac:dyDescent="0.2">
      <c r="A28" s="118"/>
      <c r="B28" s="121" t="s">
        <v>110</v>
      </c>
      <c r="C28" s="113">
        <v>18.71857036275636</v>
      </c>
      <c r="D28" s="115">
        <v>148781</v>
      </c>
      <c r="E28" s="114">
        <v>151618</v>
      </c>
      <c r="F28" s="114">
        <v>152536</v>
      </c>
      <c r="G28" s="114">
        <v>152503</v>
      </c>
      <c r="H28" s="140">
        <v>150584</v>
      </c>
      <c r="I28" s="115">
        <v>-1803</v>
      </c>
      <c r="J28" s="116">
        <v>-1.1973383626414493</v>
      </c>
      <c r="K28"/>
      <c r="L28"/>
      <c r="M28"/>
      <c r="N28"/>
      <c r="O28"/>
      <c r="P28"/>
    </row>
    <row r="29" spans="1:16" s="110" customFormat="1" ht="14.45" customHeight="1" x14ac:dyDescent="0.2">
      <c r="A29" s="118"/>
      <c r="B29" s="121" t="s">
        <v>111</v>
      </c>
      <c r="C29" s="113">
        <v>15.600549047533375</v>
      </c>
      <c r="D29" s="115">
        <v>123998</v>
      </c>
      <c r="E29" s="114">
        <v>126584</v>
      </c>
      <c r="F29" s="114">
        <v>126345</v>
      </c>
      <c r="G29" s="114">
        <v>125149</v>
      </c>
      <c r="H29" s="140">
        <v>122161</v>
      </c>
      <c r="I29" s="115">
        <v>1837</v>
      </c>
      <c r="J29" s="116">
        <v>1.5037532436702385</v>
      </c>
      <c r="K29"/>
      <c r="L29"/>
      <c r="M29"/>
      <c r="N29"/>
      <c r="O29"/>
      <c r="P29"/>
    </row>
    <row r="30" spans="1:16" s="110" customFormat="1" ht="14.45" customHeight="1" x14ac:dyDescent="0.2">
      <c r="A30" s="120"/>
      <c r="B30" s="121" t="s">
        <v>112</v>
      </c>
      <c r="C30" s="113">
        <v>1.5009480002667233</v>
      </c>
      <c r="D30" s="115">
        <v>11930</v>
      </c>
      <c r="E30" s="114">
        <v>12117</v>
      </c>
      <c r="F30" s="114">
        <v>12714</v>
      </c>
      <c r="G30" s="114">
        <v>11132</v>
      </c>
      <c r="H30" s="140">
        <v>10718</v>
      </c>
      <c r="I30" s="115">
        <v>1212</v>
      </c>
      <c r="J30" s="116">
        <v>11.308079865646576</v>
      </c>
      <c r="K30"/>
      <c r="L30"/>
      <c r="M30"/>
      <c r="N30"/>
      <c r="O30"/>
      <c r="P30"/>
    </row>
    <row r="31" spans="1:16" s="110" customFormat="1" ht="14.45" customHeight="1" x14ac:dyDescent="0.2">
      <c r="A31" s="120" t="s">
        <v>113</v>
      </c>
      <c r="B31" s="119" t="s">
        <v>116</v>
      </c>
      <c r="C31" s="113">
        <v>90.137526090451928</v>
      </c>
      <c r="D31" s="115">
        <v>716441</v>
      </c>
      <c r="E31" s="114">
        <v>743978</v>
      </c>
      <c r="F31" s="114">
        <v>748188</v>
      </c>
      <c r="G31" s="114">
        <v>755017</v>
      </c>
      <c r="H31" s="140">
        <v>740453</v>
      </c>
      <c r="I31" s="115">
        <v>-24012</v>
      </c>
      <c r="J31" s="116">
        <v>-3.2428796966181515</v>
      </c>
      <c r="K31"/>
      <c r="L31"/>
      <c r="M31"/>
      <c r="N31"/>
      <c r="O31"/>
      <c r="P31"/>
    </row>
    <row r="32" spans="1:16" s="110" customFormat="1" ht="14.45" customHeight="1" x14ac:dyDescent="0.2">
      <c r="A32" s="123"/>
      <c r="B32" s="124" t="s">
        <v>117</v>
      </c>
      <c r="C32" s="125">
        <v>9.6459498937509984</v>
      </c>
      <c r="D32" s="143">
        <v>76669</v>
      </c>
      <c r="E32" s="144">
        <v>79754</v>
      </c>
      <c r="F32" s="144">
        <v>79377</v>
      </c>
      <c r="G32" s="144">
        <v>78484</v>
      </c>
      <c r="H32" s="145">
        <v>76220</v>
      </c>
      <c r="I32" s="143">
        <v>449</v>
      </c>
      <c r="J32" s="146">
        <v>0.5890842298609289</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56113</v>
      </c>
      <c r="E56" s="114">
        <v>58056</v>
      </c>
      <c r="F56" s="114">
        <v>59039</v>
      </c>
      <c r="G56" s="114">
        <v>59333</v>
      </c>
      <c r="H56" s="140">
        <v>57693</v>
      </c>
      <c r="I56" s="115">
        <v>-1580</v>
      </c>
      <c r="J56" s="116">
        <v>-2.7386338030610298</v>
      </c>
      <c r="K56"/>
      <c r="L56"/>
      <c r="M56"/>
      <c r="N56"/>
      <c r="O56"/>
      <c r="P56"/>
    </row>
    <row r="57" spans="1:16" s="110" customFormat="1" ht="14.45" customHeight="1" x14ac:dyDescent="0.2">
      <c r="A57" s="120" t="s">
        <v>105</v>
      </c>
      <c r="B57" s="119" t="s">
        <v>106</v>
      </c>
      <c r="C57" s="113">
        <v>39.498868354926664</v>
      </c>
      <c r="D57" s="115">
        <v>22164</v>
      </c>
      <c r="E57" s="114">
        <v>22818</v>
      </c>
      <c r="F57" s="114">
        <v>23202</v>
      </c>
      <c r="G57" s="114">
        <v>23226</v>
      </c>
      <c r="H57" s="140">
        <v>22389</v>
      </c>
      <c r="I57" s="115">
        <v>-225</v>
      </c>
      <c r="J57" s="116">
        <v>-1.0049577917727455</v>
      </c>
    </row>
    <row r="58" spans="1:16" s="110" customFormat="1" ht="14.45" customHeight="1" x14ac:dyDescent="0.2">
      <c r="A58" s="120"/>
      <c r="B58" s="119" t="s">
        <v>107</v>
      </c>
      <c r="C58" s="113">
        <v>60.501131645073336</v>
      </c>
      <c r="D58" s="115">
        <v>33949</v>
      </c>
      <c r="E58" s="114">
        <v>35238</v>
      </c>
      <c r="F58" s="114">
        <v>35837</v>
      </c>
      <c r="G58" s="114">
        <v>36107</v>
      </c>
      <c r="H58" s="140">
        <v>35304</v>
      </c>
      <c r="I58" s="115">
        <v>-1355</v>
      </c>
      <c r="J58" s="116">
        <v>-3.8380920009064128</v>
      </c>
    </row>
    <row r="59" spans="1:16" s="110" customFormat="1" ht="14.45" customHeight="1" x14ac:dyDescent="0.2">
      <c r="A59" s="118" t="s">
        <v>105</v>
      </c>
      <c r="B59" s="121" t="s">
        <v>108</v>
      </c>
      <c r="C59" s="113">
        <v>16.999625755172598</v>
      </c>
      <c r="D59" s="115">
        <v>9539</v>
      </c>
      <c r="E59" s="114">
        <v>9820</v>
      </c>
      <c r="F59" s="114">
        <v>10195</v>
      </c>
      <c r="G59" s="114">
        <v>10567</v>
      </c>
      <c r="H59" s="140">
        <v>9805</v>
      </c>
      <c r="I59" s="115">
        <v>-266</v>
      </c>
      <c r="J59" s="116">
        <v>-2.712901580826109</v>
      </c>
    </row>
    <row r="60" spans="1:16" s="110" customFormat="1" ht="14.45" customHeight="1" x14ac:dyDescent="0.2">
      <c r="A60" s="118"/>
      <c r="B60" s="121" t="s">
        <v>109</v>
      </c>
      <c r="C60" s="113">
        <v>45.821823819792208</v>
      </c>
      <c r="D60" s="115">
        <v>25712</v>
      </c>
      <c r="E60" s="114">
        <v>26911</v>
      </c>
      <c r="F60" s="114">
        <v>27392</v>
      </c>
      <c r="G60" s="114">
        <v>27476</v>
      </c>
      <c r="H60" s="140">
        <v>27141</v>
      </c>
      <c r="I60" s="115">
        <v>-1429</v>
      </c>
      <c r="J60" s="116">
        <v>-5.2650970855900665</v>
      </c>
    </row>
    <row r="61" spans="1:16" s="110" customFormat="1" ht="14.45" customHeight="1" x14ac:dyDescent="0.2">
      <c r="A61" s="118"/>
      <c r="B61" s="121" t="s">
        <v>110</v>
      </c>
      <c r="C61" s="113">
        <v>19.619339546985547</v>
      </c>
      <c r="D61" s="115">
        <v>11009</v>
      </c>
      <c r="E61" s="114">
        <v>11212</v>
      </c>
      <c r="F61" s="114">
        <v>11268</v>
      </c>
      <c r="G61" s="114">
        <v>11220</v>
      </c>
      <c r="H61" s="140">
        <v>10998</v>
      </c>
      <c r="I61" s="115">
        <v>11</v>
      </c>
      <c r="J61" s="116">
        <v>0.1000181851245681</v>
      </c>
    </row>
    <row r="62" spans="1:16" s="110" customFormat="1" ht="14.45" customHeight="1" x14ac:dyDescent="0.2">
      <c r="A62" s="120"/>
      <c r="B62" s="121" t="s">
        <v>111</v>
      </c>
      <c r="C62" s="113">
        <v>17.559210878049651</v>
      </c>
      <c r="D62" s="115">
        <v>9853</v>
      </c>
      <c r="E62" s="114">
        <v>10113</v>
      </c>
      <c r="F62" s="114">
        <v>10184</v>
      </c>
      <c r="G62" s="114">
        <v>10070</v>
      </c>
      <c r="H62" s="140">
        <v>9749</v>
      </c>
      <c r="I62" s="115">
        <v>104</v>
      </c>
      <c r="J62" s="116">
        <v>1.0667760795979075</v>
      </c>
    </row>
    <row r="63" spans="1:16" s="110" customFormat="1" ht="14.45" customHeight="1" x14ac:dyDescent="0.2">
      <c r="A63" s="120"/>
      <c r="B63" s="121" t="s">
        <v>112</v>
      </c>
      <c r="C63" s="113">
        <v>1.6163812307308467</v>
      </c>
      <c r="D63" s="115">
        <v>907</v>
      </c>
      <c r="E63" s="114">
        <v>955</v>
      </c>
      <c r="F63" s="114">
        <v>1002</v>
      </c>
      <c r="G63" s="114">
        <v>861</v>
      </c>
      <c r="H63" s="140">
        <v>827</v>
      </c>
      <c r="I63" s="115">
        <v>80</v>
      </c>
      <c r="J63" s="116">
        <v>9.6735187424425639</v>
      </c>
    </row>
    <row r="64" spans="1:16" s="110" customFormat="1" ht="14.45" customHeight="1" x14ac:dyDescent="0.2">
      <c r="A64" s="120" t="s">
        <v>113</v>
      </c>
      <c r="B64" s="119" t="s">
        <v>116</v>
      </c>
      <c r="C64" s="113">
        <v>93.794664338032192</v>
      </c>
      <c r="D64" s="115">
        <v>52631</v>
      </c>
      <c r="E64" s="114">
        <v>54519</v>
      </c>
      <c r="F64" s="114">
        <v>55469</v>
      </c>
      <c r="G64" s="114">
        <v>55784</v>
      </c>
      <c r="H64" s="140">
        <v>54296</v>
      </c>
      <c r="I64" s="115">
        <v>-1665</v>
      </c>
      <c r="J64" s="116">
        <v>-3.0665242375128923</v>
      </c>
    </row>
    <row r="65" spans="1:10" s="110" customFormat="1" ht="14.45" customHeight="1" x14ac:dyDescent="0.2">
      <c r="A65" s="123"/>
      <c r="B65" s="124" t="s">
        <v>117</v>
      </c>
      <c r="C65" s="125">
        <v>6.0378165487498441</v>
      </c>
      <c r="D65" s="143">
        <v>3388</v>
      </c>
      <c r="E65" s="144">
        <v>3454</v>
      </c>
      <c r="F65" s="144">
        <v>3485</v>
      </c>
      <c r="G65" s="144">
        <v>3459</v>
      </c>
      <c r="H65" s="145">
        <v>3307</v>
      </c>
      <c r="I65" s="143">
        <v>81</v>
      </c>
      <c r="J65" s="146">
        <v>2.4493498639250078</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50880</v>
      </c>
      <c r="G11" s="114">
        <v>53034</v>
      </c>
      <c r="H11" s="114">
        <v>53921</v>
      </c>
      <c r="I11" s="114">
        <v>55710</v>
      </c>
      <c r="J11" s="140">
        <v>53958</v>
      </c>
      <c r="K11" s="114">
        <v>-3078</v>
      </c>
      <c r="L11" s="116">
        <v>-5.7044367841654617</v>
      </c>
    </row>
    <row r="12" spans="1:17" s="110" customFormat="1" ht="24" customHeight="1" x14ac:dyDescent="0.2">
      <c r="A12" s="604" t="s">
        <v>185</v>
      </c>
      <c r="B12" s="605"/>
      <c r="C12" s="605"/>
      <c r="D12" s="606"/>
      <c r="E12" s="113">
        <v>39.60495283018868</v>
      </c>
      <c r="F12" s="115">
        <v>20151</v>
      </c>
      <c r="G12" s="114">
        <v>20965</v>
      </c>
      <c r="H12" s="114">
        <v>21280</v>
      </c>
      <c r="I12" s="114">
        <v>22197</v>
      </c>
      <c r="J12" s="140">
        <v>21315</v>
      </c>
      <c r="K12" s="114">
        <v>-1164</v>
      </c>
      <c r="L12" s="116">
        <v>-5.4609429978888109</v>
      </c>
    </row>
    <row r="13" spans="1:17" s="110" customFormat="1" ht="15" customHeight="1" x14ac:dyDescent="0.2">
      <c r="A13" s="120"/>
      <c r="B13" s="612" t="s">
        <v>107</v>
      </c>
      <c r="C13" s="612"/>
      <c r="E13" s="113">
        <v>60.39504716981132</v>
      </c>
      <c r="F13" s="115">
        <v>30729</v>
      </c>
      <c r="G13" s="114">
        <v>32069</v>
      </c>
      <c r="H13" s="114">
        <v>32641</v>
      </c>
      <c r="I13" s="114">
        <v>33513</v>
      </c>
      <c r="J13" s="140">
        <v>32643</v>
      </c>
      <c r="K13" s="114">
        <v>-1914</v>
      </c>
      <c r="L13" s="116">
        <v>-5.8634316698832825</v>
      </c>
    </row>
    <row r="14" spans="1:17" s="110" customFormat="1" ht="22.5" customHeight="1" x14ac:dyDescent="0.2">
      <c r="A14" s="604" t="s">
        <v>186</v>
      </c>
      <c r="B14" s="605"/>
      <c r="C14" s="605"/>
      <c r="D14" s="606"/>
      <c r="E14" s="113">
        <v>16.918238993710691</v>
      </c>
      <c r="F14" s="115">
        <v>8608</v>
      </c>
      <c r="G14" s="114">
        <v>8961</v>
      </c>
      <c r="H14" s="114">
        <v>9362</v>
      </c>
      <c r="I14" s="114">
        <v>10651</v>
      </c>
      <c r="J14" s="140">
        <v>9961</v>
      </c>
      <c r="K14" s="114">
        <v>-1353</v>
      </c>
      <c r="L14" s="116">
        <v>-13.582973597028412</v>
      </c>
    </row>
    <row r="15" spans="1:17" s="110" customFormat="1" ht="15" customHeight="1" x14ac:dyDescent="0.2">
      <c r="A15" s="120"/>
      <c r="B15" s="119"/>
      <c r="C15" s="258" t="s">
        <v>106</v>
      </c>
      <c r="E15" s="113">
        <v>48.617565055762078</v>
      </c>
      <c r="F15" s="115">
        <v>4185</v>
      </c>
      <c r="G15" s="114">
        <v>4308</v>
      </c>
      <c r="H15" s="114">
        <v>4405</v>
      </c>
      <c r="I15" s="114">
        <v>5233</v>
      </c>
      <c r="J15" s="140">
        <v>4909</v>
      </c>
      <c r="K15" s="114">
        <v>-724</v>
      </c>
      <c r="L15" s="116">
        <v>-14.7484212670605</v>
      </c>
    </row>
    <row r="16" spans="1:17" s="110" customFormat="1" ht="15" customHeight="1" x14ac:dyDescent="0.2">
      <c r="A16" s="120"/>
      <c r="B16" s="119"/>
      <c r="C16" s="258" t="s">
        <v>107</v>
      </c>
      <c r="E16" s="113">
        <v>51.382434944237922</v>
      </c>
      <c r="F16" s="115">
        <v>4423</v>
      </c>
      <c r="G16" s="114">
        <v>4653</v>
      </c>
      <c r="H16" s="114">
        <v>4957</v>
      </c>
      <c r="I16" s="114">
        <v>5418</v>
      </c>
      <c r="J16" s="140">
        <v>5052</v>
      </c>
      <c r="K16" s="114">
        <v>-629</v>
      </c>
      <c r="L16" s="116">
        <v>-12.450514647664292</v>
      </c>
    </row>
    <row r="17" spans="1:12" s="110" customFormat="1" ht="15" customHeight="1" x14ac:dyDescent="0.2">
      <c r="A17" s="120"/>
      <c r="B17" s="121" t="s">
        <v>109</v>
      </c>
      <c r="C17" s="258"/>
      <c r="E17" s="113">
        <v>45.957154088050316</v>
      </c>
      <c r="F17" s="115">
        <v>23383</v>
      </c>
      <c r="G17" s="114">
        <v>24736</v>
      </c>
      <c r="H17" s="114">
        <v>25112</v>
      </c>
      <c r="I17" s="114">
        <v>25510</v>
      </c>
      <c r="J17" s="140">
        <v>25041</v>
      </c>
      <c r="K17" s="114">
        <v>-1658</v>
      </c>
      <c r="L17" s="116">
        <v>-6.6211413282217162</v>
      </c>
    </row>
    <row r="18" spans="1:12" s="110" customFormat="1" ht="15" customHeight="1" x14ac:dyDescent="0.2">
      <c r="A18" s="120"/>
      <c r="B18" s="119"/>
      <c r="C18" s="258" t="s">
        <v>106</v>
      </c>
      <c r="E18" s="113">
        <v>33.759568917589704</v>
      </c>
      <c r="F18" s="115">
        <v>7894</v>
      </c>
      <c r="G18" s="114">
        <v>8340</v>
      </c>
      <c r="H18" s="114">
        <v>8396</v>
      </c>
      <c r="I18" s="114">
        <v>8444</v>
      </c>
      <c r="J18" s="140">
        <v>8177</v>
      </c>
      <c r="K18" s="114">
        <v>-283</v>
      </c>
      <c r="L18" s="116">
        <v>-3.4609269903387552</v>
      </c>
    </row>
    <row r="19" spans="1:12" s="110" customFormat="1" ht="15" customHeight="1" x14ac:dyDescent="0.2">
      <c r="A19" s="120"/>
      <c r="B19" s="119"/>
      <c r="C19" s="258" t="s">
        <v>107</v>
      </c>
      <c r="E19" s="113">
        <v>66.240431082410296</v>
      </c>
      <c r="F19" s="115">
        <v>15489</v>
      </c>
      <c r="G19" s="114">
        <v>16396</v>
      </c>
      <c r="H19" s="114">
        <v>16716</v>
      </c>
      <c r="I19" s="114">
        <v>17066</v>
      </c>
      <c r="J19" s="140">
        <v>16864</v>
      </c>
      <c r="K19" s="114">
        <v>-1375</v>
      </c>
      <c r="L19" s="116">
        <v>-8.1534629981024676</v>
      </c>
    </row>
    <row r="20" spans="1:12" s="110" customFormat="1" ht="15" customHeight="1" x14ac:dyDescent="0.2">
      <c r="A20" s="120"/>
      <c r="B20" s="121" t="s">
        <v>110</v>
      </c>
      <c r="C20" s="258"/>
      <c r="E20" s="113">
        <v>19.59316037735849</v>
      </c>
      <c r="F20" s="115">
        <v>9969</v>
      </c>
      <c r="G20" s="114">
        <v>10124</v>
      </c>
      <c r="H20" s="114">
        <v>10155</v>
      </c>
      <c r="I20" s="114">
        <v>10231</v>
      </c>
      <c r="J20" s="140">
        <v>10000</v>
      </c>
      <c r="K20" s="114">
        <v>-31</v>
      </c>
      <c r="L20" s="116">
        <v>-0.31</v>
      </c>
    </row>
    <row r="21" spans="1:12" s="110" customFormat="1" ht="15" customHeight="1" x14ac:dyDescent="0.2">
      <c r="A21" s="120"/>
      <c r="B21" s="119"/>
      <c r="C21" s="258" t="s">
        <v>106</v>
      </c>
      <c r="E21" s="113">
        <v>32.179757247467151</v>
      </c>
      <c r="F21" s="115">
        <v>3208</v>
      </c>
      <c r="G21" s="114">
        <v>3307</v>
      </c>
      <c r="H21" s="114">
        <v>3363</v>
      </c>
      <c r="I21" s="114">
        <v>3360</v>
      </c>
      <c r="J21" s="140">
        <v>3266</v>
      </c>
      <c r="K21" s="114">
        <v>-58</v>
      </c>
      <c r="L21" s="116">
        <v>-1.7758726270667484</v>
      </c>
    </row>
    <row r="22" spans="1:12" s="110" customFormat="1" ht="15" customHeight="1" x14ac:dyDescent="0.2">
      <c r="A22" s="120"/>
      <c r="B22" s="119"/>
      <c r="C22" s="258" t="s">
        <v>107</v>
      </c>
      <c r="E22" s="113">
        <v>67.820242752532849</v>
      </c>
      <c r="F22" s="115">
        <v>6761</v>
      </c>
      <c r="G22" s="114">
        <v>6817</v>
      </c>
      <c r="H22" s="114">
        <v>6792</v>
      </c>
      <c r="I22" s="114">
        <v>6871</v>
      </c>
      <c r="J22" s="140">
        <v>6734</v>
      </c>
      <c r="K22" s="114">
        <v>27</v>
      </c>
      <c r="L22" s="116">
        <v>0.40095040095040096</v>
      </c>
    </row>
    <row r="23" spans="1:12" s="110" customFormat="1" ht="15" customHeight="1" x14ac:dyDescent="0.2">
      <c r="A23" s="120"/>
      <c r="B23" s="121" t="s">
        <v>111</v>
      </c>
      <c r="C23" s="258"/>
      <c r="E23" s="113">
        <v>17.531446540880502</v>
      </c>
      <c r="F23" s="115">
        <v>8920</v>
      </c>
      <c r="G23" s="114">
        <v>9213</v>
      </c>
      <c r="H23" s="114">
        <v>9292</v>
      </c>
      <c r="I23" s="114">
        <v>9318</v>
      </c>
      <c r="J23" s="140">
        <v>8956</v>
      </c>
      <c r="K23" s="114">
        <v>-36</v>
      </c>
      <c r="L23" s="116">
        <v>-0.40196516301920499</v>
      </c>
    </row>
    <row r="24" spans="1:12" s="110" customFormat="1" ht="15" customHeight="1" x14ac:dyDescent="0.2">
      <c r="A24" s="120"/>
      <c r="B24" s="119"/>
      <c r="C24" s="258" t="s">
        <v>106</v>
      </c>
      <c r="E24" s="113">
        <v>54.529147982062781</v>
      </c>
      <c r="F24" s="115">
        <v>4864</v>
      </c>
      <c r="G24" s="114">
        <v>5010</v>
      </c>
      <c r="H24" s="114">
        <v>5116</v>
      </c>
      <c r="I24" s="114">
        <v>5160</v>
      </c>
      <c r="J24" s="140">
        <v>4963</v>
      </c>
      <c r="K24" s="114">
        <v>-99</v>
      </c>
      <c r="L24" s="116">
        <v>-1.9947612331251259</v>
      </c>
    </row>
    <row r="25" spans="1:12" s="110" customFormat="1" ht="15" customHeight="1" x14ac:dyDescent="0.2">
      <c r="A25" s="120"/>
      <c r="B25" s="119"/>
      <c r="C25" s="258" t="s">
        <v>107</v>
      </c>
      <c r="E25" s="113">
        <v>45.470852017937219</v>
      </c>
      <c r="F25" s="115">
        <v>4056</v>
      </c>
      <c r="G25" s="114">
        <v>4203</v>
      </c>
      <c r="H25" s="114">
        <v>4176</v>
      </c>
      <c r="I25" s="114">
        <v>4158</v>
      </c>
      <c r="J25" s="140">
        <v>3993</v>
      </c>
      <c r="K25" s="114">
        <v>63</v>
      </c>
      <c r="L25" s="116">
        <v>1.5777610818933132</v>
      </c>
    </row>
    <row r="26" spans="1:12" s="110" customFormat="1" ht="15" customHeight="1" x14ac:dyDescent="0.2">
      <c r="A26" s="120"/>
      <c r="C26" s="121" t="s">
        <v>187</v>
      </c>
      <c r="D26" s="110" t="s">
        <v>188</v>
      </c>
      <c r="E26" s="113">
        <v>1.5212264150943395</v>
      </c>
      <c r="F26" s="115">
        <v>774</v>
      </c>
      <c r="G26" s="114">
        <v>853</v>
      </c>
      <c r="H26" s="114">
        <v>888</v>
      </c>
      <c r="I26" s="114">
        <v>784</v>
      </c>
      <c r="J26" s="140">
        <v>750</v>
      </c>
      <c r="K26" s="114">
        <v>24</v>
      </c>
      <c r="L26" s="116">
        <v>3.2</v>
      </c>
    </row>
    <row r="27" spans="1:12" s="110" customFormat="1" ht="15" customHeight="1" x14ac:dyDescent="0.2">
      <c r="A27" s="120"/>
      <c r="B27" s="119"/>
      <c r="D27" s="259" t="s">
        <v>106</v>
      </c>
      <c r="E27" s="113">
        <v>45.99483204134367</v>
      </c>
      <c r="F27" s="115">
        <v>356</v>
      </c>
      <c r="G27" s="114">
        <v>398</v>
      </c>
      <c r="H27" s="114">
        <v>431</v>
      </c>
      <c r="I27" s="114">
        <v>368</v>
      </c>
      <c r="J27" s="140">
        <v>354</v>
      </c>
      <c r="K27" s="114">
        <v>2</v>
      </c>
      <c r="L27" s="116">
        <v>0.56497175141242939</v>
      </c>
    </row>
    <row r="28" spans="1:12" s="110" customFormat="1" ht="15" customHeight="1" x14ac:dyDescent="0.2">
      <c r="A28" s="120"/>
      <c r="B28" s="119"/>
      <c r="D28" s="259" t="s">
        <v>107</v>
      </c>
      <c r="E28" s="113">
        <v>54.00516795865633</v>
      </c>
      <c r="F28" s="115">
        <v>418</v>
      </c>
      <c r="G28" s="114">
        <v>455</v>
      </c>
      <c r="H28" s="114">
        <v>457</v>
      </c>
      <c r="I28" s="114">
        <v>416</v>
      </c>
      <c r="J28" s="140">
        <v>396</v>
      </c>
      <c r="K28" s="114">
        <v>22</v>
      </c>
      <c r="L28" s="116">
        <v>5.5555555555555554</v>
      </c>
    </row>
    <row r="29" spans="1:12" s="110" customFormat="1" ht="24" customHeight="1" x14ac:dyDescent="0.2">
      <c r="A29" s="604" t="s">
        <v>189</v>
      </c>
      <c r="B29" s="605"/>
      <c r="C29" s="605"/>
      <c r="D29" s="606"/>
      <c r="E29" s="113">
        <v>93.628144654088047</v>
      </c>
      <c r="F29" s="115">
        <v>47638</v>
      </c>
      <c r="G29" s="114">
        <v>49595</v>
      </c>
      <c r="H29" s="114">
        <v>50401</v>
      </c>
      <c r="I29" s="114">
        <v>52180</v>
      </c>
      <c r="J29" s="140">
        <v>50655</v>
      </c>
      <c r="K29" s="114">
        <v>-3017</v>
      </c>
      <c r="L29" s="116">
        <v>-5.9559767051623727</v>
      </c>
    </row>
    <row r="30" spans="1:12" s="110" customFormat="1" ht="15" customHeight="1" x14ac:dyDescent="0.2">
      <c r="A30" s="120"/>
      <c r="B30" s="119"/>
      <c r="C30" s="258" t="s">
        <v>106</v>
      </c>
      <c r="E30" s="113">
        <v>39.063352785591334</v>
      </c>
      <c r="F30" s="115">
        <v>18609</v>
      </c>
      <c r="G30" s="114">
        <v>19281</v>
      </c>
      <c r="H30" s="114">
        <v>19553</v>
      </c>
      <c r="I30" s="114">
        <v>20477</v>
      </c>
      <c r="J30" s="140">
        <v>19709</v>
      </c>
      <c r="K30" s="114">
        <v>-1100</v>
      </c>
      <c r="L30" s="116">
        <v>-5.5812065553807901</v>
      </c>
    </row>
    <row r="31" spans="1:12" s="110" customFormat="1" ht="15" customHeight="1" x14ac:dyDescent="0.2">
      <c r="A31" s="120"/>
      <c r="B31" s="119"/>
      <c r="C31" s="258" t="s">
        <v>107</v>
      </c>
      <c r="E31" s="113">
        <v>60.936647214408666</v>
      </c>
      <c r="F31" s="115">
        <v>29029</v>
      </c>
      <c r="G31" s="114">
        <v>30314</v>
      </c>
      <c r="H31" s="114">
        <v>30848</v>
      </c>
      <c r="I31" s="114">
        <v>31703</v>
      </c>
      <c r="J31" s="140">
        <v>30946</v>
      </c>
      <c r="K31" s="114">
        <v>-1917</v>
      </c>
      <c r="L31" s="116">
        <v>-6.1946616687132421</v>
      </c>
    </row>
    <row r="32" spans="1:12" s="110" customFormat="1" ht="15" customHeight="1" x14ac:dyDescent="0.2">
      <c r="A32" s="120"/>
      <c r="B32" s="119" t="s">
        <v>117</v>
      </c>
      <c r="C32" s="258"/>
      <c r="E32" s="113">
        <v>6.2008647798742142</v>
      </c>
      <c r="F32" s="114">
        <v>3155</v>
      </c>
      <c r="G32" s="114">
        <v>3363</v>
      </c>
      <c r="H32" s="114">
        <v>3442</v>
      </c>
      <c r="I32" s="114">
        <v>3443</v>
      </c>
      <c r="J32" s="140">
        <v>3207</v>
      </c>
      <c r="K32" s="114">
        <v>-52</v>
      </c>
      <c r="L32" s="116">
        <v>-1.6214530714062987</v>
      </c>
    </row>
    <row r="33" spans="1:12" s="110" customFormat="1" ht="15" customHeight="1" x14ac:dyDescent="0.2">
      <c r="A33" s="120"/>
      <c r="B33" s="119"/>
      <c r="C33" s="258" t="s">
        <v>106</v>
      </c>
      <c r="E33" s="113">
        <v>47.702060221870049</v>
      </c>
      <c r="F33" s="114">
        <v>1505</v>
      </c>
      <c r="G33" s="114">
        <v>1653</v>
      </c>
      <c r="H33" s="114">
        <v>1697</v>
      </c>
      <c r="I33" s="114">
        <v>1684</v>
      </c>
      <c r="J33" s="140">
        <v>1566</v>
      </c>
      <c r="K33" s="114">
        <v>-61</v>
      </c>
      <c r="L33" s="116">
        <v>-3.8952745849297572</v>
      </c>
    </row>
    <row r="34" spans="1:12" s="110" customFormat="1" ht="15" customHeight="1" x14ac:dyDescent="0.2">
      <c r="A34" s="120"/>
      <c r="B34" s="119"/>
      <c r="C34" s="258" t="s">
        <v>107</v>
      </c>
      <c r="E34" s="113">
        <v>52.297939778129951</v>
      </c>
      <c r="F34" s="114">
        <v>1650</v>
      </c>
      <c r="G34" s="114">
        <v>1710</v>
      </c>
      <c r="H34" s="114">
        <v>1745</v>
      </c>
      <c r="I34" s="114">
        <v>1759</v>
      </c>
      <c r="J34" s="140">
        <v>1641</v>
      </c>
      <c r="K34" s="114">
        <v>9</v>
      </c>
      <c r="L34" s="116">
        <v>0.54844606946983543</v>
      </c>
    </row>
    <row r="35" spans="1:12" s="110" customFormat="1" ht="24" customHeight="1" x14ac:dyDescent="0.2">
      <c r="A35" s="604" t="s">
        <v>192</v>
      </c>
      <c r="B35" s="605"/>
      <c r="C35" s="605"/>
      <c r="D35" s="606"/>
      <c r="E35" s="113">
        <v>17.66312893081761</v>
      </c>
      <c r="F35" s="114">
        <v>8987</v>
      </c>
      <c r="G35" s="114">
        <v>9335</v>
      </c>
      <c r="H35" s="114">
        <v>9632</v>
      </c>
      <c r="I35" s="114">
        <v>10340</v>
      </c>
      <c r="J35" s="114">
        <v>9672</v>
      </c>
      <c r="K35" s="318">
        <v>-685</v>
      </c>
      <c r="L35" s="319">
        <v>-7.0822994210090986</v>
      </c>
    </row>
    <row r="36" spans="1:12" s="110" customFormat="1" ht="15" customHeight="1" x14ac:dyDescent="0.2">
      <c r="A36" s="120"/>
      <c r="B36" s="119"/>
      <c r="C36" s="258" t="s">
        <v>106</v>
      </c>
      <c r="E36" s="113">
        <v>41.304105930788914</v>
      </c>
      <c r="F36" s="114">
        <v>3712</v>
      </c>
      <c r="G36" s="114">
        <v>3835</v>
      </c>
      <c r="H36" s="114">
        <v>3927</v>
      </c>
      <c r="I36" s="114">
        <v>4336</v>
      </c>
      <c r="J36" s="114">
        <v>4025</v>
      </c>
      <c r="K36" s="318">
        <v>-313</v>
      </c>
      <c r="L36" s="116">
        <v>-7.7763975155279503</v>
      </c>
    </row>
    <row r="37" spans="1:12" s="110" customFormat="1" ht="15" customHeight="1" x14ac:dyDescent="0.2">
      <c r="A37" s="120"/>
      <c r="B37" s="119"/>
      <c r="C37" s="258" t="s">
        <v>107</v>
      </c>
      <c r="E37" s="113">
        <v>58.695894069211086</v>
      </c>
      <c r="F37" s="114">
        <v>5275</v>
      </c>
      <c r="G37" s="114">
        <v>5500</v>
      </c>
      <c r="H37" s="114">
        <v>5705</v>
      </c>
      <c r="I37" s="114">
        <v>6004</v>
      </c>
      <c r="J37" s="140">
        <v>5647</v>
      </c>
      <c r="K37" s="114">
        <v>-372</v>
      </c>
      <c r="L37" s="116">
        <v>-6.5875686205064632</v>
      </c>
    </row>
    <row r="38" spans="1:12" s="110" customFormat="1" ht="15" customHeight="1" x14ac:dyDescent="0.2">
      <c r="A38" s="120"/>
      <c r="B38" s="119" t="s">
        <v>329</v>
      </c>
      <c r="C38" s="258"/>
      <c r="E38" s="113">
        <v>57.264150943396224</v>
      </c>
      <c r="F38" s="114">
        <v>29136</v>
      </c>
      <c r="G38" s="114">
        <v>30179</v>
      </c>
      <c r="H38" s="114">
        <v>30486</v>
      </c>
      <c r="I38" s="114">
        <v>30583</v>
      </c>
      <c r="J38" s="140">
        <v>29832</v>
      </c>
      <c r="K38" s="114">
        <v>-696</v>
      </c>
      <c r="L38" s="116">
        <v>-2.3330651649235721</v>
      </c>
    </row>
    <row r="39" spans="1:12" s="110" customFormat="1" ht="15" customHeight="1" x14ac:dyDescent="0.2">
      <c r="A39" s="120"/>
      <c r="B39" s="119"/>
      <c r="C39" s="258" t="s">
        <v>106</v>
      </c>
      <c r="E39" s="113">
        <v>39.730917078528279</v>
      </c>
      <c r="F39" s="115">
        <v>11576</v>
      </c>
      <c r="G39" s="114">
        <v>11955</v>
      </c>
      <c r="H39" s="114">
        <v>12065</v>
      </c>
      <c r="I39" s="114">
        <v>12051</v>
      </c>
      <c r="J39" s="140">
        <v>11643</v>
      </c>
      <c r="K39" s="114">
        <v>-67</v>
      </c>
      <c r="L39" s="116">
        <v>-0.57545306192562051</v>
      </c>
    </row>
    <row r="40" spans="1:12" s="110" customFormat="1" ht="15" customHeight="1" x14ac:dyDescent="0.2">
      <c r="A40" s="120"/>
      <c r="B40" s="119"/>
      <c r="C40" s="258" t="s">
        <v>107</v>
      </c>
      <c r="E40" s="113">
        <v>60.269082921471721</v>
      </c>
      <c r="F40" s="115">
        <v>17560</v>
      </c>
      <c r="G40" s="114">
        <v>18224</v>
      </c>
      <c r="H40" s="114">
        <v>18421</v>
      </c>
      <c r="I40" s="114">
        <v>18532</v>
      </c>
      <c r="J40" s="140">
        <v>18189</v>
      </c>
      <c r="K40" s="114">
        <v>-629</v>
      </c>
      <c r="L40" s="116">
        <v>-3.458134037055363</v>
      </c>
    </row>
    <row r="41" spans="1:12" s="110" customFormat="1" ht="15" customHeight="1" x14ac:dyDescent="0.2">
      <c r="A41" s="120"/>
      <c r="B41" s="320" t="s">
        <v>516</v>
      </c>
      <c r="C41" s="258"/>
      <c r="E41" s="113">
        <v>5.1316823899371071</v>
      </c>
      <c r="F41" s="115">
        <v>2611</v>
      </c>
      <c r="G41" s="114">
        <v>2696</v>
      </c>
      <c r="H41" s="114">
        <v>2693</v>
      </c>
      <c r="I41" s="114">
        <v>2708</v>
      </c>
      <c r="J41" s="140">
        <v>2567</v>
      </c>
      <c r="K41" s="114">
        <v>44</v>
      </c>
      <c r="L41" s="116">
        <v>1.7140631086871836</v>
      </c>
    </row>
    <row r="42" spans="1:12" s="110" customFormat="1" ht="15" customHeight="1" x14ac:dyDescent="0.2">
      <c r="A42" s="120"/>
      <c r="B42" s="119"/>
      <c r="C42" s="268" t="s">
        <v>106</v>
      </c>
      <c r="D42" s="182"/>
      <c r="E42" s="113">
        <v>41.8230563002681</v>
      </c>
      <c r="F42" s="115">
        <v>1092</v>
      </c>
      <c r="G42" s="114">
        <v>1138</v>
      </c>
      <c r="H42" s="114">
        <v>1161</v>
      </c>
      <c r="I42" s="114">
        <v>1130</v>
      </c>
      <c r="J42" s="140">
        <v>1078</v>
      </c>
      <c r="K42" s="114">
        <v>14</v>
      </c>
      <c r="L42" s="116">
        <v>1.2987012987012987</v>
      </c>
    </row>
    <row r="43" spans="1:12" s="110" customFormat="1" ht="15" customHeight="1" x14ac:dyDescent="0.2">
      <c r="A43" s="120"/>
      <c r="B43" s="119"/>
      <c r="C43" s="268" t="s">
        <v>107</v>
      </c>
      <c r="D43" s="182"/>
      <c r="E43" s="113">
        <v>58.1769436997319</v>
      </c>
      <c r="F43" s="115">
        <v>1519</v>
      </c>
      <c r="G43" s="114">
        <v>1558</v>
      </c>
      <c r="H43" s="114">
        <v>1532</v>
      </c>
      <c r="I43" s="114">
        <v>1578</v>
      </c>
      <c r="J43" s="140">
        <v>1489</v>
      </c>
      <c r="K43" s="114">
        <v>30</v>
      </c>
      <c r="L43" s="116">
        <v>2.014775016789792</v>
      </c>
    </row>
    <row r="44" spans="1:12" s="110" customFormat="1" ht="15" customHeight="1" x14ac:dyDescent="0.2">
      <c r="A44" s="120"/>
      <c r="B44" s="119" t="s">
        <v>205</v>
      </c>
      <c r="C44" s="268"/>
      <c r="D44" s="182"/>
      <c r="E44" s="113">
        <v>19.941037735849058</v>
      </c>
      <c r="F44" s="115">
        <v>10146</v>
      </c>
      <c r="G44" s="114">
        <v>10824</v>
      </c>
      <c r="H44" s="114">
        <v>11110</v>
      </c>
      <c r="I44" s="114">
        <v>12079</v>
      </c>
      <c r="J44" s="140">
        <v>11887</v>
      </c>
      <c r="K44" s="114">
        <v>-1741</v>
      </c>
      <c r="L44" s="116">
        <v>-14.646252208294776</v>
      </c>
    </row>
    <row r="45" spans="1:12" s="110" customFormat="1" ht="15" customHeight="1" x14ac:dyDescent="0.2">
      <c r="A45" s="120"/>
      <c r="B45" s="119"/>
      <c r="C45" s="268" t="s">
        <v>106</v>
      </c>
      <c r="D45" s="182"/>
      <c r="E45" s="113">
        <v>37.167356593731519</v>
      </c>
      <c r="F45" s="115">
        <v>3771</v>
      </c>
      <c r="G45" s="114">
        <v>4037</v>
      </c>
      <c r="H45" s="114">
        <v>4127</v>
      </c>
      <c r="I45" s="114">
        <v>4680</v>
      </c>
      <c r="J45" s="140">
        <v>4569</v>
      </c>
      <c r="K45" s="114">
        <v>-798</v>
      </c>
      <c r="L45" s="116">
        <v>-17.46552856204859</v>
      </c>
    </row>
    <row r="46" spans="1:12" s="110" customFormat="1" ht="15" customHeight="1" x14ac:dyDescent="0.2">
      <c r="A46" s="123"/>
      <c r="B46" s="124"/>
      <c r="C46" s="260" t="s">
        <v>107</v>
      </c>
      <c r="D46" s="261"/>
      <c r="E46" s="125">
        <v>62.832643406268481</v>
      </c>
      <c r="F46" s="143">
        <v>6375</v>
      </c>
      <c r="G46" s="144">
        <v>6787</v>
      </c>
      <c r="H46" s="144">
        <v>6983</v>
      </c>
      <c r="I46" s="144">
        <v>7399</v>
      </c>
      <c r="J46" s="145">
        <v>7318</v>
      </c>
      <c r="K46" s="144">
        <v>-943</v>
      </c>
      <c r="L46" s="146">
        <v>-12.886034435638152</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50880</v>
      </c>
      <c r="E11" s="114">
        <v>53034</v>
      </c>
      <c r="F11" s="114">
        <v>53921</v>
      </c>
      <c r="G11" s="114">
        <v>55710</v>
      </c>
      <c r="H11" s="140">
        <v>53958</v>
      </c>
      <c r="I11" s="115">
        <v>-3078</v>
      </c>
      <c r="J11" s="116">
        <v>-5.7044367841654617</v>
      </c>
    </row>
    <row r="12" spans="1:15" s="110" customFormat="1" ht="24.95" customHeight="1" x14ac:dyDescent="0.2">
      <c r="A12" s="193" t="s">
        <v>132</v>
      </c>
      <c r="B12" s="194" t="s">
        <v>133</v>
      </c>
      <c r="C12" s="113">
        <v>7.4783805031446544</v>
      </c>
      <c r="D12" s="115">
        <v>3805</v>
      </c>
      <c r="E12" s="114">
        <v>3763</v>
      </c>
      <c r="F12" s="114">
        <v>3824</v>
      </c>
      <c r="G12" s="114">
        <v>3817</v>
      </c>
      <c r="H12" s="140">
        <v>3658</v>
      </c>
      <c r="I12" s="115">
        <v>147</v>
      </c>
      <c r="J12" s="116">
        <v>4.0185893931109895</v>
      </c>
    </row>
    <row r="13" spans="1:15" s="110" customFormat="1" ht="24.95" customHeight="1" x14ac:dyDescent="0.2">
      <c r="A13" s="193" t="s">
        <v>134</v>
      </c>
      <c r="B13" s="199" t="s">
        <v>214</v>
      </c>
      <c r="C13" s="113">
        <v>0.8411949685534591</v>
      </c>
      <c r="D13" s="115">
        <v>428</v>
      </c>
      <c r="E13" s="114">
        <v>435</v>
      </c>
      <c r="F13" s="114">
        <v>437</v>
      </c>
      <c r="G13" s="114">
        <v>425</v>
      </c>
      <c r="H13" s="140">
        <v>429</v>
      </c>
      <c r="I13" s="115">
        <v>-1</v>
      </c>
      <c r="J13" s="116">
        <v>-0.23310023310023309</v>
      </c>
    </row>
    <row r="14" spans="1:15" s="287" customFormat="1" ht="24.95" customHeight="1" x14ac:dyDescent="0.2">
      <c r="A14" s="193" t="s">
        <v>215</v>
      </c>
      <c r="B14" s="199" t="s">
        <v>137</v>
      </c>
      <c r="C14" s="113">
        <v>6.0200471698113205</v>
      </c>
      <c r="D14" s="115">
        <v>3063</v>
      </c>
      <c r="E14" s="114">
        <v>3108</v>
      </c>
      <c r="F14" s="114">
        <v>3143</v>
      </c>
      <c r="G14" s="114">
        <v>3167</v>
      </c>
      <c r="H14" s="140">
        <v>3176</v>
      </c>
      <c r="I14" s="115">
        <v>-113</v>
      </c>
      <c r="J14" s="116">
        <v>-3.5579345088161207</v>
      </c>
      <c r="K14" s="110"/>
      <c r="L14" s="110"/>
      <c r="M14" s="110"/>
      <c r="N14" s="110"/>
      <c r="O14" s="110"/>
    </row>
    <row r="15" spans="1:15" s="110" customFormat="1" ht="24.95" customHeight="1" x14ac:dyDescent="0.2">
      <c r="A15" s="193" t="s">
        <v>216</v>
      </c>
      <c r="B15" s="199" t="s">
        <v>217</v>
      </c>
      <c r="C15" s="113">
        <v>3.4689465408805034</v>
      </c>
      <c r="D15" s="115">
        <v>1765</v>
      </c>
      <c r="E15" s="114">
        <v>1807</v>
      </c>
      <c r="F15" s="114">
        <v>1824</v>
      </c>
      <c r="G15" s="114">
        <v>1822</v>
      </c>
      <c r="H15" s="140">
        <v>1759</v>
      </c>
      <c r="I15" s="115">
        <v>6</v>
      </c>
      <c r="J15" s="116">
        <v>0.34110289937464466</v>
      </c>
    </row>
    <row r="16" spans="1:15" s="287" customFormat="1" ht="24.95" customHeight="1" x14ac:dyDescent="0.2">
      <c r="A16" s="193" t="s">
        <v>218</v>
      </c>
      <c r="B16" s="199" t="s">
        <v>141</v>
      </c>
      <c r="C16" s="113">
        <v>1.8828616352201257</v>
      </c>
      <c r="D16" s="115">
        <v>958</v>
      </c>
      <c r="E16" s="114">
        <v>953</v>
      </c>
      <c r="F16" s="114">
        <v>965</v>
      </c>
      <c r="G16" s="114">
        <v>994</v>
      </c>
      <c r="H16" s="140">
        <v>1071</v>
      </c>
      <c r="I16" s="115">
        <v>-113</v>
      </c>
      <c r="J16" s="116">
        <v>-10.550887021475257</v>
      </c>
      <c r="K16" s="110"/>
      <c r="L16" s="110"/>
      <c r="M16" s="110"/>
      <c r="N16" s="110"/>
      <c r="O16" s="110"/>
    </row>
    <row r="17" spans="1:15" s="110" customFormat="1" ht="24.95" customHeight="1" x14ac:dyDescent="0.2">
      <c r="A17" s="193" t="s">
        <v>142</v>
      </c>
      <c r="B17" s="199" t="s">
        <v>220</v>
      </c>
      <c r="C17" s="113">
        <v>0.66823899371069184</v>
      </c>
      <c r="D17" s="115">
        <v>340</v>
      </c>
      <c r="E17" s="114">
        <v>348</v>
      </c>
      <c r="F17" s="114">
        <v>354</v>
      </c>
      <c r="G17" s="114">
        <v>351</v>
      </c>
      <c r="H17" s="140">
        <v>346</v>
      </c>
      <c r="I17" s="115">
        <v>-6</v>
      </c>
      <c r="J17" s="116">
        <v>-1.7341040462427746</v>
      </c>
    </row>
    <row r="18" spans="1:15" s="287" customFormat="1" ht="24.95" customHeight="1" x14ac:dyDescent="0.2">
      <c r="A18" s="201" t="s">
        <v>144</v>
      </c>
      <c r="B18" s="202" t="s">
        <v>145</v>
      </c>
      <c r="C18" s="113">
        <v>5.0137578616352201</v>
      </c>
      <c r="D18" s="115">
        <v>2551</v>
      </c>
      <c r="E18" s="114">
        <v>2539</v>
      </c>
      <c r="F18" s="114">
        <v>2527</v>
      </c>
      <c r="G18" s="114">
        <v>2527</v>
      </c>
      <c r="H18" s="140">
        <v>2499</v>
      </c>
      <c r="I18" s="115">
        <v>52</v>
      </c>
      <c r="J18" s="116">
        <v>2.0808323329331735</v>
      </c>
      <c r="K18" s="110"/>
      <c r="L18" s="110"/>
      <c r="M18" s="110"/>
      <c r="N18" s="110"/>
      <c r="O18" s="110"/>
    </row>
    <row r="19" spans="1:15" s="110" customFormat="1" ht="24.95" customHeight="1" x14ac:dyDescent="0.2">
      <c r="A19" s="193" t="s">
        <v>146</v>
      </c>
      <c r="B19" s="199" t="s">
        <v>147</v>
      </c>
      <c r="C19" s="113">
        <v>17.275943396226417</v>
      </c>
      <c r="D19" s="115">
        <v>8790</v>
      </c>
      <c r="E19" s="114">
        <v>8992</v>
      </c>
      <c r="F19" s="114">
        <v>9102</v>
      </c>
      <c r="G19" s="114">
        <v>9254</v>
      </c>
      <c r="H19" s="140">
        <v>8880</v>
      </c>
      <c r="I19" s="115">
        <v>-90</v>
      </c>
      <c r="J19" s="116">
        <v>-1.0135135135135136</v>
      </c>
    </row>
    <row r="20" spans="1:15" s="287" customFormat="1" ht="24.95" customHeight="1" x14ac:dyDescent="0.2">
      <c r="A20" s="193" t="s">
        <v>148</v>
      </c>
      <c r="B20" s="199" t="s">
        <v>149</v>
      </c>
      <c r="C20" s="113">
        <v>7.1049528301886795</v>
      </c>
      <c r="D20" s="115">
        <v>3615</v>
      </c>
      <c r="E20" s="114">
        <v>3777</v>
      </c>
      <c r="F20" s="114">
        <v>3827</v>
      </c>
      <c r="G20" s="114">
        <v>3656</v>
      </c>
      <c r="H20" s="140">
        <v>3628</v>
      </c>
      <c r="I20" s="115">
        <v>-13</v>
      </c>
      <c r="J20" s="116">
        <v>-0.35832414553472985</v>
      </c>
      <c r="K20" s="110"/>
      <c r="L20" s="110"/>
      <c r="M20" s="110"/>
      <c r="N20" s="110"/>
      <c r="O20" s="110"/>
    </row>
    <row r="21" spans="1:15" s="110" customFormat="1" ht="24.95" customHeight="1" x14ac:dyDescent="0.2">
      <c r="A21" s="201" t="s">
        <v>150</v>
      </c>
      <c r="B21" s="202" t="s">
        <v>151</v>
      </c>
      <c r="C21" s="113">
        <v>13.834512578616351</v>
      </c>
      <c r="D21" s="115">
        <v>7039</v>
      </c>
      <c r="E21" s="114">
        <v>7985</v>
      </c>
      <c r="F21" s="114">
        <v>8406</v>
      </c>
      <c r="G21" s="114">
        <v>8473</v>
      </c>
      <c r="H21" s="140">
        <v>7982</v>
      </c>
      <c r="I21" s="115">
        <v>-943</v>
      </c>
      <c r="J21" s="116">
        <v>-11.814081683788524</v>
      </c>
    </row>
    <row r="22" spans="1:15" s="110" customFormat="1" ht="24.95" customHeight="1" x14ac:dyDescent="0.2">
      <c r="A22" s="201" t="s">
        <v>152</v>
      </c>
      <c r="B22" s="199" t="s">
        <v>153</v>
      </c>
      <c r="C22" s="113">
        <v>1.3856132075471699</v>
      </c>
      <c r="D22" s="115">
        <v>705</v>
      </c>
      <c r="E22" s="114">
        <v>867</v>
      </c>
      <c r="F22" s="114">
        <v>718</v>
      </c>
      <c r="G22" s="114">
        <v>2504</v>
      </c>
      <c r="H22" s="140">
        <v>2499</v>
      </c>
      <c r="I22" s="115">
        <v>-1794</v>
      </c>
      <c r="J22" s="116">
        <v>-71.788715486194477</v>
      </c>
    </row>
    <row r="23" spans="1:15" s="110" customFormat="1" ht="24.95" customHeight="1" x14ac:dyDescent="0.2">
      <c r="A23" s="193" t="s">
        <v>154</v>
      </c>
      <c r="B23" s="199" t="s">
        <v>155</v>
      </c>
      <c r="C23" s="113">
        <v>1.1084905660377358</v>
      </c>
      <c r="D23" s="115">
        <v>564</v>
      </c>
      <c r="E23" s="114">
        <v>598</v>
      </c>
      <c r="F23" s="114">
        <v>561</v>
      </c>
      <c r="G23" s="114">
        <v>559</v>
      </c>
      <c r="H23" s="140">
        <v>576</v>
      </c>
      <c r="I23" s="115">
        <v>-12</v>
      </c>
      <c r="J23" s="116">
        <v>-2.0833333333333335</v>
      </c>
    </row>
    <row r="24" spans="1:15" s="110" customFormat="1" ht="24.95" customHeight="1" x14ac:dyDescent="0.2">
      <c r="A24" s="193" t="s">
        <v>156</v>
      </c>
      <c r="B24" s="199" t="s">
        <v>221</v>
      </c>
      <c r="C24" s="113">
        <v>6.7433176100628929</v>
      </c>
      <c r="D24" s="115">
        <v>3431</v>
      </c>
      <c r="E24" s="114">
        <v>3488</v>
      </c>
      <c r="F24" s="114">
        <v>3519</v>
      </c>
      <c r="G24" s="114">
        <v>3458</v>
      </c>
      <c r="H24" s="140">
        <v>3388</v>
      </c>
      <c r="I24" s="115">
        <v>43</v>
      </c>
      <c r="J24" s="116">
        <v>1.2691853600944509</v>
      </c>
    </row>
    <row r="25" spans="1:15" s="110" customFormat="1" ht="24.95" customHeight="1" x14ac:dyDescent="0.2">
      <c r="A25" s="193" t="s">
        <v>222</v>
      </c>
      <c r="B25" s="204" t="s">
        <v>159</v>
      </c>
      <c r="C25" s="113">
        <v>5.3694968553459121</v>
      </c>
      <c r="D25" s="115">
        <v>2732</v>
      </c>
      <c r="E25" s="114">
        <v>2859</v>
      </c>
      <c r="F25" s="114">
        <v>2953</v>
      </c>
      <c r="G25" s="114">
        <v>2886</v>
      </c>
      <c r="H25" s="140">
        <v>2705</v>
      </c>
      <c r="I25" s="115">
        <v>27</v>
      </c>
      <c r="J25" s="116">
        <v>0.99815157116451014</v>
      </c>
    </row>
    <row r="26" spans="1:15" s="110" customFormat="1" ht="24.95" customHeight="1" x14ac:dyDescent="0.2">
      <c r="A26" s="201">
        <v>782.78300000000002</v>
      </c>
      <c r="B26" s="203" t="s">
        <v>160</v>
      </c>
      <c r="C26" s="113">
        <v>1.253930817610063</v>
      </c>
      <c r="D26" s="115">
        <v>638</v>
      </c>
      <c r="E26" s="114">
        <v>726</v>
      </c>
      <c r="F26" s="114">
        <v>843</v>
      </c>
      <c r="G26" s="114">
        <v>841</v>
      </c>
      <c r="H26" s="140">
        <v>772</v>
      </c>
      <c r="I26" s="115">
        <v>-134</v>
      </c>
      <c r="J26" s="116">
        <v>-17.357512953367877</v>
      </c>
    </row>
    <row r="27" spans="1:15" s="110" customFormat="1" ht="24.95" customHeight="1" x14ac:dyDescent="0.2">
      <c r="A27" s="193" t="s">
        <v>161</v>
      </c>
      <c r="B27" s="199" t="s">
        <v>162</v>
      </c>
      <c r="C27" s="113">
        <v>2.6611635220125787</v>
      </c>
      <c r="D27" s="115">
        <v>1354</v>
      </c>
      <c r="E27" s="114">
        <v>1414</v>
      </c>
      <c r="F27" s="114">
        <v>1497</v>
      </c>
      <c r="G27" s="114">
        <v>1510</v>
      </c>
      <c r="H27" s="140">
        <v>1405</v>
      </c>
      <c r="I27" s="115">
        <v>-51</v>
      </c>
      <c r="J27" s="116">
        <v>-3.6298932384341636</v>
      </c>
    </row>
    <row r="28" spans="1:15" s="110" customFormat="1" ht="24.95" customHeight="1" x14ac:dyDescent="0.2">
      <c r="A28" s="193" t="s">
        <v>163</v>
      </c>
      <c r="B28" s="199" t="s">
        <v>164</v>
      </c>
      <c r="C28" s="113">
        <v>2.7574685534591197</v>
      </c>
      <c r="D28" s="115">
        <v>1403</v>
      </c>
      <c r="E28" s="114">
        <v>1447</v>
      </c>
      <c r="F28" s="114">
        <v>1469</v>
      </c>
      <c r="G28" s="114">
        <v>1501</v>
      </c>
      <c r="H28" s="140">
        <v>1472</v>
      </c>
      <c r="I28" s="115">
        <v>-69</v>
      </c>
      <c r="J28" s="116">
        <v>-4.6875</v>
      </c>
    </row>
    <row r="29" spans="1:15" s="110" customFormat="1" ht="24.95" customHeight="1" x14ac:dyDescent="0.2">
      <c r="A29" s="193">
        <v>86</v>
      </c>
      <c r="B29" s="199" t="s">
        <v>165</v>
      </c>
      <c r="C29" s="113">
        <v>4.8191823899371071</v>
      </c>
      <c r="D29" s="115">
        <v>2452</v>
      </c>
      <c r="E29" s="114">
        <v>2451</v>
      </c>
      <c r="F29" s="114">
        <v>2502</v>
      </c>
      <c r="G29" s="114">
        <v>2541</v>
      </c>
      <c r="H29" s="140">
        <v>2537</v>
      </c>
      <c r="I29" s="115">
        <v>-85</v>
      </c>
      <c r="J29" s="116">
        <v>-3.3504138746551044</v>
      </c>
    </row>
    <row r="30" spans="1:15" s="110" customFormat="1" ht="24.95" customHeight="1" x14ac:dyDescent="0.2">
      <c r="A30" s="193">
        <v>87.88</v>
      </c>
      <c r="B30" s="204" t="s">
        <v>166</v>
      </c>
      <c r="C30" s="113">
        <v>4.9803459119496853</v>
      </c>
      <c r="D30" s="115">
        <v>2534</v>
      </c>
      <c r="E30" s="114">
        <v>2545</v>
      </c>
      <c r="F30" s="114">
        <v>2565</v>
      </c>
      <c r="G30" s="114">
        <v>2543</v>
      </c>
      <c r="H30" s="140">
        <v>2498</v>
      </c>
      <c r="I30" s="115">
        <v>36</v>
      </c>
      <c r="J30" s="116">
        <v>1.4411529223378703</v>
      </c>
    </row>
    <row r="31" spans="1:15" s="110" customFormat="1" ht="24.95" customHeight="1" x14ac:dyDescent="0.2">
      <c r="A31" s="193" t="s">
        <v>167</v>
      </c>
      <c r="B31" s="199" t="s">
        <v>168</v>
      </c>
      <c r="C31" s="113">
        <v>11.340408805031446</v>
      </c>
      <c r="D31" s="115">
        <v>5770</v>
      </c>
      <c r="E31" s="114">
        <v>6033</v>
      </c>
      <c r="F31" s="114">
        <v>6022</v>
      </c>
      <c r="G31" s="114">
        <v>6042</v>
      </c>
      <c r="H31" s="140">
        <v>5850</v>
      </c>
      <c r="I31" s="115">
        <v>-80</v>
      </c>
      <c r="J31" s="116">
        <v>-1.3675213675213675</v>
      </c>
    </row>
    <row r="32" spans="1:15" s="110" customFormat="1" ht="24.95" customHeight="1" x14ac:dyDescent="0.2">
      <c r="A32" s="193"/>
      <c r="B32" s="204" t="s">
        <v>169</v>
      </c>
      <c r="C32" s="113" t="s">
        <v>514</v>
      </c>
      <c r="D32" s="115" t="s">
        <v>514</v>
      </c>
      <c r="E32" s="114" t="s">
        <v>514</v>
      </c>
      <c r="F32" s="114" t="s">
        <v>514</v>
      </c>
      <c r="G32" s="114">
        <v>6</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7.4783805031446544</v>
      </c>
      <c r="D34" s="115">
        <v>3805</v>
      </c>
      <c r="E34" s="114">
        <v>3763</v>
      </c>
      <c r="F34" s="114">
        <v>3824</v>
      </c>
      <c r="G34" s="114">
        <v>3817</v>
      </c>
      <c r="H34" s="140">
        <v>3658</v>
      </c>
      <c r="I34" s="115">
        <v>147</v>
      </c>
      <c r="J34" s="116">
        <v>4.0185893931109895</v>
      </c>
    </row>
    <row r="35" spans="1:10" s="110" customFormat="1" ht="24.95" customHeight="1" x14ac:dyDescent="0.2">
      <c r="A35" s="292" t="s">
        <v>171</v>
      </c>
      <c r="B35" s="293" t="s">
        <v>172</v>
      </c>
      <c r="C35" s="113">
        <v>11.875</v>
      </c>
      <c r="D35" s="115">
        <v>6042</v>
      </c>
      <c r="E35" s="114">
        <v>6082</v>
      </c>
      <c r="F35" s="114">
        <v>6107</v>
      </c>
      <c r="G35" s="114">
        <v>6119</v>
      </c>
      <c r="H35" s="140">
        <v>6104</v>
      </c>
      <c r="I35" s="115">
        <v>-62</v>
      </c>
      <c r="J35" s="116">
        <v>-1.0157273918741809</v>
      </c>
    </row>
    <row r="36" spans="1:10" s="110" customFormat="1" ht="24.95" customHeight="1" x14ac:dyDescent="0.2">
      <c r="A36" s="294" t="s">
        <v>173</v>
      </c>
      <c r="B36" s="295" t="s">
        <v>174</v>
      </c>
      <c r="C36" s="125">
        <v>80.634827044025158</v>
      </c>
      <c r="D36" s="143">
        <v>41027</v>
      </c>
      <c r="E36" s="144">
        <v>43182</v>
      </c>
      <c r="F36" s="144">
        <v>43984</v>
      </c>
      <c r="G36" s="144">
        <v>45768</v>
      </c>
      <c r="H36" s="145">
        <v>44192</v>
      </c>
      <c r="I36" s="143">
        <v>-3165</v>
      </c>
      <c r="J36" s="146">
        <v>-7.1619297610427228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50880</v>
      </c>
      <c r="F11" s="264">
        <v>53034</v>
      </c>
      <c r="G11" s="264">
        <v>53921</v>
      </c>
      <c r="H11" s="264">
        <v>55710</v>
      </c>
      <c r="I11" s="265">
        <v>53958</v>
      </c>
      <c r="J11" s="263">
        <v>-3078</v>
      </c>
      <c r="K11" s="266">
        <v>-5.7044367841654617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45.766509433962263</v>
      </c>
      <c r="E13" s="115">
        <v>23286</v>
      </c>
      <c r="F13" s="114">
        <v>24131</v>
      </c>
      <c r="G13" s="114">
        <v>24692</v>
      </c>
      <c r="H13" s="114">
        <v>26433</v>
      </c>
      <c r="I13" s="140">
        <v>25632</v>
      </c>
      <c r="J13" s="115">
        <v>-2346</v>
      </c>
      <c r="K13" s="116">
        <v>-9.1526217228464422</v>
      </c>
    </row>
    <row r="14" spans="1:15" ht="15.95" customHeight="1" x14ac:dyDescent="0.2">
      <c r="A14" s="306" t="s">
        <v>230</v>
      </c>
      <c r="B14" s="307"/>
      <c r="C14" s="308"/>
      <c r="D14" s="113">
        <v>42.496069182389938</v>
      </c>
      <c r="E14" s="115">
        <v>21622</v>
      </c>
      <c r="F14" s="114">
        <v>22785</v>
      </c>
      <c r="G14" s="114">
        <v>23079</v>
      </c>
      <c r="H14" s="114">
        <v>23094</v>
      </c>
      <c r="I14" s="140">
        <v>22288</v>
      </c>
      <c r="J14" s="115">
        <v>-666</v>
      </c>
      <c r="K14" s="116">
        <v>-2.9881550610193828</v>
      </c>
    </row>
    <row r="15" spans="1:15" ht="15.95" customHeight="1" x14ac:dyDescent="0.2">
      <c r="A15" s="306" t="s">
        <v>231</v>
      </c>
      <c r="B15" s="307"/>
      <c r="C15" s="308"/>
      <c r="D15" s="113">
        <v>4.567610062893082</v>
      </c>
      <c r="E15" s="115">
        <v>2324</v>
      </c>
      <c r="F15" s="114">
        <v>2364</v>
      </c>
      <c r="G15" s="114">
        <v>2434</v>
      </c>
      <c r="H15" s="114">
        <v>2412</v>
      </c>
      <c r="I15" s="140">
        <v>2403</v>
      </c>
      <c r="J15" s="115">
        <v>-79</v>
      </c>
      <c r="K15" s="116">
        <v>-3.28755722014149</v>
      </c>
    </row>
    <row r="16" spans="1:15" ht="15.95" customHeight="1" x14ac:dyDescent="0.2">
      <c r="A16" s="306" t="s">
        <v>232</v>
      </c>
      <c r="B16" s="307"/>
      <c r="C16" s="308"/>
      <c r="D16" s="113">
        <v>2.6808176100628929</v>
      </c>
      <c r="E16" s="115">
        <v>1364</v>
      </c>
      <c r="F16" s="114">
        <v>1391</v>
      </c>
      <c r="G16" s="114">
        <v>1375</v>
      </c>
      <c r="H16" s="114">
        <v>1379</v>
      </c>
      <c r="I16" s="140">
        <v>1358</v>
      </c>
      <c r="J16" s="115">
        <v>6</v>
      </c>
      <c r="K16" s="116">
        <v>0.4418262150220913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6.3639937106918243</v>
      </c>
      <c r="E18" s="115">
        <v>3238</v>
      </c>
      <c r="F18" s="114">
        <v>3215</v>
      </c>
      <c r="G18" s="114">
        <v>3269</v>
      </c>
      <c r="H18" s="114">
        <v>3238</v>
      </c>
      <c r="I18" s="140">
        <v>3115</v>
      </c>
      <c r="J18" s="115">
        <v>123</v>
      </c>
      <c r="K18" s="116">
        <v>3.9486356340288924</v>
      </c>
    </row>
    <row r="19" spans="1:11" ht="14.1" customHeight="1" x14ac:dyDescent="0.2">
      <c r="A19" s="306" t="s">
        <v>235</v>
      </c>
      <c r="B19" s="307" t="s">
        <v>236</v>
      </c>
      <c r="C19" s="308"/>
      <c r="D19" s="113">
        <v>5.3085691823899372</v>
      </c>
      <c r="E19" s="115">
        <v>2701</v>
      </c>
      <c r="F19" s="114">
        <v>2690</v>
      </c>
      <c r="G19" s="114">
        <v>2717</v>
      </c>
      <c r="H19" s="114">
        <v>2689</v>
      </c>
      <c r="I19" s="140">
        <v>2605</v>
      </c>
      <c r="J19" s="115">
        <v>96</v>
      </c>
      <c r="K19" s="116">
        <v>3.6852207293666028</v>
      </c>
    </row>
    <row r="20" spans="1:11" ht="14.1" customHeight="1" x14ac:dyDescent="0.2">
      <c r="A20" s="306">
        <v>12</v>
      </c>
      <c r="B20" s="307" t="s">
        <v>237</v>
      </c>
      <c r="C20" s="308"/>
      <c r="D20" s="113">
        <v>2.1069182389937109</v>
      </c>
      <c r="E20" s="115">
        <v>1072</v>
      </c>
      <c r="F20" s="114">
        <v>1109</v>
      </c>
      <c r="G20" s="114">
        <v>1185</v>
      </c>
      <c r="H20" s="114">
        <v>1191</v>
      </c>
      <c r="I20" s="140">
        <v>1104</v>
      </c>
      <c r="J20" s="115">
        <v>-32</v>
      </c>
      <c r="K20" s="116">
        <v>-2.8985507246376812</v>
      </c>
    </row>
    <row r="21" spans="1:11" ht="14.1" customHeight="1" x14ac:dyDescent="0.2">
      <c r="A21" s="306">
        <v>21</v>
      </c>
      <c r="B21" s="307" t="s">
        <v>238</v>
      </c>
      <c r="C21" s="308"/>
      <c r="D21" s="113">
        <v>5.6996855345911951E-2</v>
      </c>
      <c r="E21" s="115">
        <v>29</v>
      </c>
      <c r="F21" s="114">
        <v>33</v>
      </c>
      <c r="G21" s="114">
        <v>32</v>
      </c>
      <c r="H21" s="114">
        <v>35</v>
      </c>
      <c r="I21" s="140">
        <v>41</v>
      </c>
      <c r="J21" s="115">
        <v>-12</v>
      </c>
      <c r="K21" s="116">
        <v>-29.26829268292683</v>
      </c>
    </row>
    <row r="22" spans="1:11" ht="14.1" customHeight="1" x14ac:dyDescent="0.2">
      <c r="A22" s="306">
        <v>22</v>
      </c>
      <c r="B22" s="307" t="s">
        <v>239</v>
      </c>
      <c r="C22" s="308"/>
      <c r="D22" s="113">
        <v>0.37735849056603776</v>
      </c>
      <c r="E22" s="115">
        <v>192</v>
      </c>
      <c r="F22" s="114">
        <v>202</v>
      </c>
      <c r="G22" s="114">
        <v>202</v>
      </c>
      <c r="H22" s="114">
        <v>200</v>
      </c>
      <c r="I22" s="140">
        <v>199</v>
      </c>
      <c r="J22" s="115">
        <v>-7</v>
      </c>
      <c r="K22" s="116">
        <v>-3.5175879396984926</v>
      </c>
    </row>
    <row r="23" spans="1:11" ht="14.1" customHeight="1" x14ac:dyDescent="0.2">
      <c r="A23" s="306">
        <v>23</v>
      </c>
      <c r="B23" s="307" t="s">
        <v>240</v>
      </c>
      <c r="C23" s="308"/>
      <c r="D23" s="113">
        <v>0.3242924528301887</v>
      </c>
      <c r="E23" s="115">
        <v>165</v>
      </c>
      <c r="F23" s="114">
        <v>179</v>
      </c>
      <c r="G23" s="114">
        <v>172</v>
      </c>
      <c r="H23" s="114">
        <v>180</v>
      </c>
      <c r="I23" s="140">
        <v>181</v>
      </c>
      <c r="J23" s="115">
        <v>-16</v>
      </c>
      <c r="K23" s="116">
        <v>-8.8397790055248624</v>
      </c>
    </row>
    <row r="24" spans="1:11" ht="14.1" customHeight="1" x14ac:dyDescent="0.2">
      <c r="A24" s="306">
        <v>24</v>
      </c>
      <c r="B24" s="307" t="s">
        <v>241</v>
      </c>
      <c r="C24" s="308"/>
      <c r="D24" s="113">
        <v>0.53459119496855345</v>
      </c>
      <c r="E24" s="115">
        <v>272</v>
      </c>
      <c r="F24" s="114">
        <v>273</v>
      </c>
      <c r="G24" s="114">
        <v>275</v>
      </c>
      <c r="H24" s="114">
        <v>266</v>
      </c>
      <c r="I24" s="140">
        <v>260</v>
      </c>
      <c r="J24" s="115">
        <v>12</v>
      </c>
      <c r="K24" s="116">
        <v>4.615384615384615</v>
      </c>
    </row>
    <row r="25" spans="1:11" ht="14.1" customHeight="1" x14ac:dyDescent="0.2">
      <c r="A25" s="306">
        <v>25</v>
      </c>
      <c r="B25" s="307" t="s">
        <v>242</v>
      </c>
      <c r="C25" s="308"/>
      <c r="D25" s="113">
        <v>1.3541666666666667</v>
      </c>
      <c r="E25" s="115">
        <v>689</v>
      </c>
      <c r="F25" s="114">
        <v>858</v>
      </c>
      <c r="G25" s="114">
        <v>724</v>
      </c>
      <c r="H25" s="114">
        <v>710</v>
      </c>
      <c r="I25" s="140">
        <v>710</v>
      </c>
      <c r="J25" s="115">
        <v>-21</v>
      </c>
      <c r="K25" s="116">
        <v>-2.9577464788732395</v>
      </c>
    </row>
    <row r="26" spans="1:11" ht="14.1" customHeight="1" x14ac:dyDescent="0.2">
      <c r="A26" s="306">
        <v>26</v>
      </c>
      <c r="B26" s="307" t="s">
        <v>243</v>
      </c>
      <c r="C26" s="308"/>
      <c r="D26" s="113">
        <v>0.66627358490566035</v>
      </c>
      <c r="E26" s="115">
        <v>339</v>
      </c>
      <c r="F26" s="114">
        <v>345</v>
      </c>
      <c r="G26" s="114">
        <v>331</v>
      </c>
      <c r="H26" s="114">
        <v>333</v>
      </c>
      <c r="I26" s="140">
        <v>329</v>
      </c>
      <c r="J26" s="115">
        <v>10</v>
      </c>
      <c r="K26" s="116">
        <v>3.0395136778115504</v>
      </c>
    </row>
    <row r="27" spans="1:11" ht="14.1" customHeight="1" x14ac:dyDescent="0.2">
      <c r="A27" s="306">
        <v>27</v>
      </c>
      <c r="B27" s="307" t="s">
        <v>244</v>
      </c>
      <c r="C27" s="308"/>
      <c r="D27" s="113">
        <v>0.27712264150943394</v>
      </c>
      <c r="E27" s="115">
        <v>141</v>
      </c>
      <c r="F27" s="114">
        <v>131</v>
      </c>
      <c r="G27" s="114">
        <v>134</v>
      </c>
      <c r="H27" s="114">
        <v>135</v>
      </c>
      <c r="I27" s="140">
        <v>128</v>
      </c>
      <c r="J27" s="115">
        <v>13</v>
      </c>
      <c r="K27" s="116">
        <v>10.15625</v>
      </c>
    </row>
    <row r="28" spans="1:11" ht="14.1" customHeight="1" x14ac:dyDescent="0.2">
      <c r="A28" s="306">
        <v>28</v>
      </c>
      <c r="B28" s="307" t="s">
        <v>245</v>
      </c>
      <c r="C28" s="308"/>
      <c r="D28" s="113">
        <v>0.17492138364779874</v>
      </c>
      <c r="E28" s="115">
        <v>89</v>
      </c>
      <c r="F28" s="114">
        <v>94</v>
      </c>
      <c r="G28" s="114">
        <v>92</v>
      </c>
      <c r="H28" s="114">
        <v>89</v>
      </c>
      <c r="I28" s="140">
        <v>93</v>
      </c>
      <c r="J28" s="115">
        <v>-4</v>
      </c>
      <c r="K28" s="116">
        <v>-4.301075268817204</v>
      </c>
    </row>
    <row r="29" spans="1:11" ht="14.1" customHeight="1" x14ac:dyDescent="0.2">
      <c r="A29" s="306">
        <v>29</v>
      </c>
      <c r="B29" s="307" t="s">
        <v>246</v>
      </c>
      <c r="C29" s="308"/>
      <c r="D29" s="113">
        <v>3.4375</v>
      </c>
      <c r="E29" s="115">
        <v>1749</v>
      </c>
      <c r="F29" s="114">
        <v>1896</v>
      </c>
      <c r="G29" s="114">
        <v>1941</v>
      </c>
      <c r="H29" s="114">
        <v>1991</v>
      </c>
      <c r="I29" s="140">
        <v>1885</v>
      </c>
      <c r="J29" s="115">
        <v>-136</v>
      </c>
      <c r="K29" s="116">
        <v>-7.2148541114058355</v>
      </c>
    </row>
    <row r="30" spans="1:11" ht="14.1" customHeight="1" x14ac:dyDescent="0.2">
      <c r="A30" s="306" t="s">
        <v>247</v>
      </c>
      <c r="B30" s="307" t="s">
        <v>248</v>
      </c>
      <c r="C30" s="308"/>
      <c r="D30" s="113">
        <v>0.58372641509433965</v>
      </c>
      <c r="E30" s="115">
        <v>297</v>
      </c>
      <c r="F30" s="114">
        <v>309</v>
      </c>
      <c r="G30" s="114">
        <v>324</v>
      </c>
      <c r="H30" s="114">
        <v>332</v>
      </c>
      <c r="I30" s="140">
        <v>302</v>
      </c>
      <c r="J30" s="115">
        <v>-5</v>
      </c>
      <c r="K30" s="116">
        <v>-1.6556291390728477</v>
      </c>
    </row>
    <row r="31" spans="1:11" ht="14.1" customHeight="1" x14ac:dyDescent="0.2">
      <c r="A31" s="306" t="s">
        <v>249</v>
      </c>
      <c r="B31" s="307" t="s">
        <v>250</v>
      </c>
      <c r="C31" s="308"/>
      <c r="D31" s="113">
        <v>2.8439465408805034</v>
      </c>
      <c r="E31" s="115">
        <v>1447</v>
      </c>
      <c r="F31" s="114">
        <v>1584</v>
      </c>
      <c r="G31" s="114">
        <v>1612</v>
      </c>
      <c r="H31" s="114">
        <v>1654</v>
      </c>
      <c r="I31" s="140">
        <v>1578</v>
      </c>
      <c r="J31" s="115">
        <v>-131</v>
      </c>
      <c r="K31" s="116">
        <v>-8.3016476552598224</v>
      </c>
    </row>
    <row r="32" spans="1:11" ht="14.1" customHeight="1" x14ac:dyDescent="0.2">
      <c r="A32" s="306">
        <v>31</v>
      </c>
      <c r="B32" s="307" t="s">
        <v>251</v>
      </c>
      <c r="C32" s="308"/>
      <c r="D32" s="113">
        <v>0.12578616352201258</v>
      </c>
      <c r="E32" s="115">
        <v>64</v>
      </c>
      <c r="F32" s="114">
        <v>65</v>
      </c>
      <c r="G32" s="114">
        <v>65</v>
      </c>
      <c r="H32" s="114">
        <v>67</v>
      </c>
      <c r="I32" s="140">
        <v>64</v>
      </c>
      <c r="J32" s="115">
        <v>0</v>
      </c>
      <c r="K32" s="116">
        <v>0</v>
      </c>
    </row>
    <row r="33" spans="1:11" ht="14.1" customHeight="1" x14ac:dyDescent="0.2">
      <c r="A33" s="306">
        <v>32</v>
      </c>
      <c r="B33" s="307" t="s">
        <v>252</v>
      </c>
      <c r="C33" s="308"/>
      <c r="D33" s="113">
        <v>1.1183176100628931</v>
      </c>
      <c r="E33" s="115">
        <v>569</v>
      </c>
      <c r="F33" s="114">
        <v>594</v>
      </c>
      <c r="G33" s="114">
        <v>598</v>
      </c>
      <c r="H33" s="114">
        <v>593</v>
      </c>
      <c r="I33" s="140">
        <v>572</v>
      </c>
      <c r="J33" s="115">
        <v>-3</v>
      </c>
      <c r="K33" s="116">
        <v>-0.52447552447552448</v>
      </c>
    </row>
    <row r="34" spans="1:11" ht="14.1" customHeight="1" x14ac:dyDescent="0.2">
      <c r="A34" s="306">
        <v>33</v>
      </c>
      <c r="B34" s="307" t="s">
        <v>253</v>
      </c>
      <c r="C34" s="308"/>
      <c r="D34" s="113">
        <v>0.42059748427672955</v>
      </c>
      <c r="E34" s="115">
        <v>214</v>
      </c>
      <c r="F34" s="114">
        <v>223</v>
      </c>
      <c r="G34" s="114">
        <v>209</v>
      </c>
      <c r="H34" s="114">
        <v>213</v>
      </c>
      <c r="I34" s="140">
        <v>204</v>
      </c>
      <c r="J34" s="115">
        <v>10</v>
      </c>
      <c r="K34" s="116">
        <v>4.9019607843137258</v>
      </c>
    </row>
    <row r="35" spans="1:11" ht="14.1" customHeight="1" x14ac:dyDescent="0.2">
      <c r="A35" s="306">
        <v>34</v>
      </c>
      <c r="B35" s="307" t="s">
        <v>254</v>
      </c>
      <c r="C35" s="308"/>
      <c r="D35" s="113">
        <v>4.1391509433962268</v>
      </c>
      <c r="E35" s="115">
        <v>2106</v>
      </c>
      <c r="F35" s="114">
        <v>2143</v>
      </c>
      <c r="G35" s="114">
        <v>2204</v>
      </c>
      <c r="H35" s="114">
        <v>2172</v>
      </c>
      <c r="I35" s="140">
        <v>2087</v>
      </c>
      <c r="J35" s="115">
        <v>19</v>
      </c>
      <c r="K35" s="116">
        <v>0.91039770004791565</v>
      </c>
    </row>
    <row r="36" spans="1:11" ht="14.1" customHeight="1" x14ac:dyDescent="0.2">
      <c r="A36" s="306">
        <v>41</v>
      </c>
      <c r="B36" s="307" t="s">
        <v>255</v>
      </c>
      <c r="C36" s="308"/>
      <c r="D36" s="113">
        <v>0.11202830188679246</v>
      </c>
      <c r="E36" s="115">
        <v>57</v>
      </c>
      <c r="F36" s="114">
        <v>59</v>
      </c>
      <c r="G36" s="114">
        <v>53</v>
      </c>
      <c r="H36" s="114">
        <v>55</v>
      </c>
      <c r="I36" s="140">
        <v>47</v>
      </c>
      <c r="J36" s="115">
        <v>10</v>
      </c>
      <c r="K36" s="116">
        <v>21.276595744680851</v>
      </c>
    </row>
    <row r="37" spans="1:11" ht="14.1" customHeight="1" x14ac:dyDescent="0.2">
      <c r="A37" s="306">
        <v>42</v>
      </c>
      <c r="B37" s="307" t="s">
        <v>256</v>
      </c>
      <c r="C37" s="308"/>
      <c r="D37" s="113">
        <v>2.358490566037736E-2</v>
      </c>
      <c r="E37" s="115">
        <v>12</v>
      </c>
      <c r="F37" s="114">
        <v>14</v>
      </c>
      <c r="G37" s="114">
        <v>14</v>
      </c>
      <c r="H37" s="114">
        <v>15</v>
      </c>
      <c r="I37" s="140">
        <v>16</v>
      </c>
      <c r="J37" s="115">
        <v>-4</v>
      </c>
      <c r="K37" s="116">
        <v>-25</v>
      </c>
    </row>
    <row r="38" spans="1:11" ht="14.1" customHeight="1" x14ac:dyDescent="0.2">
      <c r="A38" s="306">
        <v>43</v>
      </c>
      <c r="B38" s="307" t="s">
        <v>257</v>
      </c>
      <c r="C38" s="308"/>
      <c r="D38" s="113">
        <v>0.28498427672955973</v>
      </c>
      <c r="E38" s="115">
        <v>145</v>
      </c>
      <c r="F38" s="114">
        <v>137</v>
      </c>
      <c r="G38" s="114">
        <v>137</v>
      </c>
      <c r="H38" s="114">
        <v>133</v>
      </c>
      <c r="I38" s="140">
        <v>131</v>
      </c>
      <c r="J38" s="115">
        <v>14</v>
      </c>
      <c r="K38" s="116">
        <v>10.687022900763358</v>
      </c>
    </row>
    <row r="39" spans="1:11" ht="14.1" customHeight="1" x14ac:dyDescent="0.2">
      <c r="A39" s="306">
        <v>51</v>
      </c>
      <c r="B39" s="307" t="s">
        <v>258</v>
      </c>
      <c r="C39" s="308"/>
      <c r="D39" s="113">
        <v>8.9583333333333339</v>
      </c>
      <c r="E39" s="115">
        <v>4558</v>
      </c>
      <c r="F39" s="114">
        <v>4681</v>
      </c>
      <c r="G39" s="114">
        <v>4711</v>
      </c>
      <c r="H39" s="114">
        <v>6431</v>
      </c>
      <c r="I39" s="140">
        <v>6400</v>
      </c>
      <c r="J39" s="115">
        <v>-1842</v>
      </c>
      <c r="K39" s="116">
        <v>-28.78125</v>
      </c>
    </row>
    <row r="40" spans="1:11" ht="14.1" customHeight="1" x14ac:dyDescent="0.2">
      <c r="A40" s="306" t="s">
        <v>259</v>
      </c>
      <c r="B40" s="307" t="s">
        <v>260</v>
      </c>
      <c r="C40" s="308"/>
      <c r="D40" s="113">
        <v>8.421776729559749</v>
      </c>
      <c r="E40" s="115">
        <v>4285</v>
      </c>
      <c r="F40" s="114">
        <v>4401</v>
      </c>
      <c r="G40" s="114">
        <v>4402</v>
      </c>
      <c r="H40" s="114">
        <v>6127</v>
      </c>
      <c r="I40" s="140">
        <v>6112</v>
      </c>
      <c r="J40" s="115">
        <v>-1827</v>
      </c>
      <c r="K40" s="116">
        <v>-29.892015706806284</v>
      </c>
    </row>
    <row r="41" spans="1:11" ht="14.1" customHeight="1" x14ac:dyDescent="0.2">
      <c r="A41" s="306"/>
      <c r="B41" s="307" t="s">
        <v>261</v>
      </c>
      <c r="C41" s="308"/>
      <c r="D41" s="113">
        <v>3.1112421383647799</v>
      </c>
      <c r="E41" s="115">
        <v>1583</v>
      </c>
      <c r="F41" s="114">
        <v>1657</v>
      </c>
      <c r="G41" s="114">
        <v>1643</v>
      </c>
      <c r="H41" s="114">
        <v>1804</v>
      </c>
      <c r="I41" s="140">
        <v>1789</v>
      </c>
      <c r="J41" s="115">
        <v>-206</v>
      </c>
      <c r="K41" s="116">
        <v>-11.514812744550028</v>
      </c>
    </row>
    <row r="42" spans="1:11" ht="14.1" customHeight="1" x14ac:dyDescent="0.2">
      <c r="A42" s="306">
        <v>52</v>
      </c>
      <c r="B42" s="307" t="s">
        <v>262</v>
      </c>
      <c r="C42" s="308"/>
      <c r="D42" s="113">
        <v>5.9001572327044025</v>
      </c>
      <c r="E42" s="115">
        <v>3002</v>
      </c>
      <c r="F42" s="114">
        <v>3122</v>
      </c>
      <c r="G42" s="114">
        <v>3143</v>
      </c>
      <c r="H42" s="114">
        <v>3093</v>
      </c>
      <c r="I42" s="140">
        <v>3017</v>
      </c>
      <c r="J42" s="115">
        <v>-15</v>
      </c>
      <c r="K42" s="116">
        <v>-0.49718263175339744</v>
      </c>
    </row>
    <row r="43" spans="1:11" ht="14.1" customHeight="1" x14ac:dyDescent="0.2">
      <c r="A43" s="306" t="s">
        <v>263</v>
      </c>
      <c r="B43" s="307" t="s">
        <v>264</v>
      </c>
      <c r="C43" s="308"/>
      <c r="D43" s="113">
        <v>5.3125</v>
      </c>
      <c r="E43" s="115">
        <v>2703</v>
      </c>
      <c r="F43" s="114">
        <v>2812</v>
      </c>
      <c r="G43" s="114">
        <v>2796</v>
      </c>
      <c r="H43" s="114">
        <v>2751</v>
      </c>
      <c r="I43" s="140">
        <v>2724</v>
      </c>
      <c r="J43" s="115">
        <v>-21</v>
      </c>
      <c r="K43" s="116">
        <v>-0.77092511013215859</v>
      </c>
    </row>
    <row r="44" spans="1:11" ht="14.1" customHeight="1" x14ac:dyDescent="0.2">
      <c r="A44" s="306">
        <v>53</v>
      </c>
      <c r="B44" s="307" t="s">
        <v>265</v>
      </c>
      <c r="C44" s="308"/>
      <c r="D44" s="113">
        <v>1.0259433962264151</v>
      </c>
      <c r="E44" s="115">
        <v>522</v>
      </c>
      <c r="F44" s="114">
        <v>551</v>
      </c>
      <c r="G44" s="114">
        <v>589</v>
      </c>
      <c r="H44" s="114">
        <v>598</v>
      </c>
      <c r="I44" s="140">
        <v>526</v>
      </c>
      <c r="J44" s="115">
        <v>-4</v>
      </c>
      <c r="K44" s="116">
        <v>-0.76045627376425851</v>
      </c>
    </row>
    <row r="45" spans="1:11" ht="14.1" customHeight="1" x14ac:dyDescent="0.2">
      <c r="A45" s="306" t="s">
        <v>266</v>
      </c>
      <c r="B45" s="307" t="s">
        <v>267</v>
      </c>
      <c r="C45" s="308"/>
      <c r="D45" s="113">
        <v>0.99449685534591192</v>
      </c>
      <c r="E45" s="115">
        <v>506</v>
      </c>
      <c r="F45" s="114">
        <v>533</v>
      </c>
      <c r="G45" s="114">
        <v>575</v>
      </c>
      <c r="H45" s="114">
        <v>586</v>
      </c>
      <c r="I45" s="140">
        <v>515</v>
      </c>
      <c r="J45" s="115">
        <v>-9</v>
      </c>
      <c r="K45" s="116">
        <v>-1.7475728155339805</v>
      </c>
    </row>
    <row r="46" spans="1:11" ht="14.1" customHeight="1" x14ac:dyDescent="0.2">
      <c r="A46" s="306">
        <v>54</v>
      </c>
      <c r="B46" s="307" t="s">
        <v>268</v>
      </c>
      <c r="C46" s="308"/>
      <c r="D46" s="113">
        <v>13.223270440251572</v>
      </c>
      <c r="E46" s="115">
        <v>6728</v>
      </c>
      <c r="F46" s="114">
        <v>6970</v>
      </c>
      <c r="G46" s="114">
        <v>7208</v>
      </c>
      <c r="H46" s="114">
        <v>7144</v>
      </c>
      <c r="I46" s="140">
        <v>6951</v>
      </c>
      <c r="J46" s="115">
        <v>-223</v>
      </c>
      <c r="K46" s="116">
        <v>-3.2081714861171053</v>
      </c>
    </row>
    <row r="47" spans="1:11" ht="14.1" customHeight="1" x14ac:dyDescent="0.2">
      <c r="A47" s="306">
        <v>61</v>
      </c>
      <c r="B47" s="307" t="s">
        <v>269</v>
      </c>
      <c r="C47" s="308"/>
      <c r="D47" s="113">
        <v>0.53655660377358494</v>
      </c>
      <c r="E47" s="115">
        <v>273</v>
      </c>
      <c r="F47" s="114">
        <v>275</v>
      </c>
      <c r="G47" s="114">
        <v>280</v>
      </c>
      <c r="H47" s="114">
        <v>286</v>
      </c>
      <c r="I47" s="140">
        <v>274</v>
      </c>
      <c r="J47" s="115">
        <v>-1</v>
      </c>
      <c r="K47" s="116">
        <v>-0.36496350364963503</v>
      </c>
    </row>
    <row r="48" spans="1:11" ht="14.1" customHeight="1" x14ac:dyDescent="0.2">
      <c r="A48" s="306">
        <v>62</v>
      </c>
      <c r="B48" s="307" t="s">
        <v>270</v>
      </c>
      <c r="C48" s="308"/>
      <c r="D48" s="113">
        <v>10.807783018867925</v>
      </c>
      <c r="E48" s="115">
        <v>5499</v>
      </c>
      <c r="F48" s="114">
        <v>5561</v>
      </c>
      <c r="G48" s="114">
        <v>5752</v>
      </c>
      <c r="H48" s="114">
        <v>5885</v>
      </c>
      <c r="I48" s="140">
        <v>5493</v>
      </c>
      <c r="J48" s="115">
        <v>6</v>
      </c>
      <c r="K48" s="116">
        <v>0.10922992900054615</v>
      </c>
    </row>
    <row r="49" spans="1:11" ht="14.1" customHeight="1" x14ac:dyDescent="0.2">
      <c r="A49" s="306">
        <v>63</v>
      </c>
      <c r="B49" s="307" t="s">
        <v>271</v>
      </c>
      <c r="C49" s="308"/>
      <c r="D49" s="113">
        <v>9.4752358490566042</v>
      </c>
      <c r="E49" s="115">
        <v>4821</v>
      </c>
      <c r="F49" s="114">
        <v>5663</v>
      </c>
      <c r="G49" s="114">
        <v>5976</v>
      </c>
      <c r="H49" s="114">
        <v>6027</v>
      </c>
      <c r="I49" s="140">
        <v>5678</v>
      </c>
      <c r="J49" s="115">
        <v>-857</v>
      </c>
      <c r="K49" s="116">
        <v>-15.093342726312082</v>
      </c>
    </row>
    <row r="50" spans="1:11" ht="14.1" customHeight="1" x14ac:dyDescent="0.2">
      <c r="A50" s="306" t="s">
        <v>272</v>
      </c>
      <c r="B50" s="307" t="s">
        <v>273</v>
      </c>
      <c r="C50" s="308"/>
      <c r="D50" s="113">
        <v>0.46580188679245282</v>
      </c>
      <c r="E50" s="115">
        <v>237</v>
      </c>
      <c r="F50" s="114">
        <v>304</v>
      </c>
      <c r="G50" s="114">
        <v>316</v>
      </c>
      <c r="H50" s="114">
        <v>319</v>
      </c>
      <c r="I50" s="140">
        <v>308</v>
      </c>
      <c r="J50" s="115">
        <v>-71</v>
      </c>
      <c r="K50" s="116">
        <v>-23.051948051948052</v>
      </c>
    </row>
    <row r="51" spans="1:11" ht="14.1" customHeight="1" x14ac:dyDescent="0.2">
      <c r="A51" s="306" t="s">
        <v>274</v>
      </c>
      <c r="B51" s="307" t="s">
        <v>275</v>
      </c>
      <c r="C51" s="308"/>
      <c r="D51" s="113">
        <v>8.6084905660377355</v>
      </c>
      <c r="E51" s="115">
        <v>4380</v>
      </c>
      <c r="F51" s="114">
        <v>5112</v>
      </c>
      <c r="G51" s="114">
        <v>5388</v>
      </c>
      <c r="H51" s="114">
        <v>5442</v>
      </c>
      <c r="I51" s="140">
        <v>5128</v>
      </c>
      <c r="J51" s="115">
        <v>-748</v>
      </c>
      <c r="K51" s="116">
        <v>-14.586583463338533</v>
      </c>
    </row>
    <row r="52" spans="1:11" ht="14.1" customHeight="1" x14ac:dyDescent="0.2">
      <c r="A52" s="306">
        <v>71</v>
      </c>
      <c r="B52" s="307" t="s">
        <v>276</v>
      </c>
      <c r="C52" s="308"/>
      <c r="D52" s="113">
        <v>10.970911949685535</v>
      </c>
      <c r="E52" s="115">
        <v>5582</v>
      </c>
      <c r="F52" s="114">
        <v>5624</v>
      </c>
      <c r="G52" s="114">
        <v>5649</v>
      </c>
      <c r="H52" s="114">
        <v>5630</v>
      </c>
      <c r="I52" s="140">
        <v>5625</v>
      </c>
      <c r="J52" s="115">
        <v>-43</v>
      </c>
      <c r="K52" s="116">
        <v>-0.76444444444444448</v>
      </c>
    </row>
    <row r="53" spans="1:11" ht="14.1" customHeight="1" x14ac:dyDescent="0.2">
      <c r="A53" s="306" t="s">
        <v>277</v>
      </c>
      <c r="B53" s="307" t="s">
        <v>278</v>
      </c>
      <c r="C53" s="308"/>
      <c r="D53" s="113">
        <v>0.82743710691823902</v>
      </c>
      <c r="E53" s="115">
        <v>421</v>
      </c>
      <c r="F53" s="114">
        <v>437</v>
      </c>
      <c r="G53" s="114">
        <v>445</v>
      </c>
      <c r="H53" s="114">
        <v>443</v>
      </c>
      <c r="I53" s="140">
        <v>446</v>
      </c>
      <c r="J53" s="115">
        <v>-25</v>
      </c>
      <c r="K53" s="116">
        <v>-5.6053811659192823</v>
      </c>
    </row>
    <row r="54" spans="1:11" ht="14.1" customHeight="1" x14ac:dyDescent="0.2">
      <c r="A54" s="306" t="s">
        <v>279</v>
      </c>
      <c r="B54" s="307" t="s">
        <v>280</v>
      </c>
      <c r="C54" s="308"/>
      <c r="D54" s="113">
        <v>9.7228773584905657</v>
      </c>
      <c r="E54" s="115">
        <v>4947</v>
      </c>
      <c r="F54" s="114">
        <v>4965</v>
      </c>
      <c r="G54" s="114">
        <v>4983</v>
      </c>
      <c r="H54" s="114">
        <v>4971</v>
      </c>
      <c r="I54" s="140">
        <v>4973</v>
      </c>
      <c r="J54" s="115">
        <v>-26</v>
      </c>
      <c r="K54" s="116">
        <v>-0.52282324552583959</v>
      </c>
    </row>
    <row r="55" spans="1:11" ht="14.1" customHeight="1" x14ac:dyDescent="0.2">
      <c r="A55" s="306">
        <v>72</v>
      </c>
      <c r="B55" s="307" t="s">
        <v>281</v>
      </c>
      <c r="C55" s="308"/>
      <c r="D55" s="113">
        <v>1.1635220125786163</v>
      </c>
      <c r="E55" s="115">
        <v>592</v>
      </c>
      <c r="F55" s="114">
        <v>595</v>
      </c>
      <c r="G55" s="114">
        <v>592</v>
      </c>
      <c r="H55" s="114">
        <v>581</v>
      </c>
      <c r="I55" s="140">
        <v>595</v>
      </c>
      <c r="J55" s="115">
        <v>-3</v>
      </c>
      <c r="K55" s="116">
        <v>-0.50420168067226889</v>
      </c>
    </row>
    <row r="56" spans="1:11" ht="14.1" customHeight="1" x14ac:dyDescent="0.2">
      <c r="A56" s="306" t="s">
        <v>282</v>
      </c>
      <c r="B56" s="307" t="s">
        <v>283</v>
      </c>
      <c r="C56" s="308"/>
      <c r="D56" s="113">
        <v>0.16902515723270439</v>
      </c>
      <c r="E56" s="115">
        <v>86</v>
      </c>
      <c r="F56" s="114">
        <v>90</v>
      </c>
      <c r="G56" s="114">
        <v>90</v>
      </c>
      <c r="H56" s="114">
        <v>90</v>
      </c>
      <c r="I56" s="140">
        <v>99</v>
      </c>
      <c r="J56" s="115">
        <v>-13</v>
      </c>
      <c r="K56" s="116">
        <v>-13.131313131313131</v>
      </c>
    </row>
    <row r="57" spans="1:11" ht="14.1" customHeight="1" x14ac:dyDescent="0.2">
      <c r="A57" s="306" t="s">
        <v>284</v>
      </c>
      <c r="B57" s="307" t="s">
        <v>285</v>
      </c>
      <c r="C57" s="308"/>
      <c r="D57" s="113">
        <v>0.72916666666666663</v>
      </c>
      <c r="E57" s="115">
        <v>371</v>
      </c>
      <c r="F57" s="114">
        <v>370</v>
      </c>
      <c r="G57" s="114">
        <v>369</v>
      </c>
      <c r="H57" s="114">
        <v>361</v>
      </c>
      <c r="I57" s="140">
        <v>373</v>
      </c>
      <c r="J57" s="115">
        <v>-2</v>
      </c>
      <c r="K57" s="116">
        <v>-0.53619302949061665</v>
      </c>
    </row>
    <row r="58" spans="1:11" ht="14.1" customHeight="1" x14ac:dyDescent="0.2">
      <c r="A58" s="306">
        <v>73</v>
      </c>
      <c r="B58" s="307" t="s">
        <v>286</v>
      </c>
      <c r="C58" s="308"/>
      <c r="D58" s="113">
        <v>0.63286163522012584</v>
      </c>
      <c r="E58" s="115">
        <v>322</v>
      </c>
      <c r="F58" s="114">
        <v>327</v>
      </c>
      <c r="G58" s="114">
        <v>333</v>
      </c>
      <c r="H58" s="114">
        <v>347</v>
      </c>
      <c r="I58" s="140">
        <v>333</v>
      </c>
      <c r="J58" s="115">
        <v>-11</v>
      </c>
      <c r="K58" s="116">
        <v>-3.3033033033033035</v>
      </c>
    </row>
    <row r="59" spans="1:11" ht="14.1" customHeight="1" x14ac:dyDescent="0.2">
      <c r="A59" s="306" t="s">
        <v>287</v>
      </c>
      <c r="B59" s="307" t="s">
        <v>288</v>
      </c>
      <c r="C59" s="308"/>
      <c r="D59" s="113">
        <v>0.40487421383647798</v>
      </c>
      <c r="E59" s="115">
        <v>206</v>
      </c>
      <c r="F59" s="114">
        <v>206</v>
      </c>
      <c r="G59" s="114">
        <v>211</v>
      </c>
      <c r="H59" s="114">
        <v>224</v>
      </c>
      <c r="I59" s="140">
        <v>218</v>
      </c>
      <c r="J59" s="115">
        <v>-12</v>
      </c>
      <c r="K59" s="116">
        <v>-5.5045871559633026</v>
      </c>
    </row>
    <row r="60" spans="1:11" ht="14.1" customHeight="1" x14ac:dyDescent="0.2">
      <c r="A60" s="306">
        <v>81</v>
      </c>
      <c r="B60" s="307" t="s">
        <v>289</v>
      </c>
      <c r="C60" s="308"/>
      <c r="D60" s="113">
        <v>3.2252358490566038</v>
      </c>
      <c r="E60" s="115">
        <v>1641</v>
      </c>
      <c r="F60" s="114">
        <v>1679</v>
      </c>
      <c r="G60" s="114">
        <v>1715</v>
      </c>
      <c r="H60" s="114">
        <v>1725</v>
      </c>
      <c r="I60" s="140">
        <v>1713</v>
      </c>
      <c r="J60" s="115">
        <v>-72</v>
      </c>
      <c r="K60" s="116">
        <v>-4.2031523642732047</v>
      </c>
    </row>
    <row r="61" spans="1:11" ht="14.1" customHeight="1" x14ac:dyDescent="0.2">
      <c r="A61" s="306" t="s">
        <v>290</v>
      </c>
      <c r="B61" s="307" t="s">
        <v>291</v>
      </c>
      <c r="C61" s="308"/>
      <c r="D61" s="113">
        <v>1.0927672955974843</v>
      </c>
      <c r="E61" s="115">
        <v>556</v>
      </c>
      <c r="F61" s="114">
        <v>578</v>
      </c>
      <c r="G61" s="114">
        <v>565</v>
      </c>
      <c r="H61" s="114">
        <v>578</v>
      </c>
      <c r="I61" s="140">
        <v>581</v>
      </c>
      <c r="J61" s="115">
        <v>-25</v>
      </c>
      <c r="K61" s="116">
        <v>-4.3029259896729775</v>
      </c>
    </row>
    <row r="62" spans="1:11" ht="14.1" customHeight="1" x14ac:dyDescent="0.2">
      <c r="A62" s="306" t="s">
        <v>292</v>
      </c>
      <c r="B62" s="307" t="s">
        <v>293</v>
      </c>
      <c r="C62" s="308"/>
      <c r="D62" s="113">
        <v>1.1969339622641511</v>
      </c>
      <c r="E62" s="115">
        <v>609</v>
      </c>
      <c r="F62" s="114">
        <v>591</v>
      </c>
      <c r="G62" s="114">
        <v>615</v>
      </c>
      <c r="H62" s="114">
        <v>606</v>
      </c>
      <c r="I62" s="140">
        <v>602</v>
      </c>
      <c r="J62" s="115">
        <v>7</v>
      </c>
      <c r="K62" s="116">
        <v>1.1627906976744187</v>
      </c>
    </row>
    <row r="63" spans="1:11" ht="14.1" customHeight="1" x14ac:dyDescent="0.2">
      <c r="A63" s="306"/>
      <c r="B63" s="307" t="s">
        <v>294</v>
      </c>
      <c r="C63" s="308"/>
      <c r="D63" s="113">
        <v>0.98860062893081757</v>
      </c>
      <c r="E63" s="115">
        <v>503</v>
      </c>
      <c r="F63" s="114">
        <v>492</v>
      </c>
      <c r="G63" s="114">
        <v>512</v>
      </c>
      <c r="H63" s="114">
        <v>506</v>
      </c>
      <c r="I63" s="140">
        <v>492</v>
      </c>
      <c r="J63" s="115">
        <v>11</v>
      </c>
      <c r="K63" s="116">
        <v>2.2357723577235773</v>
      </c>
    </row>
    <row r="64" spans="1:11" ht="14.1" customHeight="1" x14ac:dyDescent="0.2">
      <c r="A64" s="306" t="s">
        <v>295</v>
      </c>
      <c r="B64" s="307" t="s">
        <v>296</v>
      </c>
      <c r="C64" s="308"/>
      <c r="D64" s="113">
        <v>5.6996855345911951E-2</v>
      </c>
      <c r="E64" s="115">
        <v>29</v>
      </c>
      <c r="F64" s="114">
        <v>31</v>
      </c>
      <c r="G64" s="114">
        <v>33</v>
      </c>
      <c r="H64" s="114">
        <v>33</v>
      </c>
      <c r="I64" s="140">
        <v>33</v>
      </c>
      <c r="J64" s="115">
        <v>-4</v>
      </c>
      <c r="K64" s="116">
        <v>-12.121212121212121</v>
      </c>
    </row>
    <row r="65" spans="1:11" ht="14.1" customHeight="1" x14ac:dyDescent="0.2">
      <c r="A65" s="306" t="s">
        <v>297</v>
      </c>
      <c r="B65" s="307" t="s">
        <v>298</v>
      </c>
      <c r="C65" s="308"/>
      <c r="D65" s="113">
        <v>0.57979559748427678</v>
      </c>
      <c r="E65" s="115">
        <v>295</v>
      </c>
      <c r="F65" s="114">
        <v>317</v>
      </c>
      <c r="G65" s="114">
        <v>336</v>
      </c>
      <c r="H65" s="114">
        <v>352</v>
      </c>
      <c r="I65" s="140">
        <v>343</v>
      </c>
      <c r="J65" s="115">
        <v>-48</v>
      </c>
      <c r="K65" s="116">
        <v>-13.994169096209912</v>
      </c>
    </row>
    <row r="66" spans="1:11" ht="14.1" customHeight="1" x14ac:dyDescent="0.2">
      <c r="A66" s="306">
        <v>82</v>
      </c>
      <c r="B66" s="307" t="s">
        <v>299</v>
      </c>
      <c r="C66" s="308"/>
      <c r="D66" s="113">
        <v>2.0027515723270439</v>
      </c>
      <c r="E66" s="115">
        <v>1019</v>
      </c>
      <c r="F66" s="114">
        <v>1069</v>
      </c>
      <c r="G66" s="114">
        <v>1070</v>
      </c>
      <c r="H66" s="114">
        <v>1042</v>
      </c>
      <c r="I66" s="140">
        <v>1034</v>
      </c>
      <c r="J66" s="115">
        <v>-15</v>
      </c>
      <c r="K66" s="116">
        <v>-1.4506769825918762</v>
      </c>
    </row>
    <row r="67" spans="1:11" ht="14.1" customHeight="1" x14ac:dyDescent="0.2">
      <c r="A67" s="306" t="s">
        <v>300</v>
      </c>
      <c r="B67" s="307" t="s">
        <v>301</v>
      </c>
      <c r="C67" s="308"/>
      <c r="D67" s="113">
        <v>1.012185534591195</v>
      </c>
      <c r="E67" s="115">
        <v>515</v>
      </c>
      <c r="F67" s="114">
        <v>539</v>
      </c>
      <c r="G67" s="114">
        <v>546</v>
      </c>
      <c r="H67" s="114">
        <v>510</v>
      </c>
      <c r="I67" s="140">
        <v>490</v>
      </c>
      <c r="J67" s="115">
        <v>25</v>
      </c>
      <c r="K67" s="116">
        <v>5.1020408163265305</v>
      </c>
    </row>
    <row r="68" spans="1:11" ht="14.1" customHeight="1" x14ac:dyDescent="0.2">
      <c r="A68" s="306" t="s">
        <v>302</v>
      </c>
      <c r="B68" s="307" t="s">
        <v>303</v>
      </c>
      <c r="C68" s="308"/>
      <c r="D68" s="113">
        <v>0.57979559748427678</v>
      </c>
      <c r="E68" s="115">
        <v>295</v>
      </c>
      <c r="F68" s="114">
        <v>323</v>
      </c>
      <c r="G68" s="114">
        <v>318</v>
      </c>
      <c r="H68" s="114">
        <v>323</v>
      </c>
      <c r="I68" s="140">
        <v>332</v>
      </c>
      <c r="J68" s="115">
        <v>-37</v>
      </c>
      <c r="K68" s="116">
        <v>-11.144578313253012</v>
      </c>
    </row>
    <row r="69" spans="1:11" ht="14.1" customHeight="1" x14ac:dyDescent="0.2">
      <c r="A69" s="306">
        <v>83</v>
      </c>
      <c r="B69" s="307" t="s">
        <v>304</v>
      </c>
      <c r="C69" s="308"/>
      <c r="D69" s="113">
        <v>2.983490566037736</v>
      </c>
      <c r="E69" s="115">
        <v>1518</v>
      </c>
      <c r="F69" s="114">
        <v>1552</v>
      </c>
      <c r="G69" s="114">
        <v>1526</v>
      </c>
      <c r="H69" s="114">
        <v>1549</v>
      </c>
      <c r="I69" s="140">
        <v>1517</v>
      </c>
      <c r="J69" s="115">
        <v>1</v>
      </c>
      <c r="K69" s="116">
        <v>6.5919578114700061E-2</v>
      </c>
    </row>
    <row r="70" spans="1:11" ht="14.1" customHeight="1" x14ac:dyDescent="0.2">
      <c r="A70" s="306" t="s">
        <v>305</v>
      </c>
      <c r="B70" s="307" t="s">
        <v>306</v>
      </c>
      <c r="C70" s="308"/>
      <c r="D70" s="113">
        <v>1.9870283018867925</v>
      </c>
      <c r="E70" s="115">
        <v>1011</v>
      </c>
      <c r="F70" s="114">
        <v>1037</v>
      </c>
      <c r="G70" s="114">
        <v>1012</v>
      </c>
      <c r="H70" s="114">
        <v>1023</v>
      </c>
      <c r="I70" s="140">
        <v>1012</v>
      </c>
      <c r="J70" s="115">
        <v>-1</v>
      </c>
      <c r="K70" s="116">
        <v>-9.8814229249011856E-2</v>
      </c>
    </row>
    <row r="71" spans="1:11" ht="14.1" customHeight="1" x14ac:dyDescent="0.2">
      <c r="A71" s="306"/>
      <c r="B71" s="307" t="s">
        <v>307</v>
      </c>
      <c r="C71" s="308"/>
      <c r="D71" s="113">
        <v>1.0357704402515724</v>
      </c>
      <c r="E71" s="115">
        <v>527</v>
      </c>
      <c r="F71" s="114">
        <v>551</v>
      </c>
      <c r="G71" s="114">
        <v>537</v>
      </c>
      <c r="H71" s="114">
        <v>567</v>
      </c>
      <c r="I71" s="140">
        <v>567</v>
      </c>
      <c r="J71" s="115">
        <v>-40</v>
      </c>
      <c r="K71" s="116">
        <v>-7.0546737213403876</v>
      </c>
    </row>
    <row r="72" spans="1:11" ht="14.1" customHeight="1" x14ac:dyDescent="0.2">
      <c r="A72" s="306">
        <v>84</v>
      </c>
      <c r="B72" s="307" t="s">
        <v>308</v>
      </c>
      <c r="C72" s="308"/>
      <c r="D72" s="113">
        <v>1.2775157232704402</v>
      </c>
      <c r="E72" s="115">
        <v>650</v>
      </c>
      <c r="F72" s="114">
        <v>678</v>
      </c>
      <c r="G72" s="114">
        <v>676</v>
      </c>
      <c r="H72" s="114">
        <v>667</v>
      </c>
      <c r="I72" s="140">
        <v>672</v>
      </c>
      <c r="J72" s="115">
        <v>-22</v>
      </c>
      <c r="K72" s="116">
        <v>-3.2738095238095237</v>
      </c>
    </row>
    <row r="73" spans="1:11" ht="14.1" customHeight="1" x14ac:dyDescent="0.2">
      <c r="A73" s="306" t="s">
        <v>309</v>
      </c>
      <c r="B73" s="307" t="s">
        <v>310</v>
      </c>
      <c r="C73" s="308"/>
      <c r="D73" s="113">
        <v>9.4339622641509441E-2</v>
      </c>
      <c r="E73" s="115">
        <v>48</v>
      </c>
      <c r="F73" s="114">
        <v>48</v>
      </c>
      <c r="G73" s="114">
        <v>48</v>
      </c>
      <c r="H73" s="114">
        <v>59</v>
      </c>
      <c r="I73" s="140">
        <v>52</v>
      </c>
      <c r="J73" s="115">
        <v>-4</v>
      </c>
      <c r="K73" s="116">
        <v>-7.6923076923076925</v>
      </c>
    </row>
    <row r="74" spans="1:11" ht="14.1" customHeight="1" x14ac:dyDescent="0.2">
      <c r="A74" s="306" t="s">
        <v>311</v>
      </c>
      <c r="B74" s="307" t="s">
        <v>312</v>
      </c>
      <c r="C74" s="308"/>
      <c r="D74" s="113">
        <v>5.8962264150943397E-2</v>
      </c>
      <c r="E74" s="115">
        <v>30</v>
      </c>
      <c r="F74" s="114">
        <v>32</v>
      </c>
      <c r="G74" s="114">
        <v>29</v>
      </c>
      <c r="H74" s="114">
        <v>31</v>
      </c>
      <c r="I74" s="140">
        <v>33</v>
      </c>
      <c r="J74" s="115">
        <v>-3</v>
      </c>
      <c r="K74" s="116">
        <v>-9.0909090909090917</v>
      </c>
    </row>
    <row r="75" spans="1:11" ht="14.1" customHeight="1" x14ac:dyDescent="0.2">
      <c r="A75" s="306" t="s">
        <v>313</v>
      </c>
      <c r="B75" s="307" t="s">
        <v>314</v>
      </c>
      <c r="C75" s="308"/>
      <c r="D75" s="113" t="s">
        <v>514</v>
      </c>
      <c r="E75" s="115" t="s">
        <v>514</v>
      </c>
      <c r="F75" s="114">
        <v>3</v>
      </c>
      <c r="G75" s="114" t="s">
        <v>514</v>
      </c>
      <c r="H75" s="114" t="s">
        <v>514</v>
      </c>
      <c r="I75" s="140" t="s">
        <v>514</v>
      </c>
      <c r="J75" s="115" t="s">
        <v>514</v>
      </c>
      <c r="K75" s="116" t="s">
        <v>514</v>
      </c>
    </row>
    <row r="76" spans="1:11" ht="14.1" customHeight="1" x14ac:dyDescent="0.2">
      <c r="A76" s="306">
        <v>91</v>
      </c>
      <c r="B76" s="307" t="s">
        <v>315</v>
      </c>
      <c r="C76" s="308"/>
      <c r="D76" s="113">
        <v>0.56210691823899372</v>
      </c>
      <c r="E76" s="115">
        <v>286</v>
      </c>
      <c r="F76" s="114">
        <v>267</v>
      </c>
      <c r="G76" s="114">
        <v>271</v>
      </c>
      <c r="H76" s="114">
        <v>266</v>
      </c>
      <c r="I76" s="140">
        <v>260</v>
      </c>
      <c r="J76" s="115">
        <v>26</v>
      </c>
      <c r="K76" s="116">
        <v>10</v>
      </c>
    </row>
    <row r="77" spans="1:11" ht="14.1" customHeight="1" x14ac:dyDescent="0.2">
      <c r="A77" s="306">
        <v>92</v>
      </c>
      <c r="B77" s="307" t="s">
        <v>316</v>
      </c>
      <c r="C77" s="308"/>
      <c r="D77" s="113">
        <v>0.19064465408805031</v>
      </c>
      <c r="E77" s="115">
        <v>97</v>
      </c>
      <c r="F77" s="114">
        <v>93</v>
      </c>
      <c r="G77" s="114">
        <v>95</v>
      </c>
      <c r="H77" s="114">
        <v>98</v>
      </c>
      <c r="I77" s="140">
        <v>90</v>
      </c>
      <c r="J77" s="115">
        <v>7</v>
      </c>
      <c r="K77" s="116">
        <v>7.7777777777777777</v>
      </c>
    </row>
    <row r="78" spans="1:11" ht="14.1" customHeight="1" x14ac:dyDescent="0.2">
      <c r="A78" s="306">
        <v>93</v>
      </c>
      <c r="B78" s="307" t="s">
        <v>317</v>
      </c>
      <c r="C78" s="308"/>
      <c r="D78" s="113">
        <v>6.6823899371069181E-2</v>
      </c>
      <c r="E78" s="115">
        <v>34</v>
      </c>
      <c r="F78" s="114">
        <v>36</v>
      </c>
      <c r="G78" s="114">
        <v>34</v>
      </c>
      <c r="H78" s="114">
        <v>33</v>
      </c>
      <c r="I78" s="140">
        <v>34</v>
      </c>
      <c r="J78" s="115">
        <v>0</v>
      </c>
      <c r="K78" s="116">
        <v>0</v>
      </c>
    </row>
    <row r="79" spans="1:11" ht="14.1" customHeight="1" x14ac:dyDescent="0.2">
      <c r="A79" s="306">
        <v>94</v>
      </c>
      <c r="B79" s="307" t="s">
        <v>318</v>
      </c>
      <c r="C79" s="308"/>
      <c r="D79" s="113">
        <v>0.58569182389937102</v>
      </c>
      <c r="E79" s="115">
        <v>298</v>
      </c>
      <c r="F79" s="114">
        <v>346</v>
      </c>
      <c r="G79" s="114">
        <v>309</v>
      </c>
      <c r="H79" s="114">
        <v>285</v>
      </c>
      <c r="I79" s="140">
        <v>287</v>
      </c>
      <c r="J79" s="115">
        <v>11</v>
      </c>
      <c r="K79" s="116">
        <v>3.8327526132404182</v>
      </c>
    </row>
    <row r="80" spans="1:11" ht="14.1" customHeight="1" x14ac:dyDescent="0.2">
      <c r="A80" s="306" t="s">
        <v>319</v>
      </c>
      <c r="B80" s="307" t="s">
        <v>320</v>
      </c>
      <c r="C80" s="308"/>
      <c r="D80" s="113">
        <v>2.358490566037736E-2</v>
      </c>
      <c r="E80" s="115">
        <v>12</v>
      </c>
      <c r="F80" s="114">
        <v>12</v>
      </c>
      <c r="G80" s="114">
        <v>14</v>
      </c>
      <c r="H80" s="114">
        <v>15</v>
      </c>
      <c r="I80" s="140">
        <v>16</v>
      </c>
      <c r="J80" s="115">
        <v>-4</v>
      </c>
      <c r="K80" s="116">
        <v>-25</v>
      </c>
    </row>
    <row r="81" spans="1:11" ht="14.1" customHeight="1" x14ac:dyDescent="0.2">
      <c r="A81" s="310" t="s">
        <v>321</v>
      </c>
      <c r="B81" s="311" t="s">
        <v>334</v>
      </c>
      <c r="C81" s="312"/>
      <c r="D81" s="125">
        <v>4.4889937106918243</v>
      </c>
      <c r="E81" s="143">
        <v>2284</v>
      </c>
      <c r="F81" s="144">
        <v>2363</v>
      </c>
      <c r="G81" s="144">
        <v>2341</v>
      </c>
      <c r="H81" s="144">
        <v>2392</v>
      </c>
      <c r="I81" s="145">
        <v>2277</v>
      </c>
      <c r="J81" s="143">
        <v>7</v>
      </c>
      <c r="K81" s="146">
        <v>0.30742204655248134</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13808</v>
      </c>
      <c r="G12" s="536">
        <v>10071</v>
      </c>
      <c r="H12" s="536">
        <v>19918</v>
      </c>
      <c r="I12" s="536">
        <v>12641</v>
      </c>
      <c r="J12" s="537">
        <v>13887</v>
      </c>
      <c r="K12" s="538">
        <v>-79</v>
      </c>
      <c r="L12" s="349">
        <v>-0.56887736732195582</v>
      </c>
    </row>
    <row r="13" spans="1:17" s="110" customFormat="1" ht="15" customHeight="1" x14ac:dyDescent="0.2">
      <c r="A13" s="350" t="s">
        <v>345</v>
      </c>
      <c r="B13" s="351" t="s">
        <v>346</v>
      </c>
      <c r="C13" s="347"/>
      <c r="D13" s="347"/>
      <c r="E13" s="348"/>
      <c r="F13" s="536">
        <v>7962</v>
      </c>
      <c r="G13" s="536">
        <v>5408</v>
      </c>
      <c r="H13" s="536">
        <v>11238</v>
      </c>
      <c r="I13" s="536">
        <v>7169</v>
      </c>
      <c r="J13" s="537">
        <v>8005</v>
      </c>
      <c r="K13" s="538">
        <v>-43</v>
      </c>
      <c r="L13" s="349">
        <v>-0.53716427232979391</v>
      </c>
    </row>
    <row r="14" spans="1:17" s="110" customFormat="1" ht="22.5" customHeight="1" x14ac:dyDescent="0.2">
      <c r="A14" s="350"/>
      <c r="B14" s="351" t="s">
        <v>347</v>
      </c>
      <c r="C14" s="347"/>
      <c r="D14" s="347"/>
      <c r="E14" s="348"/>
      <c r="F14" s="536">
        <v>5846</v>
      </c>
      <c r="G14" s="536">
        <v>4663</v>
      </c>
      <c r="H14" s="536">
        <v>8680</v>
      </c>
      <c r="I14" s="536">
        <v>5472</v>
      </c>
      <c r="J14" s="537">
        <v>5882</v>
      </c>
      <c r="K14" s="538">
        <v>-36</v>
      </c>
      <c r="L14" s="349">
        <v>-0.61203672220333216</v>
      </c>
    </row>
    <row r="15" spans="1:17" s="110" customFormat="1" ht="15" customHeight="1" x14ac:dyDescent="0.2">
      <c r="A15" s="350" t="s">
        <v>348</v>
      </c>
      <c r="B15" s="351" t="s">
        <v>108</v>
      </c>
      <c r="C15" s="347"/>
      <c r="D15" s="347"/>
      <c r="E15" s="348"/>
      <c r="F15" s="536">
        <v>3133</v>
      </c>
      <c r="G15" s="536">
        <v>2369</v>
      </c>
      <c r="H15" s="536">
        <v>8504</v>
      </c>
      <c r="I15" s="536">
        <v>2999</v>
      </c>
      <c r="J15" s="537">
        <v>3088</v>
      </c>
      <c r="K15" s="538">
        <v>45</v>
      </c>
      <c r="L15" s="349">
        <v>1.4572538860103628</v>
      </c>
    </row>
    <row r="16" spans="1:17" s="110" customFormat="1" ht="15" customHeight="1" x14ac:dyDescent="0.2">
      <c r="A16" s="350"/>
      <c r="B16" s="351" t="s">
        <v>109</v>
      </c>
      <c r="C16" s="347"/>
      <c r="D16" s="347"/>
      <c r="E16" s="348"/>
      <c r="F16" s="536">
        <v>9023</v>
      </c>
      <c r="G16" s="536">
        <v>6725</v>
      </c>
      <c r="H16" s="536">
        <v>9906</v>
      </c>
      <c r="I16" s="536">
        <v>8288</v>
      </c>
      <c r="J16" s="537">
        <v>9231</v>
      </c>
      <c r="K16" s="538">
        <v>-208</v>
      </c>
      <c r="L16" s="349">
        <v>-2.2532770014082981</v>
      </c>
    </row>
    <row r="17" spans="1:12" s="110" customFormat="1" ht="15" customHeight="1" x14ac:dyDescent="0.2">
      <c r="A17" s="350"/>
      <c r="B17" s="351" t="s">
        <v>110</v>
      </c>
      <c r="C17" s="347"/>
      <c r="D17" s="347"/>
      <c r="E17" s="348"/>
      <c r="F17" s="536">
        <v>1438</v>
      </c>
      <c r="G17" s="536">
        <v>841</v>
      </c>
      <c r="H17" s="536">
        <v>1307</v>
      </c>
      <c r="I17" s="536">
        <v>1187</v>
      </c>
      <c r="J17" s="537">
        <v>1396</v>
      </c>
      <c r="K17" s="538">
        <v>42</v>
      </c>
      <c r="L17" s="349">
        <v>3.0085959885386822</v>
      </c>
    </row>
    <row r="18" spans="1:12" s="110" customFormat="1" ht="15" customHeight="1" x14ac:dyDescent="0.2">
      <c r="A18" s="350"/>
      <c r="B18" s="351" t="s">
        <v>111</v>
      </c>
      <c r="C18" s="347"/>
      <c r="D18" s="347"/>
      <c r="E18" s="348"/>
      <c r="F18" s="536">
        <v>214</v>
      </c>
      <c r="G18" s="536">
        <v>136</v>
      </c>
      <c r="H18" s="536">
        <v>201</v>
      </c>
      <c r="I18" s="536">
        <v>167</v>
      </c>
      <c r="J18" s="537">
        <v>172</v>
      </c>
      <c r="K18" s="538">
        <v>42</v>
      </c>
      <c r="L18" s="349">
        <v>24.418604651162791</v>
      </c>
    </row>
    <row r="19" spans="1:12" s="110" customFormat="1" ht="15" customHeight="1" x14ac:dyDescent="0.2">
      <c r="A19" s="118" t="s">
        <v>113</v>
      </c>
      <c r="B19" s="119" t="s">
        <v>181</v>
      </c>
      <c r="C19" s="347"/>
      <c r="D19" s="347"/>
      <c r="E19" s="348"/>
      <c r="F19" s="536">
        <v>9091</v>
      </c>
      <c r="G19" s="536">
        <v>6366</v>
      </c>
      <c r="H19" s="536">
        <v>14592</v>
      </c>
      <c r="I19" s="536">
        <v>8515</v>
      </c>
      <c r="J19" s="537">
        <v>9342</v>
      </c>
      <c r="K19" s="538">
        <v>-251</v>
      </c>
      <c r="L19" s="349">
        <v>-2.6867908370798546</v>
      </c>
    </row>
    <row r="20" spans="1:12" s="110" customFormat="1" ht="15" customHeight="1" x14ac:dyDescent="0.2">
      <c r="A20" s="118"/>
      <c r="B20" s="119" t="s">
        <v>182</v>
      </c>
      <c r="C20" s="347"/>
      <c r="D20" s="347"/>
      <c r="E20" s="348"/>
      <c r="F20" s="536">
        <v>4717</v>
      </c>
      <c r="G20" s="536">
        <v>3705</v>
      </c>
      <c r="H20" s="536">
        <v>5326</v>
      </c>
      <c r="I20" s="536">
        <v>4126</v>
      </c>
      <c r="J20" s="537">
        <v>4545</v>
      </c>
      <c r="K20" s="538">
        <v>172</v>
      </c>
      <c r="L20" s="349">
        <v>3.7843784378437846</v>
      </c>
    </row>
    <row r="21" spans="1:12" s="110" customFormat="1" ht="15" customHeight="1" x14ac:dyDescent="0.2">
      <c r="A21" s="118" t="s">
        <v>113</v>
      </c>
      <c r="B21" s="119" t="s">
        <v>116</v>
      </c>
      <c r="C21" s="347"/>
      <c r="D21" s="347"/>
      <c r="E21" s="348"/>
      <c r="F21" s="536">
        <v>10608</v>
      </c>
      <c r="G21" s="536">
        <v>7608</v>
      </c>
      <c r="H21" s="536">
        <v>15330</v>
      </c>
      <c r="I21" s="536">
        <v>9569</v>
      </c>
      <c r="J21" s="537">
        <v>10817</v>
      </c>
      <c r="K21" s="538">
        <v>-209</v>
      </c>
      <c r="L21" s="349">
        <v>-1.9321438476472219</v>
      </c>
    </row>
    <row r="22" spans="1:12" s="110" customFormat="1" ht="15" customHeight="1" x14ac:dyDescent="0.2">
      <c r="A22" s="118"/>
      <c r="B22" s="119" t="s">
        <v>117</v>
      </c>
      <c r="C22" s="347"/>
      <c r="D22" s="347"/>
      <c r="E22" s="348"/>
      <c r="F22" s="536">
        <v>3186</v>
      </c>
      <c r="G22" s="536">
        <v>2457</v>
      </c>
      <c r="H22" s="536">
        <v>4579</v>
      </c>
      <c r="I22" s="536">
        <v>3059</v>
      </c>
      <c r="J22" s="537">
        <v>3059</v>
      </c>
      <c r="K22" s="538">
        <v>127</v>
      </c>
      <c r="L22" s="349">
        <v>4.1516835567178818</v>
      </c>
    </row>
    <row r="23" spans="1:12" s="110" customFormat="1" ht="15" customHeight="1" x14ac:dyDescent="0.2">
      <c r="A23" s="352" t="s">
        <v>348</v>
      </c>
      <c r="B23" s="353" t="s">
        <v>193</v>
      </c>
      <c r="C23" s="354"/>
      <c r="D23" s="354"/>
      <c r="E23" s="355"/>
      <c r="F23" s="539">
        <v>343</v>
      </c>
      <c r="G23" s="539">
        <v>473</v>
      </c>
      <c r="H23" s="539">
        <v>4226</v>
      </c>
      <c r="I23" s="539">
        <v>230</v>
      </c>
      <c r="J23" s="540">
        <v>356</v>
      </c>
      <c r="K23" s="541">
        <v>-13</v>
      </c>
      <c r="L23" s="356">
        <v>-3.6516853932584268</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30.8</v>
      </c>
      <c r="G25" s="542">
        <v>35.299999999999997</v>
      </c>
      <c r="H25" s="542">
        <v>38.4</v>
      </c>
      <c r="I25" s="542">
        <v>35.200000000000003</v>
      </c>
      <c r="J25" s="542">
        <v>31.1</v>
      </c>
      <c r="K25" s="543" t="s">
        <v>350</v>
      </c>
      <c r="L25" s="364">
        <v>-0.30000000000000071</v>
      </c>
    </row>
    <row r="26" spans="1:12" s="110" customFormat="1" ht="15" customHeight="1" x14ac:dyDescent="0.2">
      <c r="A26" s="365" t="s">
        <v>105</v>
      </c>
      <c r="B26" s="366" t="s">
        <v>346</v>
      </c>
      <c r="C26" s="362"/>
      <c r="D26" s="362"/>
      <c r="E26" s="363"/>
      <c r="F26" s="542">
        <v>30.8</v>
      </c>
      <c r="G26" s="542">
        <v>35.200000000000003</v>
      </c>
      <c r="H26" s="542">
        <v>40.1</v>
      </c>
      <c r="I26" s="542">
        <v>34.299999999999997</v>
      </c>
      <c r="J26" s="544">
        <v>29.8</v>
      </c>
      <c r="K26" s="543" t="s">
        <v>350</v>
      </c>
      <c r="L26" s="364">
        <v>1</v>
      </c>
    </row>
    <row r="27" spans="1:12" s="110" customFormat="1" ht="15" customHeight="1" x14ac:dyDescent="0.2">
      <c r="A27" s="365"/>
      <c r="B27" s="366" t="s">
        <v>347</v>
      </c>
      <c r="C27" s="362"/>
      <c r="D27" s="362"/>
      <c r="E27" s="363"/>
      <c r="F27" s="542">
        <v>30.8</v>
      </c>
      <c r="G27" s="542">
        <v>35.5</v>
      </c>
      <c r="H27" s="542">
        <v>36.1</v>
      </c>
      <c r="I27" s="542">
        <v>36.299999999999997</v>
      </c>
      <c r="J27" s="542">
        <v>32.9</v>
      </c>
      <c r="K27" s="543" t="s">
        <v>350</v>
      </c>
      <c r="L27" s="364">
        <v>-2.0999999999999979</v>
      </c>
    </row>
    <row r="28" spans="1:12" s="110" customFormat="1" ht="15" customHeight="1" x14ac:dyDescent="0.2">
      <c r="A28" s="365" t="s">
        <v>113</v>
      </c>
      <c r="B28" s="366" t="s">
        <v>108</v>
      </c>
      <c r="C28" s="362"/>
      <c r="D28" s="362"/>
      <c r="E28" s="363"/>
      <c r="F28" s="542">
        <v>38.299999999999997</v>
      </c>
      <c r="G28" s="542">
        <v>44.8</v>
      </c>
      <c r="H28" s="542">
        <v>46.4</v>
      </c>
      <c r="I28" s="542">
        <v>43.1</v>
      </c>
      <c r="J28" s="542">
        <v>39.200000000000003</v>
      </c>
      <c r="K28" s="543" t="s">
        <v>350</v>
      </c>
      <c r="L28" s="364">
        <v>-0.90000000000000568</v>
      </c>
    </row>
    <row r="29" spans="1:12" s="110" customFormat="1" ht="11.25" x14ac:dyDescent="0.2">
      <c r="A29" s="365"/>
      <c r="B29" s="366" t="s">
        <v>109</v>
      </c>
      <c r="C29" s="362"/>
      <c r="D29" s="362"/>
      <c r="E29" s="363"/>
      <c r="F29" s="542">
        <v>28.8</v>
      </c>
      <c r="G29" s="542">
        <v>32.5</v>
      </c>
      <c r="H29" s="542">
        <v>36</v>
      </c>
      <c r="I29" s="542">
        <v>32.1</v>
      </c>
      <c r="J29" s="544">
        <v>29.1</v>
      </c>
      <c r="K29" s="543" t="s">
        <v>350</v>
      </c>
      <c r="L29" s="364">
        <v>-0.30000000000000071</v>
      </c>
    </row>
    <row r="30" spans="1:12" s="110" customFormat="1" ht="15" customHeight="1" x14ac:dyDescent="0.2">
      <c r="A30" s="365"/>
      <c r="B30" s="366" t="s">
        <v>110</v>
      </c>
      <c r="C30" s="362"/>
      <c r="D30" s="362"/>
      <c r="E30" s="363"/>
      <c r="F30" s="542">
        <v>27.9</v>
      </c>
      <c r="G30" s="542">
        <v>34.799999999999997</v>
      </c>
      <c r="H30" s="542">
        <v>30.4</v>
      </c>
      <c r="I30" s="542">
        <v>36.5</v>
      </c>
      <c r="J30" s="542">
        <v>27.7</v>
      </c>
      <c r="K30" s="543" t="s">
        <v>350</v>
      </c>
      <c r="L30" s="364">
        <v>0.19999999999999929</v>
      </c>
    </row>
    <row r="31" spans="1:12" s="110" customFormat="1" ht="15" customHeight="1" x14ac:dyDescent="0.2">
      <c r="A31" s="365"/>
      <c r="B31" s="366" t="s">
        <v>111</v>
      </c>
      <c r="C31" s="362"/>
      <c r="D31" s="362"/>
      <c r="E31" s="363"/>
      <c r="F31" s="542">
        <v>33.6</v>
      </c>
      <c r="G31" s="542">
        <v>42.6</v>
      </c>
      <c r="H31" s="542">
        <v>47.3</v>
      </c>
      <c r="I31" s="542">
        <v>46.7</v>
      </c>
      <c r="J31" s="542">
        <v>37.200000000000003</v>
      </c>
      <c r="K31" s="543" t="s">
        <v>350</v>
      </c>
      <c r="L31" s="364">
        <v>-3.6000000000000014</v>
      </c>
    </row>
    <row r="32" spans="1:12" s="110" customFormat="1" ht="15" customHeight="1" x14ac:dyDescent="0.2">
      <c r="A32" s="367" t="s">
        <v>113</v>
      </c>
      <c r="B32" s="368" t="s">
        <v>181</v>
      </c>
      <c r="C32" s="362"/>
      <c r="D32" s="362"/>
      <c r="E32" s="363"/>
      <c r="F32" s="542">
        <v>29.4</v>
      </c>
      <c r="G32" s="542">
        <v>33.9</v>
      </c>
      <c r="H32" s="542">
        <v>37.200000000000003</v>
      </c>
      <c r="I32" s="542">
        <v>34.200000000000003</v>
      </c>
      <c r="J32" s="544">
        <v>29.8</v>
      </c>
      <c r="K32" s="543" t="s">
        <v>350</v>
      </c>
      <c r="L32" s="364">
        <v>-0.40000000000000213</v>
      </c>
    </row>
    <row r="33" spans="1:12" s="110" customFormat="1" ht="15" customHeight="1" x14ac:dyDescent="0.2">
      <c r="A33" s="367"/>
      <c r="B33" s="368" t="s">
        <v>182</v>
      </c>
      <c r="C33" s="362"/>
      <c r="D33" s="362"/>
      <c r="E33" s="363"/>
      <c r="F33" s="542">
        <v>33.299999999999997</v>
      </c>
      <c r="G33" s="542">
        <v>37.5</v>
      </c>
      <c r="H33" s="542">
        <v>40.5</v>
      </c>
      <c r="I33" s="542">
        <v>37.299999999999997</v>
      </c>
      <c r="J33" s="542">
        <v>33.700000000000003</v>
      </c>
      <c r="K33" s="543" t="s">
        <v>350</v>
      </c>
      <c r="L33" s="364">
        <v>-0.40000000000000568</v>
      </c>
    </row>
    <row r="34" spans="1:12" s="369" customFormat="1" ht="15" customHeight="1" x14ac:dyDescent="0.2">
      <c r="A34" s="367" t="s">
        <v>113</v>
      </c>
      <c r="B34" s="368" t="s">
        <v>116</v>
      </c>
      <c r="C34" s="362"/>
      <c r="D34" s="362"/>
      <c r="E34" s="363"/>
      <c r="F34" s="542">
        <v>26.1</v>
      </c>
      <c r="G34" s="542">
        <v>31.1</v>
      </c>
      <c r="H34" s="542">
        <v>29.8</v>
      </c>
      <c r="I34" s="542">
        <v>30.7</v>
      </c>
      <c r="J34" s="542">
        <v>27.5</v>
      </c>
      <c r="K34" s="543" t="s">
        <v>350</v>
      </c>
      <c r="L34" s="364">
        <v>-1.3999999999999986</v>
      </c>
    </row>
    <row r="35" spans="1:12" s="369" customFormat="1" ht="11.25" x14ac:dyDescent="0.2">
      <c r="A35" s="370"/>
      <c r="B35" s="371" t="s">
        <v>117</v>
      </c>
      <c r="C35" s="372"/>
      <c r="D35" s="372"/>
      <c r="E35" s="373"/>
      <c r="F35" s="545">
        <v>46</v>
      </c>
      <c r="G35" s="545">
        <v>47.9</v>
      </c>
      <c r="H35" s="545">
        <v>60.3</v>
      </c>
      <c r="I35" s="545">
        <v>48.8</v>
      </c>
      <c r="J35" s="546">
        <v>43.6</v>
      </c>
      <c r="K35" s="547" t="s">
        <v>350</v>
      </c>
      <c r="L35" s="374">
        <v>2.3999999999999986</v>
      </c>
    </row>
    <row r="36" spans="1:12" s="369" customFormat="1" ht="15.95" customHeight="1" x14ac:dyDescent="0.2">
      <c r="A36" s="375" t="s">
        <v>351</v>
      </c>
      <c r="B36" s="376"/>
      <c r="C36" s="377"/>
      <c r="D36" s="376"/>
      <c r="E36" s="378"/>
      <c r="F36" s="548">
        <v>13373</v>
      </c>
      <c r="G36" s="548">
        <v>9461</v>
      </c>
      <c r="H36" s="548">
        <v>14913</v>
      </c>
      <c r="I36" s="548">
        <v>12360</v>
      </c>
      <c r="J36" s="548">
        <v>13455</v>
      </c>
      <c r="K36" s="549">
        <v>-82</v>
      </c>
      <c r="L36" s="380">
        <v>-0.60943887030843558</v>
      </c>
    </row>
    <row r="37" spans="1:12" s="369" customFormat="1" ht="15.95" customHeight="1" x14ac:dyDescent="0.2">
      <c r="A37" s="381"/>
      <c r="B37" s="382" t="s">
        <v>113</v>
      </c>
      <c r="C37" s="382" t="s">
        <v>352</v>
      </c>
      <c r="D37" s="382"/>
      <c r="E37" s="383"/>
      <c r="F37" s="548">
        <v>4114</v>
      </c>
      <c r="G37" s="548">
        <v>3340</v>
      </c>
      <c r="H37" s="548">
        <v>5720</v>
      </c>
      <c r="I37" s="548">
        <v>4351</v>
      </c>
      <c r="J37" s="548">
        <v>4186</v>
      </c>
      <c r="K37" s="549">
        <v>-72</v>
      </c>
      <c r="L37" s="380">
        <v>-1.7200191113234591</v>
      </c>
    </row>
    <row r="38" spans="1:12" s="369" customFormat="1" ht="15.95" customHeight="1" x14ac:dyDescent="0.2">
      <c r="A38" s="381"/>
      <c r="B38" s="384" t="s">
        <v>105</v>
      </c>
      <c r="C38" s="384" t="s">
        <v>106</v>
      </c>
      <c r="D38" s="385"/>
      <c r="E38" s="383"/>
      <c r="F38" s="548">
        <v>7727</v>
      </c>
      <c r="G38" s="548">
        <v>5133</v>
      </c>
      <c r="H38" s="548">
        <v>8429</v>
      </c>
      <c r="I38" s="548">
        <v>7033</v>
      </c>
      <c r="J38" s="550">
        <v>7770</v>
      </c>
      <c r="K38" s="549">
        <v>-43</v>
      </c>
      <c r="L38" s="380">
        <v>-0.55341055341055345</v>
      </c>
    </row>
    <row r="39" spans="1:12" s="369" customFormat="1" ht="15.95" customHeight="1" x14ac:dyDescent="0.2">
      <c r="A39" s="381"/>
      <c r="B39" s="385"/>
      <c r="C39" s="382" t="s">
        <v>353</v>
      </c>
      <c r="D39" s="385"/>
      <c r="E39" s="383"/>
      <c r="F39" s="548">
        <v>2377</v>
      </c>
      <c r="G39" s="548">
        <v>1805</v>
      </c>
      <c r="H39" s="548">
        <v>3380</v>
      </c>
      <c r="I39" s="548">
        <v>2415</v>
      </c>
      <c r="J39" s="548">
        <v>2313</v>
      </c>
      <c r="K39" s="549">
        <v>64</v>
      </c>
      <c r="L39" s="380">
        <v>2.7669693039342844</v>
      </c>
    </row>
    <row r="40" spans="1:12" s="369" customFormat="1" ht="15.95" customHeight="1" x14ac:dyDescent="0.2">
      <c r="A40" s="381"/>
      <c r="B40" s="384"/>
      <c r="C40" s="384" t="s">
        <v>107</v>
      </c>
      <c r="D40" s="385"/>
      <c r="E40" s="383"/>
      <c r="F40" s="548">
        <v>5646</v>
      </c>
      <c r="G40" s="548">
        <v>4328</v>
      </c>
      <c r="H40" s="548">
        <v>6484</v>
      </c>
      <c r="I40" s="548">
        <v>5327</v>
      </c>
      <c r="J40" s="548">
        <v>5685</v>
      </c>
      <c r="K40" s="549">
        <v>-39</v>
      </c>
      <c r="L40" s="380">
        <v>-0.68601583113456466</v>
      </c>
    </row>
    <row r="41" spans="1:12" s="369" customFormat="1" ht="24" customHeight="1" x14ac:dyDescent="0.2">
      <c r="A41" s="381"/>
      <c r="B41" s="385"/>
      <c r="C41" s="382" t="s">
        <v>353</v>
      </c>
      <c r="D41" s="385"/>
      <c r="E41" s="383"/>
      <c r="F41" s="548">
        <v>1737</v>
      </c>
      <c r="G41" s="548">
        <v>1535</v>
      </c>
      <c r="H41" s="548">
        <v>2340</v>
      </c>
      <c r="I41" s="548">
        <v>1936</v>
      </c>
      <c r="J41" s="550">
        <v>1873</v>
      </c>
      <c r="K41" s="549">
        <v>-136</v>
      </c>
      <c r="L41" s="380">
        <v>-7.2610784837159636</v>
      </c>
    </row>
    <row r="42" spans="1:12" s="110" customFormat="1" ht="15" customHeight="1" x14ac:dyDescent="0.2">
      <c r="A42" s="381"/>
      <c r="B42" s="384" t="s">
        <v>113</v>
      </c>
      <c r="C42" s="384" t="s">
        <v>354</v>
      </c>
      <c r="D42" s="385"/>
      <c r="E42" s="383"/>
      <c r="F42" s="548">
        <v>2790</v>
      </c>
      <c r="G42" s="548">
        <v>1860</v>
      </c>
      <c r="H42" s="548">
        <v>3875</v>
      </c>
      <c r="I42" s="548">
        <v>2780</v>
      </c>
      <c r="J42" s="548">
        <v>2730</v>
      </c>
      <c r="K42" s="549">
        <v>60</v>
      </c>
      <c r="L42" s="380">
        <v>2.197802197802198</v>
      </c>
    </row>
    <row r="43" spans="1:12" s="110" customFormat="1" ht="15" customHeight="1" x14ac:dyDescent="0.2">
      <c r="A43" s="381"/>
      <c r="B43" s="385"/>
      <c r="C43" s="382" t="s">
        <v>353</v>
      </c>
      <c r="D43" s="385"/>
      <c r="E43" s="383"/>
      <c r="F43" s="548">
        <v>1068</v>
      </c>
      <c r="G43" s="548">
        <v>834</v>
      </c>
      <c r="H43" s="548">
        <v>1799</v>
      </c>
      <c r="I43" s="548">
        <v>1198</v>
      </c>
      <c r="J43" s="548">
        <v>1069</v>
      </c>
      <c r="K43" s="549">
        <v>-1</v>
      </c>
      <c r="L43" s="380">
        <v>-9.3545369504209538E-2</v>
      </c>
    </row>
    <row r="44" spans="1:12" s="110" customFormat="1" ht="15" customHeight="1" x14ac:dyDescent="0.2">
      <c r="A44" s="381"/>
      <c r="B44" s="384"/>
      <c r="C44" s="366" t="s">
        <v>109</v>
      </c>
      <c r="D44" s="385"/>
      <c r="E44" s="383"/>
      <c r="F44" s="548">
        <v>8933</v>
      </c>
      <c r="G44" s="548">
        <v>6625</v>
      </c>
      <c r="H44" s="548">
        <v>9535</v>
      </c>
      <c r="I44" s="548">
        <v>8228</v>
      </c>
      <c r="J44" s="550">
        <v>9157</v>
      </c>
      <c r="K44" s="549">
        <v>-224</v>
      </c>
      <c r="L44" s="380">
        <v>-2.4462160096101342</v>
      </c>
    </row>
    <row r="45" spans="1:12" s="110" customFormat="1" ht="15" customHeight="1" x14ac:dyDescent="0.2">
      <c r="A45" s="381"/>
      <c r="B45" s="385"/>
      <c r="C45" s="382" t="s">
        <v>353</v>
      </c>
      <c r="D45" s="385"/>
      <c r="E45" s="383"/>
      <c r="F45" s="548">
        <v>2573</v>
      </c>
      <c r="G45" s="548">
        <v>2156</v>
      </c>
      <c r="H45" s="548">
        <v>3430</v>
      </c>
      <c r="I45" s="548">
        <v>2643</v>
      </c>
      <c r="J45" s="548">
        <v>2666</v>
      </c>
      <c r="K45" s="549">
        <v>-93</v>
      </c>
      <c r="L45" s="380">
        <v>-3.4883720930232558</v>
      </c>
    </row>
    <row r="46" spans="1:12" s="110" customFormat="1" ht="15" customHeight="1" x14ac:dyDescent="0.2">
      <c r="A46" s="381"/>
      <c r="B46" s="384"/>
      <c r="C46" s="366" t="s">
        <v>110</v>
      </c>
      <c r="D46" s="385"/>
      <c r="E46" s="383"/>
      <c r="F46" s="548">
        <v>1436</v>
      </c>
      <c r="G46" s="548">
        <v>840</v>
      </c>
      <c r="H46" s="548">
        <v>1302</v>
      </c>
      <c r="I46" s="548">
        <v>1185</v>
      </c>
      <c r="J46" s="548">
        <v>1396</v>
      </c>
      <c r="K46" s="549">
        <v>40</v>
      </c>
      <c r="L46" s="380">
        <v>2.8653295128939829</v>
      </c>
    </row>
    <row r="47" spans="1:12" s="110" customFormat="1" ht="15" customHeight="1" x14ac:dyDescent="0.2">
      <c r="A47" s="381"/>
      <c r="B47" s="385"/>
      <c r="C47" s="382" t="s">
        <v>353</v>
      </c>
      <c r="D47" s="385"/>
      <c r="E47" s="383"/>
      <c r="F47" s="548">
        <v>401</v>
      </c>
      <c r="G47" s="548">
        <v>292</v>
      </c>
      <c r="H47" s="548">
        <v>396</v>
      </c>
      <c r="I47" s="548">
        <v>432</v>
      </c>
      <c r="J47" s="550">
        <v>387</v>
      </c>
      <c r="K47" s="549">
        <v>14</v>
      </c>
      <c r="L47" s="380">
        <v>3.6175710594315245</v>
      </c>
    </row>
    <row r="48" spans="1:12" s="110" customFormat="1" ht="15" customHeight="1" x14ac:dyDescent="0.2">
      <c r="A48" s="381"/>
      <c r="B48" s="385"/>
      <c r="C48" s="366" t="s">
        <v>111</v>
      </c>
      <c r="D48" s="386"/>
      <c r="E48" s="387"/>
      <c r="F48" s="548">
        <v>214</v>
      </c>
      <c r="G48" s="548">
        <v>136</v>
      </c>
      <c r="H48" s="548">
        <v>201</v>
      </c>
      <c r="I48" s="548">
        <v>167</v>
      </c>
      <c r="J48" s="548">
        <v>172</v>
      </c>
      <c r="K48" s="549">
        <v>42</v>
      </c>
      <c r="L48" s="380">
        <v>24.418604651162791</v>
      </c>
    </row>
    <row r="49" spans="1:12" s="110" customFormat="1" ht="15" customHeight="1" x14ac:dyDescent="0.2">
      <c r="A49" s="381"/>
      <c r="B49" s="385"/>
      <c r="C49" s="382" t="s">
        <v>353</v>
      </c>
      <c r="D49" s="385"/>
      <c r="E49" s="383"/>
      <c r="F49" s="548">
        <v>72</v>
      </c>
      <c r="G49" s="548">
        <v>58</v>
      </c>
      <c r="H49" s="548">
        <v>95</v>
      </c>
      <c r="I49" s="548">
        <v>78</v>
      </c>
      <c r="J49" s="548">
        <v>64</v>
      </c>
      <c r="K49" s="549">
        <v>8</v>
      </c>
      <c r="L49" s="380">
        <v>12.5</v>
      </c>
    </row>
    <row r="50" spans="1:12" s="110" customFormat="1" ht="15" customHeight="1" x14ac:dyDescent="0.2">
      <c r="A50" s="381"/>
      <c r="B50" s="384" t="s">
        <v>113</v>
      </c>
      <c r="C50" s="382" t="s">
        <v>181</v>
      </c>
      <c r="D50" s="385"/>
      <c r="E50" s="383"/>
      <c r="F50" s="548">
        <v>8674</v>
      </c>
      <c r="G50" s="548">
        <v>5798</v>
      </c>
      <c r="H50" s="548">
        <v>9732</v>
      </c>
      <c r="I50" s="548">
        <v>8252</v>
      </c>
      <c r="J50" s="550">
        <v>8933</v>
      </c>
      <c r="K50" s="549">
        <v>-259</v>
      </c>
      <c r="L50" s="380">
        <v>-2.8993619164894211</v>
      </c>
    </row>
    <row r="51" spans="1:12" s="110" customFormat="1" ht="15" customHeight="1" x14ac:dyDescent="0.2">
      <c r="A51" s="381"/>
      <c r="B51" s="385"/>
      <c r="C51" s="382" t="s">
        <v>353</v>
      </c>
      <c r="D51" s="385"/>
      <c r="E51" s="383"/>
      <c r="F51" s="548">
        <v>2548</v>
      </c>
      <c r="G51" s="548">
        <v>1967</v>
      </c>
      <c r="H51" s="548">
        <v>3620</v>
      </c>
      <c r="I51" s="548">
        <v>2819</v>
      </c>
      <c r="J51" s="548">
        <v>2663</v>
      </c>
      <c r="K51" s="549">
        <v>-115</v>
      </c>
      <c r="L51" s="380">
        <v>-4.3184378520465643</v>
      </c>
    </row>
    <row r="52" spans="1:12" s="110" customFormat="1" ht="15" customHeight="1" x14ac:dyDescent="0.2">
      <c r="A52" s="381"/>
      <c r="B52" s="384"/>
      <c r="C52" s="382" t="s">
        <v>182</v>
      </c>
      <c r="D52" s="385"/>
      <c r="E52" s="383"/>
      <c r="F52" s="548">
        <v>4699</v>
      </c>
      <c r="G52" s="548">
        <v>3663</v>
      </c>
      <c r="H52" s="548">
        <v>5181</v>
      </c>
      <c r="I52" s="548">
        <v>4108</v>
      </c>
      <c r="J52" s="548">
        <v>4522</v>
      </c>
      <c r="K52" s="549">
        <v>177</v>
      </c>
      <c r="L52" s="380">
        <v>3.9141972578505086</v>
      </c>
    </row>
    <row r="53" spans="1:12" s="269" customFormat="1" ht="11.25" customHeight="1" x14ac:dyDescent="0.2">
      <c r="A53" s="381"/>
      <c r="B53" s="385"/>
      <c r="C53" s="382" t="s">
        <v>353</v>
      </c>
      <c r="D53" s="385"/>
      <c r="E53" s="383"/>
      <c r="F53" s="548">
        <v>1566</v>
      </c>
      <c r="G53" s="548">
        <v>1373</v>
      </c>
      <c r="H53" s="548">
        <v>2100</v>
      </c>
      <c r="I53" s="548">
        <v>1532</v>
      </c>
      <c r="J53" s="550">
        <v>1523</v>
      </c>
      <c r="K53" s="549">
        <v>43</v>
      </c>
      <c r="L53" s="380">
        <v>2.8233749179251477</v>
      </c>
    </row>
    <row r="54" spans="1:12" s="151" customFormat="1" ht="12.75" customHeight="1" x14ac:dyDescent="0.2">
      <c r="A54" s="381"/>
      <c r="B54" s="384" t="s">
        <v>113</v>
      </c>
      <c r="C54" s="384" t="s">
        <v>116</v>
      </c>
      <c r="D54" s="385"/>
      <c r="E54" s="383"/>
      <c r="F54" s="548">
        <v>10238</v>
      </c>
      <c r="G54" s="548">
        <v>7068</v>
      </c>
      <c r="H54" s="548">
        <v>10721</v>
      </c>
      <c r="I54" s="548">
        <v>9307</v>
      </c>
      <c r="J54" s="548">
        <v>10448</v>
      </c>
      <c r="K54" s="549">
        <v>-210</v>
      </c>
      <c r="L54" s="380">
        <v>-2.0099540581929558</v>
      </c>
    </row>
    <row r="55" spans="1:12" ht="11.25" x14ac:dyDescent="0.2">
      <c r="A55" s="381"/>
      <c r="B55" s="385"/>
      <c r="C55" s="382" t="s">
        <v>353</v>
      </c>
      <c r="D55" s="385"/>
      <c r="E55" s="383"/>
      <c r="F55" s="548">
        <v>2672</v>
      </c>
      <c r="G55" s="548">
        <v>2195</v>
      </c>
      <c r="H55" s="548">
        <v>3194</v>
      </c>
      <c r="I55" s="548">
        <v>2861</v>
      </c>
      <c r="J55" s="548">
        <v>2876</v>
      </c>
      <c r="K55" s="549">
        <v>-204</v>
      </c>
      <c r="L55" s="380">
        <v>-7.0931849791376909</v>
      </c>
    </row>
    <row r="56" spans="1:12" ht="14.25" customHeight="1" x14ac:dyDescent="0.2">
      <c r="A56" s="381"/>
      <c r="B56" s="385"/>
      <c r="C56" s="384" t="s">
        <v>117</v>
      </c>
      <c r="D56" s="385"/>
      <c r="E56" s="383"/>
      <c r="F56" s="548">
        <v>3122</v>
      </c>
      <c r="G56" s="548">
        <v>2387</v>
      </c>
      <c r="H56" s="548">
        <v>4185</v>
      </c>
      <c r="I56" s="548">
        <v>3040</v>
      </c>
      <c r="J56" s="548">
        <v>2996</v>
      </c>
      <c r="K56" s="549">
        <v>126</v>
      </c>
      <c r="L56" s="380">
        <v>4.2056074766355138</v>
      </c>
    </row>
    <row r="57" spans="1:12" ht="18.75" customHeight="1" x14ac:dyDescent="0.2">
      <c r="A57" s="388"/>
      <c r="B57" s="389"/>
      <c r="C57" s="390" t="s">
        <v>353</v>
      </c>
      <c r="D57" s="389"/>
      <c r="E57" s="391"/>
      <c r="F57" s="551">
        <v>1437</v>
      </c>
      <c r="G57" s="552">
        <v>1143</v>
      </c>
      <c r="H57" s="552">
        <v>2523</v>
      </c>
      <c r="I57" s="552">
        <v>1483</v>
      </c>
      <c r="J57" s="552">
        <v>1307</v>
      </c>
      <c r="K57" s="553">
        <f t="shared" ref="K57" si="0">IF(OR(F57=".",J57=".")=TRUE,".",IF(OR(F57="*",J57="*")=TRUE,"*",IF(AND(F57="-",J57="-")=TRUE,"-",IF(AND(ISNUMBER(J57),ISNUMBER(F57))=TRUE,IF(F57-J57=0,0,F57-J57),IF(ISNUMBER(F57)=TRUE,F57,-J57)))))</f>
        <v>130</v>
      </c>
      <c r="L57" s="392">
        <f t="shared" ref="L57" si="1">IF(K57 =".",".",IF(K57 ="*","*",IF(K57="-","-",IF(K57=0,0,IF(OR(J57="-",J57=".",F57="-",F57=".")=TRUE,"X",IF(J57=0,"0,0",IF(ABS(K57*100/J57)&gt;250,".X",(K57*100/J57))))))))</f>
        <v>9.946442234123948</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13808</v>
      </c>
      <c r="E11" s="114">
        <v>10071</v>
      </c>
      <c r="F11" s="114">
        <v>19918</v>
      </c>
      <c r="G11" s="114">
        <v>12641</v>
      </c>
      <c r="H11" s="140">
        <v>13887</v>
      </c>
      <c r="I11" s="115">
        <v>-79</v>
      </c>
      <c r="J11" s="116">
        <v>-0.56887736732195582</v>
      </c>
    </row>
    <row r="12" spans="1:15" s="110" customFormat="1" ht="24.95" customHeight="1" x14ac:dyDescent="0.2">
      <c r="A12" s="193" t="s">
        <v>132</v>
      </c>
      <c r="B12" s="194" t="s">
        <v>133</v>
      </c>
      <c r="C12" s="113">
        <v>6.7352259559675547</v>
      </c>
      <c r="D12" s="115">
        <v>930</v>
      </c>
      <c r="E12" s="114">
        <v>584</v>
      </c>
      <c r="F12" s="114">
        <v>2272</v>
      </c>
      <c r="G12" s="114">
        <v>867</v>
      </c>
      <c r="H12" s="140">
        <v>865</v>
      </c>
      <c r="I12" s="115">
        <v>65</v>
      </c>
      <c r="J12" s="116">
        <v>7.5144508670520231</v>
      </c>
    </row>
    <row r="13" spans="1:15" s="110" customFormat="1" ht="24.95" customHeight="1" x14ac:dyDescent="0.2">
      <c r="A13" s="193" t="s">
        <v>134</v>
      </c>
      <c r="B13" s="199" t="s">
        <v>214</v>
      </c>
      <c r="C13" s="113">
        <v>1.3398030127462341</v>
      </c>
      <c r="D13" s="115">
        <v>185</v>
      </c>
      <c r="E13" s="114">
        <v>74</v>
      </c>
      <c r="F13" s="114">
        <v>138</v>
      </c>
      <c r="G13" s="114">
        <v>112</v>
      </c>
      <c r="H13" s="140">
        <v>227</v>
      </c>
      <c r="I13" s="115">
        <v>-42</v>
      </c>
      <c r="J13" s="116">
        <v>-18.502202643171806</v>
      </c>
    </row>
    <row r="14" spans="1:15" s="287" customFormat="1" ht="24.95" customHeight="1" x14ac:dyDescent="0.2">
      <c r="A14" s="193" t="s">
        <v>215</v>
      </c>
      <c r="B14" s="199" t="s">
        <v>137</v>
      </c>
      <c r="C14" s="113">
        <v>11.181923522595596</v>
      </c>
      <c r="D14" s="115">
        <v>1544</v>
      </c>
      <c r="E14" s="114">
        <v>1065</v>
      </c>
      <c r="F14" s="114">
        <v>2253</v>
      </c>
      <c r="G14" s="114">
        <v>1507</v>
      </c>
      <c r="H14" s="140">
        <v>1763</v>
      </c>
      <c r="I14" s="115">
        <v>-219</v>
      </c>
      <c r="J14" s="116">
        <v>-12.422007941009642</v>
      </c>
      <c r="K14" s="110"/>
      <c r="L14" s="110"/>
      <c r="M14" s="110"/>
      <c r="N14" s="110"/>
      <c r="O14" s="110"/>
    </row>
    <row r="15" spans="1:15" s="110" customFormat="1" ht="24.95" customHeight="1" x14ac:dyDescent="0.2">
      <c r="A15" s="193" t="s">
        <v>216</v>
      </c>
      <c r="B15" s="199" t="s">
        <v>217</v>
      </c>
      <c r="C15" s="113">
        <v>3.7514484356894555</v>
      </c>
      <c r="D15" s="115">
        <v>518</v>
      </c>
      <c r="E15" s="114">
        <v>412</v>
      </c>
      <c r="F15" s="114">
        <v>703</v>
      </c>
      <c r="G15" s="114">
        <v>568</v>
      </c>
      <c r="H15" s="140">
        <v>560</v>
      </c>
      <c r="I15" s="115">
        <v>-42</v>
      </c>
      <c r="J15" s="116">
        <v>-7.5</v>
      </c>
    </row>
    <row r="16" spans="1:15" s="287" customFormat="1" ht="24.95" customHeight="1" x14ac:dyDescent="0.2">
      <c r="A16" s="193" t="s">
        <v>218</v>
      </c>
      <c r="B16" s="199" t="s">
        <v>141</v>
      </c>
      <c r="C16" s="113">
        <v>5.8299536500579379</v>
      </c>
      <c r="D16" s="115">
        <v>805</v>
      </c>
      <c r="E16" s="114">
        <v>487</v>
      </c>
      <c r="F16" s="114">
        <v>1247</v>
      </c>
      <c r="G16" s="114">
        <v>729</v>
      </c>
      <c r="H16" s="140">
        <v>712</v>
      </c>
      <c r="I16" s="115">
        <v>93</v>
      </c>
      <c r="J16" s="116">
        <v>13.061797752808989</v>
      </c>
      <c r="K16" s="110"/>
      <c r="L16" s="110"/>
      <c r="M16" s="110"/>
      <c r="N16" s="110"/>
      <c r="O16" s="110"/>
    </row>
    <row r="17" spans="1:15" s="110" customFormat="1" ht="24.95" customHeight="1" x14ac:dyDescent="0.2">
      <c r="A17" s="193" t="s">
        <v>142</v>
      </c>
      <c r="B17" s="199" t="s">
        <v>220</v>
      </c>
      <c r="C17" s="113">
        <v>1.6005214368482039</v>
      </c>
      <c r="D17" s="115">
        <v>221</v>
      </c>
      <c r="E17" s="114">
        <v>166</v>
      </c>
      <c r="F17" s="114">
        <v>303</v>
      </c>
      <c r="G17" s="114">
        <v>210</v>
      </c>
      <c r="H17" s="140">
        <v>491</v>
      </c>
      <c r="I17" s="115">
        <v>-270</v>
      </c>
      <c r="J17" s="116">
        <v>-54.989816700611001</v>
      </c>
    </row>
    <row r="18" spans="1:15" s="287" customFormat="1" ht="24.95" customHeight="1" x14ac:dyDescent="0.2">
      <c r="A18" s="201" t="s">
        <v>144</v>
      </c>
      <c r="B18" s="202" t="s">
        <v>145</v>
      </c>
      <c r="C18" s="113">
        <v>10.124565469293163</v>
      </c>
      <c r="D18" s="115">
        <v>1398</v>
      </c>
      <c r="E18" s="114">
        <v>626</v>
      </c>
      <c r="F18" s="114">
        <v>1682</v>
      </c>
      <c r="G18" s="114">
        <v>1126</v>
      </c>
      <c r="H18" s="140">
        <v>1342</v>
      </c>
      <c r="I18" s="115">
        <v>56</v>
      </c>
      <c r="J18" s="116">
        <v>4.1728763040238448</v>
      </c>
      <c r="K18" s="110"/>
      <c r="L18" s="110"/>
      <c r="M18" s="110"/>
      <c r="N18" s="110"/>
      <c r="O18" s="110"/>
    </row>
    <row r="19" spans="1:15" s="110" customFormat="1" ht="24.95" customHeight="1" x14ac:dyDescent="0.2">
      <c r="A19" s="193" t="s">
        <v>146</v>
      </c>
      <c r="B19" s="199" t="s">
        <v>147</v>
      </c>
      <c r="C19" s="113">
        <v>16.584588644264194</v>
      </c>
      <c r="D19" s="115">
        <v>2290</v>
      </c>
      <c r="E19" s="114">
        <v>1625</v>
      </c>
      <c r="F19" s="114">
        <v>3120</v>
      </c>
      <c r="G19" s="114">
        <v>2130</v>
      </c>
      <c r="H19" s="140">
        <v>2178</v>
      </c>
      <c r="I19" s="115">
        <v>112</v>
      </c>
      <c r="J19" s="116">
        <v>5.1423324150596876</v>
      </c>
    </row>
    <row r="20" spans="1:15" s="287" customFormat="1" ht="24.95" customHeight="1" x14ac:dyDescent="0.2">
      <c r="A20" s="193" t="s">
        <v>148</v>
      </c>
      <c r="B20" s="199" t="s">
        <v>149</v>
      </c>
      <c r="C20" s="113">
        <v>5.8444380069524913</v>
      </c>
      <c r="D20" s="115">
        <v>807</v>
      </c>
      <c r="E20" s="114">
        <v>720</v>
      </c>
      <c r="F20" s="114">
        <v>1019</v>
      </c>
      <c r="G20" s="114">
        <v>849</v>
      </c>
      <c r="H20" s="140">
        <v>959</v>
      </c>
      <c r="I20" s="115">
        <v>-152</v>
      </c>
      <c r="J20" s="116">
        <v>-15.849843587069865</v>
      </c>
      <c r="K20" s="110"/>
      <c r="L20" s="110"/>
      <c r="M20" s="110"/>
      <c r="N20" s="110"/>
      <c r="O20" s="110"/>
    </row>
    <row r="21" spans="1:15" s="110" customFormat="1" ht="24.95" customHeight="1" x14ac:dyDescent="0.2">
      <c r="A21" s="201" t="s">
        <v>150</v>
      </c>
      <c r="B21" s="202" t="s">
        <v>151</v>
      </c>
      <c r="C21" s="113">
        <v>6.9597334878331401</v>
      </c>
      <c r="D21" s="115">
        <v>961</v>
      </c>
      <c r="E21" s="114">
        <v>559</v>
      </c>
      <c r="F21" s="114">
        <v>887</v>
      </c>
      <c r="G21" s="114">
        <v>1145</v>
      </c>
      <c r="H21" s="140">
        <v>943</v>
      </c>
      <c r="I21" s="115">
        <v>18</v>
      </c>
      <c r="J21" s="116">
        <v>1.9088016967126193</v>
      </c>
    </row>
    <row r="22" spans="1:15" s="110" customFormat="1" ht="24.95" customHeight="1" x14ac:dyDescent="0.2">
      <c r="A22" s="201" t="s">
        <v>152</v>
      </c>
      <c r="B22" s="199" t="s">
        <v>153</v>
      </c>
      <c r="C22" s="113">
        <v>0.57937427578215528</v>
      </c>
      <c r="D22" s="115">
        <v>80</v>
      </c>
      <c r="E22" s="114">
        <v>73</v>
      </c>
      <c r="F22" s="114">
        <v>127</v>
      </c>
      <c r="G22" s="114">
        <v>103</v>
      </c>
      <c r="H22" s="140">
        <v>77</v>
      </c>
      <c r="I22" s="115">
        <v>3</v>
      </c>
      <c r="J22" s="116">
        <v>3.8961038961038961</v>
      </c>
    </row>
    <row r="23" spans="1:15" s="110" customFormat="1" ht="24.95" customHeight="1" x14ac:dyDescent="0.2">
      <c r="A23" s="193" t="s">
        <v>154</v>
      </c>
      <c r="B23" s="199" t="s">
        <v>155</v>
      </c>
      <c r="C23" s="113">
        <v>0.94148319814600234</v>
      </c>
      <c r="D23" s="115">
        <v>130</v>
      </c>
      <c r="E23" s="114">
        <v>61</v>
      </c>
      <c r="F23" s="114">
        <v>213</v>
      </c>
      <c r="G23" s="114">
        <v>103</v>
      </c>
      <c r="H23" s="140">
        <v>122</v>
      </c>
      <c r="I23" s="115">
        <v>8</v>
      </c>
      <c r="J23" s="116">
        <v>6.557377049180328</v>
      </c>
    </row>
    <row r="24" spans="1:15" s="110" customFormat="1" ht="24.95" customHeight="1" x14ac:dyDescent="0.2">
      <c r="A24" s="193" t="s">
        <v>156</v>
      </c>
      <c r="B24" s="199" t="s">
        <v>221</v>
      </c>
      <c r="C24" s="113">
        <v>5.3230011587485517</v>
      </c>
      <c r="D24" s="115">
        <v>735</v>
      </c>
      <c r="E24" s="114">
        <v>415</v>
      </c>
      <c r="F24" s="114">
        <v>986</v>
      </c>
      <c r="G24" s="114">
        <v>545</v>
      </c>
      <c r="H24" s="140">
        <v>632</v>
      </c>
      <c r="I24" s="115">
        <v>103</v>
      </c>
      <c r="J24" s="116">
        <v>16.297468354430379</v>
      </c>
    </row>
    <row r="25" spans="1:15" s="110" customFormat="1" ht="24.95" customHeight="1" x14ac:dyDescent="0.2">
      <c r="A25" s="193" t="s">
        <v>222</v>
      </c>
      <c r="B25" s="204" t="s">
        <v>159</v>
      </c>
      <c r="C25" s="113">
        <v>4.8812282734646582</v>
      </c>
      <c r="D25" s="115">
        <v>674</v>
      </c>
      <c r="E25" s="114">
        <v>525</v>
      </c>
      <c r="F25" s="114">
        <v>774</v>
      </c>
      <c r="G25" s="114">
        <v>601</v>
      </c>
      <c r="H25" s="140">
        <v>682</v>
      </c>
      <c r="I25" s="115">
        <v>-8</v>
      </c>
      <c r="J25" s="116">
        <v>-1.1730205278592376</v>
      </c>
    </row>
    <row r="26" spans="1:15" s="110" customFormat="1" ht="24.95" customHeight="1" x14ac:dyDescent="0.2">
      <c r="A26" s="201">
        <v>782.78300000000002</v>
      </c>
      <c r="B26" s="203" t="s">
        <v>160</v>
      </c>
      <c r="C26" s="113">
        <v>7.6984356894553878</v>
      </c>
      <c r="D26" s="115">
        <v>1063</v>
      </c>
      <c r="E26" s="114">
        <v>915</v>
      </c>
      <c r="F26" s="114">
        <v>1246</v>
      </c>
      <c r="G26" s="114">
        <v>1012</v>
      </c>
      <c r="H26" s="140">
        <v>1036</v>
      </c>
      <c r="I26" s="115">
        <v>27</v>
      </c>
      <c r="J26" s="116">
        <v>2.6061776061776061</v>
      </c>
    </row>
    <row r="27" spans="1:15" s="110" customFormat="1" ht="24.95" customHeight="1" x14ac:dyDescent="0.2">
      <c r="A27" s="193" t="s">
        <v>161</v>
      </c>
      <c r="B27" s="199" t="s">
        <v>162</v>
      </c>
      <c r="C27" s="113">
        <v>2.563731170336037</v>
      </c>
      <c r="D27" s="115">
        <v>354</v>
      </c>
      <c r="E27" s="114">
        <v>301</v>
      </c>
      <c r="F27" s="114">
        <v>809</v>
      </c>
      <c r="G27" s="114">
        <v>390</v>
      </c>
      <c r="H27" s="140">
        <v>362</v>
      </c>
      <c r="I27" s="115">
        <v>-8</v>
      </c>
      <c r="J27" s="116">
        <v>-2.2099447513812156</v>
      </c>
    </row>
    <row r="28" spans="1:15" s="110" customFormat="1" ht="24.95" customHeight="1" x14ac:dyDescent="0.2">
      <c r="A28" s="193" t="s">
        <v>163</v>
      </c>
      <c r="B28" s="199" t="s">
        <v>164</v>
      </c>
      <c r="C28" s="113">
        <v>2.3609501738122827</v>
      </c>
      <c r="D28" s="115">
        <v>326</v>
      </c>
      <c r="E28" s="114">
        <v>242</v>
      </c>
      <c r="F28" s="114">
        <v>751</v>
      </c>
      <c r="G28" s="114">
        <v>218</v>
      </c>
      <c r="H28" s="140">
        <v>308</v>
      </c>
      <c r="I28" s="115">
        <v>18</v>
      </c>
      <c r="J28" s="116">
        <v>5.8441558441558445</v>
      </c>
    </row>
    <row r="29" spans="1:15" s="110" customFormat="1" ht="24.95" customHeight="1" x14ac:dyDescent="0.2">
      <c r="A29" s="193">
        <v>86</v>
      </c>
      <c r="B29" s="199" t="s">
        <v>165</v>
      </c>
      <c r="C29" s="113">
        <v>6.2210312862108923</v>
      </c>
      <c r="D29" s="115">
        <v>859</v>
      </c>
      <c r="E29" s="114">
        <v>910</v>
      </c>
      <c r="F29" s="114">
        <v>1129</v>
      </c>
      <c r="G29" s="114">
        <v>582</v>
      </c>
      <c r="H29" s="140">
        <v>862</v>
      </c>
      <c r="I29" s="115">
        <v>-3</v>
      </c>
      <c r="J29" s="116">
        <v>-0.3480278422273782</v>
      </c>
    </row>
    <row r="30" spans="1:15" s="110" customFormat="1" ht="24.95" customHeight="1" x14ac:dyDescent="0.2">
      <c r="A30" s="193">
        <v>87.88</v>
      </c>
      <c r="B30" s="204" t="s">
        <v>166</v>
      </c>
      <c r="C30" s="113">
        <v>7.8287949015063729</v>
      </c>
      <c r="D30" s="115">
        <v>1081</v>
      </c>
      <c r="E30" s="114">
        <v>1087</v>
      </c>
      <c r="F30" s="114">
        <v>1957</v>
      </c>
      <c r="G30" s="114">
        <v>986</v>
      </c>
      <c r="H30" s="140">
        <v>1079</v>
      </c>
      <c r="I30" s="115">
        <v>2</v>
      </c>
      <c r="J30" s="116">
        <v>0.18535681186283595</v>
      </c>
    </row>
    <row r="31" spans="1:15" s="110" customFormat="1" ht="24.95" customHeight="1" x14ac:dyDescent="0.2">
      <c r="A31" s="193" t="s">
        <v>167</v>
      </c>
      <c r="B31" s="199" t="s">
        <v>168</v>
      </c>
      <c r="C31" s="113">
        <v>2.831691772885284</v>
      </c>
      <c r="D31" s="115">
        <v>391</v>
      </c>
      <c r="E31" s="114">
        <v>289</v>
      </c>
      <c r="F31" s="114">
        <v>555</v>
      </c>
      <c r="G31" s="114">
        <v>365</v>
      </c>
      <c r="H31" s="140">
        <v>445</v>
      </c>
      <c r="I31" s="115">
        <v>-54</v>
      </c>
      <c r="J31" s="116">
        <v>-12.134831460674157</v>
      </c>
    </row>
    <row r="32" spans="1:15" s="110" customFormat="1" ht="24.95" customHeight="1" x14ac:dyDescent="0.2">
      <c r="A32" s="193"/>
      <c r="B32" s="204" t="s">
        <v>169</v>
      </c>
      <c r="C32" s="113" t="s">
        <v>514</v>
      </c>
      <c r="D32" s="115" t="s">
        <v>514</v>
      </c>
      <c r="E32" s="114" t="s">
        <v>514</v>
      </c>
      <c r="F32" s="114" t="s">
        <v>514</v>
      </c>
      <c r="G32" s="114">
        <v>0</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6.7352259559675547</v>
      </c>
      <c r="D34" s="115">
        <v>930</v>
      </c>
      <c r="E34" s="114">
        <v>584</v>
      </c>
      <c r="F34" s="114">
        <v>2272</v>
      </c>
      <c r="G34" s="114">
        <v>867</v>
      </c>
      <c r="H34" s="140">
        <v>865</v>
      </c>
      <c r="I34" s="115">
        <v>65</v>
      </c>
      <c r="J34" s="116">
        <v>7.5144508670520231</v>
      </c>
    </row>
    <row r="35" spans="1:10" s="110" customFormat="1" ht="24.95" customHeight="1" x14ac:dyDescent="0.2">
      <c r="A35" s="292" t="s">
        <v>171</v>
      </c>
      <c r="B35" s="293" t="s">
        <v>172</v>
      </c>
      <c r="C35" s="113">
        <v>22.646292004634994</v>
      </c>
      <c r="D35" s="115">
        <v>3127</v>
      </c>
      <c r="E35" s="114">
        <v>1765</v>
      </c>
      <c r="F35" s="114">
        <v>4073</v>
      </c>
      <c r="G35" s="114">
        <v>2745</v>
      </c>
      <c r="H35" s="140">
        <v>3332</v>
      </c>
      <c r="I35" s="115">
        <v>-205</v>
      </c>
      <c r="J35" s="116">
        <v>-6.1524609843937572</v>
      </c>
    </row>
    <row r="36" spans="1:10" s="110" customFormat="1" ht="24.95" customHeight="1" x14ac:dyDescent="0.2">
      <c r="A36" s="294" t="s">
        <v>173</v>
      </c>
      <c r="B36" s="295" t="s">
        <v>174</v>
      </c>
      <c r="C36" s="125">
        <v>70.618482039397449</v>
      </c>
      <c r="D36" s="143">
        <v>9751</v>
      </c>
      <c r="E36" s="144">
        <v>7722</v>
      </c>
      <c r="F36" s="144">
        <v>13573</v>
      </c>
      <c r="G36" s="144">
        <v>9029</v>
      </c>
      <c r="H36" s="145">
        <v>9685</v>
      </c>
      <c r="I36" s="143">
        <v>66</v>
      </c>
      <c r="J36" s="146">
        <v>0.68146618482188948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13808</v>
      </c>
      <c r="F11" s="264">
        <v>10071</v>
      </c>
      <c r="G11" s="264">
        <v>19918</v>
      </c>
      <c r="H11" s="264">
        <v>12641</v>
      </c>
      <c r="I11" s="265">
        <v>13887</v>
      </c>
      <c r="J11" s="263">
        <v>-79</v>
      </c>
      <c r="K11" s="266">
        <v>-0.56887736732195582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29.410486674391656</v>
      </c>
      <c r="E13" s="115">
        <v>4061</v>
      </c>
      <c r="F13" s="114">
        <v>3321</v>
      </c>
      <c r="G13" s="114">
        <v>5580</v>
      </c>
      <c r="H13" s="114">
        <v>4015</v>
      </c>
      <c r="I13" s="140">
        <v>4121</v>
      </c>
      <c r="J13" s="115">
        <v>-60</v>
      </c>
      <c r="K13" s="116">
        <v>-1.455957291919437</v>
      </c>
    </row>
    <row r="14" spans="1:15" ht="15.95" customHeight="1" x14ac:dyDescent="0.2">
      <c r="A14" s="306" t="s">
        <v>230</v>
      </c>
      <c r="B14" s="307"/>
      <c r="C14" s="308"/>
      <c r="D14" s="113">
        <v>56.532444959443801</v>
      </c>
      <c r="E14" s="115">
        <v>7806</v>
      </c>
      <c r="F14" s="114">
        <v>5267</v>
      </c>
      <c r="G14" s="114">
        <v>11790</v>
      </c>
      <c r="H14" s="114">
        <v>6956</v>
      </c>
      <c r="I14" s="140">
        <v>7669</v>
      </c>
      <c r="J14" s="115">
        <v>137</v>
      </c>
      <c r="K14" s="116">
        <v>1.7864128308775591</v>
      </c>
    </row>
    <row r="15" spans="1:15" ht="15.95" customHeight="1" x14ac:dyDescent="0.2">
      <c r="A15" s="306" t="s">
        <v>231</v>
      </c>
      <c r="B15" s="307"/>
      <c r="C15" s="308"/>
      <c r="D15" s="113">
        <v>6.9814600231749706</v>
      </c>
      <c r="E15" s="115">
        <v>964</v>
      </c>
      <c r="F15" s="114">
        <v>741</v>
      </c>
      <c r="G15" s="114">
        <v>1171</v>
      </c>
      <c r="H15" s="114">
        <v>933</v>
      </c>
      <c r="I15" s="140">
        <v>1136</v>
      </c>
      <c r="J15" s="115">
        <v>-172</v>
      </c>
      <c r="K15" s="116">
        <v>-15.140845070422536</v>
      </c>
    </row>
    <row r="16" spans="1:15" ht="15.95" customHeight="1" x14ac:dyDescent="0.2">
      <c r="A16" s="306" t="s">
        <v>232</v>
      </c>
      <c r="B16" s="307"/>
      <c r="C16" s="308"/>
      <c r="D16" s="113">
        <v>6.8004055619930472</v>
      </c>
      <c r="E16" s="115">
        <v>939</v>
      </c>
      <c r="F16" s="114">
        <v>676</v>
      </c>
      <c r="G16" s="114">
        <v>1186</v>
      </c>
      <c r="H16" s="114">
        <v>694</v>
      </c>
      <c r="I16" s="140">
        <v>913</v>
      </c>
      <c r="J16" s="115">
        <v>26</v>
      </c>
      <c r="K16" s="116">
        <v>2.8477546549835706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5.8371958285052141</v>
      </c>
      <c r="E18" s="115">
        <v>806</v>
      </c>
      <c r="F18" s="114">
        <v>588</v>
      </c>
      <c r="G18" s="114">
        <v>2220</v>
      </c>
      <c r="H18" s="114">
        <v>727</v>
      </c>
      <c r="I18" s="140">
        <v>753</v>
      </c>
      <c r="J18" s="115">
        <v>53</v>
      </c>
      <c r="K18" s="116">
        <v>7.0385126162018592</v>
      </c>
    </row>
    <row r="19" spans="1:11" ht="14.1" customHeight="1" x14ac:dyDescent="0.2">
      <c r="A19" s="306" t="s">
        <v>235</v>
      </c>
      <c r="B19" s="307" t="s">
        <v>236</v>
      </c>
      <c r="C19" s="308"/>
      <c r="D19" s="113">
        <v>4.6349942062572422</v>
      </c>
      <c r="E19" s="115">
        <v>640</v>
      </c>
      <c r="F19" s="114">
        <v>465</v>
      </c>
      <c r="G19" s="114">
        <v>2023</v>
      </c>
      <c r="H19" s="114">
        <v>596</v>
      </c>
      <c r="I19" s="140">
        <v>602</v>
      </c>
      <c r="J19" s="115">
        <v>38</v>
      </c>
      <c r="K19" s="116">
        <v>6.3122923588039868</v>
      </c>
    </row>
    <row r="20" spans="1:11" ht="14.1" customHeight="1" x14ac:dyDescent="0.2">
      <c r="A20" s="306">
        <v>12</v>
      </c>
      <c r="B20" s="307" t="s">
        <v>237</v>
      </c>
      <c r="C20" s="308"/>
      <c r="D20" s="113">
        <v>2.085747392815759</v>
      </c>
      <c r="E20" s="115">
        <v>288</v>
      </c>
      <c r="F20" s="114">
        <v>114</v>
      </c>
      <c r="G20" s="114">
        <v>268</v>
      </c>
      <c r="H20" s="114">
        <v>229</v>
      </c>
      <c r="I20" s="140">
        <v>236</v>
      </c>
      <c r="J20" s="115">
        <v>52</v>
      </c>
      <c r="K20" s="116">
        <v>22.033898305084747</v>
      </c>
    </row>
    <row r="21" spans="1:11" ht="14.1" customHeight="1" x14ac:dyDescent="0.2">
      <c r="A21" s="306">
        <v>21</v>
      </c>
      <c r="B21" s="307" t="s">
        <v>238</v>
      </c>
      <c r="C21" s="308"/>
      <c r="D21" s="113">
        <v>0.4779837775202781</v>
      </c>
      <c r="E21" s="115">
        <v>66</v>
      </c>
      <c r="F21" s="114">
        <v>13</v>
      </c>
      <c r="G21" s="114">
        <v>38</v>
      </c>
      <c r="H21" s="114">
        <v>17</v>
      </c>
      <c r="I21" s="140">
        <v>59</v>
      </c>
      <c r="J21" s="115">
        <v>7</v>
      </c>
      <c r="K21" s="116">
        <v>11.864406779661017</v>
      </c>
    </row>
    <row r="22" spans="1:11" ht="14.1" customHeight="1" x14ac:dyDescent="0.2">
      <c r="A22" s="306">
        <v>22</v>
      </c>
      <c r="B22" s="307" t="s">
        <v>239</v>
      </c>
      <c r="C22" s="308"/>
      <c r="D22" s="113">
        <v>2.331981460023175</v>
      </c>
      <c r="E22" s="115">
        <v>322</v>
      </c>
      <c r="F22" s="114">
        <v>264</v>
      </c>
      <c r="G22" s="114">
        <v>516</v>
      </c>
      <c r="H22" s="114">
        <v>345</v>
      </c>
      <c r="I22" s="140">
        <v>297</v>
      </c>
      <c r="J22" s="115">
        <v>25</v>
      </c>
      <c r="K22" s="116">
        <v>8.4175084175084169</v>
      </c>
    </row>
    <row r="23" spans="1:11" ht="14.1" customHeight="1" x14ac:dyDescent="0.2">
      <c r="A23" s="306">
        <v>23</v>
      </c>
      <c r="B23" s="307" t="s">
        <v>240</v>
      </c>
      <c r="C23" s="308"/>
      <c r="D23" s="113">
        <v>0.3186558516801854</v>
      </c>
      <c r="E23" s="115">
        <v>44</v>
      </c>
      <c r="F23" s="114">
        <v>24</v>
      </c>
      <c r="G23" s="114">
        <v>52</v>
      </c>
      <c r="H23" s="114">
        <v>35</v>
      </c>
      <c r="I23" s="140">
        <v>31</v>
      </c>
      <c r="J23" s="115">
        <v>13</v>
      </c>
      <c r="K23" s="116">
        <v>41.935483870967744</v>
      </c>
    </row>
    <row r="24" spans="1:11" ht="14.1" customHeight="1" x14ac:dyDescent="0.2">
      <c r="A24" s="306">
        <v>24</v>
      </c>
      <c r="B24" s="307" t="s">
        <v>241</v>
      </c>
      <c r="C24" s="308"/>
      <c r="D24" s="113">
        <v>2.7665121668597914</v>
      </c>
      <c r="E24" s="115">
        <v>382</v>
      </c>
      <c r="F24" s="114">
        <v>157</v>
      </c>
      <c r="G24" s="114">
        <v>329</v>
      </c>
      <c r="H24" s="114">
        <v>266</v>
      </c>
      <c r="I24" s="140">
        <v>284</v>
      </c>
      <c r="J24" s="115">
        <v>98</v>
      </c>
      <c r="K24" s="116">
        <v>34.507042253521128</v>
      </c>
    </row>
    <row r="25" spans="1:11" ht="14.1" customHeight="1" x14ac:dyDescent="0.2">
      <c r="A25" s="306">
        <v>25</v>
      </c>
      <c r="B25" s="307" t="s">
        <v>242</v>
      </c>
      <c r="C25" s="308"/>
      <c r="D25" s="113">
        <v>4.49739281575898</v>
      </c>
      <c r="E25" s="115">
        <v>621</v>
      </c>
      <c r="F25" s="114">
        <v>336</v>
      </c>
      <c r="G25" s="114">
        <v>989</v>
      </c>
      <c r="H25" s="114">
        <v>473</v>
      </c>
      <c r="I25" s="140">
        <v>730</v>
      </c>
      <c r="J25" s="115">
        <v>-109</v>
      </c>
      <c r="K25" s="116">
        <v>-14.931506849315069</v>
      </c>
    </row>
    <row r="26" spans="1:11" ht="14.1" customHeight="1" x14ac:dyDescent="0.2">
      <c r="A26" s="306">
        <v>26</v>
      </c>
      <c r="B26" s="307" t="s">
        <v>243</v>
      </c>
      <c r="C26" s="308"/>
      <c r="D26" s="113">
        <v>2.353707995365006</v>
      </c>
      <c r="E26" s="115">
        <v>325</v>
      </c>
      <c r="F26" s="114">
        <v>148</v>
      </c>
      <c r="G26" s="114">
        <v>370</v>
      </c>
      <c r="H26" s="114">
        <v>196</v>
      </c>
      <c r="I26" s="140">
        <v>313</v>
      </c>
      <c r="J26" s="115">
        <v>12</v>
      </c>
      <c r="K26" s="116">
        <v>3.8338658146964857</v>
      </c>
    </row>
    <row r="27" spans="1:11" ht="14.1" customHeight="1" x14ac:dyDescent="0.2">
      <c r="A27" s="306">
        <v>27</v>
      </c>
      <c r="B27" s="307" t="s">
        <v>244</v>
      </c>
      <c r="C27" s="308"/>
      <c r="D27" s="113">
        <v>0.99217844727694093</v>
      </c>
      <c r="E27" s="115">
        <v>137</v>
      </c>
      <c r="F27" s="114">
        <v>101</v>
      </c>
      <c r="G27" s="114">
        <v>261</v>
      </c>
      <c r="H27" s="114">
        <v>146</v>
      </c>
      <c r="I27" s="140">
        <v>165</v>
      </c>
      <c r="J27" s="115">
        <v>-28</v>
      </c>
      <c r="K27" s="116">
        <v>-16.969696969696969</v>
      </c>
    </row>
    <row r="28" spans="1:11" ht="14.1" customHeight="1" x14ac:dyDescent="0.2">
      <c r="A28" s="306">
        <v>28</v>
      </c>
      <c r="B28" s="307" t="s">
        <v>245</v>
      </c>
      <c r="C28" s="308"/>
      <c r="D28" s="113">
        <v>0.27520278099652373</v>
      </c>
      <c r="E28" s="115">
        <v>38</v>
      </c>
      <c r="F28" s="114">
        <v>12</v>
      </c>
      <c r="G28" s="114" t="s">
        <v>514</v>
      </c>
      <c r="H28" s="114">
        <v>24</v>
      </c>
      <c r="I28" s="140">
        <v>30</v>
      </c>
      <c r="J28" s="115">
        <v>8</v>
      </c>
      <c r="K28" s="116">
        <v>26.666666666666668</v>
      </c>
    </row>
    <row r="29" spans="1:11" ht="14.1" customHeight="1" x14ac:dyDescent="0.2">
      <c r="A29" s="306">
        <v>29</v>
      </c>
      <c r="B29" s="307" t="s">
        <v>246</v>
      </c>
      <c r="C29" s="308"/>
      <c r="D29" s="113">
        <v>4.8595017381228276</v>
      </c>
      <c r="E29" s="115">
        <v>671</v>
      </c>
      <c r="F29" s="114">
        <v>589</v>
      </c>
      <c r="G29" s="114">
        <v>810</v>
      </c>
      <c r="H29" s="114">
        <v>710</v>
      </c>
      <c r="I29" s="140">
        <v>686</v>
      </c>
      <c r="J29" s="115">
        <v>-15</v>
      </c>
      <c r="K29" s="116">
        <v>-2.1865889212827989</v>
      </c>
    </row>
    <row r="30" spans="1:11" ht="14.1" customHeight="1" x14ac:dyDescent="0.2">
      <c r="A30" s="306" t="s">
        <v>247</v>
      </c>
      <c r="B30" s="307" t="s">
        <v>248</v>
      </c>
      <c r="C30" s="308"/>
      <c r="D30" s="113">
        <v>1.9771147161066049</v>
      </c>
      <c r="E30" s="115">
        <v>273</v>
      </c>
      <c r="F30" s="114">
        <v>307</v>
      </c>
      <c r="G30" s="114">
        <v>407</v>
      </c>
      <c r="H30" s="114">
        <v>316</v>
      </c>
      <c r="I30" s="140">
        <v>309</v>
      </c>
      <c r="J30" s="115">
        <v>-36</v>
      </c>
      <c r="K30" s="116">
        <v>-11.650485436893204</v>
      </c>
    </row>
    <row r="31" spans="1:11" ht="14.1" customHeight="1" x14ac:dyDescent="0.2">
      <c r="A31" s="306" t="s">
        <v>249</v>
      </c>
      <c r="B31" s="307" t="s">
        <v>250</v>
      </c>
      <c r="C31" s="308"/>
      <c r="D31" s="113">
        <v>2.8534183082271145</v>
      </c>
      <c r="E31" s="115">
        <v>394</v>
      </c>
      <c r="F31" s="114">
        <v>274</v>
      </c>
      <c r="G31" s="114">
        <v>387</v>
      </c>
      <c r="H31" s="114">
        <v>389</v>
      </c>
      <c r="I31" s="140">
        <v>373</v>
      </c>
      <c r="J31" s="115">
        <v>21</v>
      </c>
      <c r="K31" s="116">
        <v>5.6300268096514747</v>
      </c>
    </row>
    <row r="32" spans="1:11" ht="14.1" customHeight="1" x14ac:dyDescent="0.2">
      <c r="A32" s="306">
        <v>31</v>
      </c>
      <c r="B32" s="307" t="s">
        <v>251</v>
      </c>
      <c r="C32" s="308"/>
      <c r="D32" s="113">
        <v>0.84009269988412516</v>
      </c>
      <c r="E32" s="115">
        <v>116</v>
      </c>
      <c r="F32" s="114">
        <v>55</v>
      </c>
      <c r="G32" s="114">
        <v>133</v>
      </c>
      <c r="H32" s="114">
        <v>75</v>
      </c>
      <c r="I32" s="140">
        <v>71</v>
      </c>
      <c r="J32" s="115">
        <v>45</v>
      </c>
      <c r="K32" s="116">
        <v>63.380281690140848</v>
      </c>
    </row>
    <row r="33" spans="1:11" ht="14.1" customHeight="1" x14ac:dyDescent="0.2">
      <c r="A33" s="306">
        <v>32</v>
      </c>
      <c r="B33" s="307" t="s">
        <v>252</v>
      </c>
      <c r="C33" s="308"/>
      <c r="D33" s="113">
        <v>4.4249710312862112</v>
      </c>
      <c r="E33" s="115">
        <v>611</v>
      </c>
      <c r="F33" s="114">
        <v>276</v>
      </c>
      <c r="G33" s="114">
        <v>613</v>
      </c>
      <c r="H33" s="114">
        <v>517</v>
      </c>
      <c r="I33" s="140">
        <v>502</v>
      </c>
      <c r="J33" s="115">
        <v>109</v>
      </c>
      <c r="K33" s="116">
        <v>21.713147410358566</v>
      </c>
    </row>
    <row r="34" spans="1:11" ht="14.1" customHeight="1" x14ac:dyDescent="0.2">
      <c r="A34" s="306">
        <v>33</v>
      </c>
      <c r="B34" s="307" t="s">
        <v>253</v>
      </c>
      <c r="C34" s="308"/>
      <c r="D34" s="113">
        <v>2.4695828505214368</v>
      </c>
      <c r="E34" s="115">
        <v>341</v>
      </c>
      <c r="F34" s="114">
        <v>229</v>
      </c>
      <c r="G34" s="114">
        <v>541</v>
      </c>
      <c r="H34" s="114">
        <v>295</v>
      </c>
      <c r="I34" s="140">
        <v>338</v>
      </c>
      <c r="J34" s="115">
        <v>3</v>
      </c>
      <c r="K34" s="116">
        <v>0.8875739644970414</v>
      </c>
    </row>
    <row r="35" spans="1:11" ht="14.1" customHeight="1" x14ac:dyDescent="0.2">
      <c r="A35" s="306">
        <v>34</v>
      </c>
      <c r="B35" s="307" t="s">
        <v>254</v>
      </c>
      <c r="C35" s="308"/>
      <c r="D35" s="113">
        <v>2.5709733487833142</v>
      </c>
      <c r="E35" s="115">
        <v>355</v>
      </c>
      <c r="F35" s="114">
        <v>175</v>
      </c>
      <c r="G35" s="114">
        <v>485</v>
      </c>
      <c r="H35" s="114">
        <v>258</v>
      </c>
      <c r="I35" s="140">
        <v>353</v>
      </c>
      <c r="J35" s="115">
        <v>2</v>
      </c>
      <c r="K35" s="116">
        <v>0.56657223796033995</v>
      </c>
    </row>
    <row r="36" spans="1:11" ht="14.1" customHeight="1" x14ac:dyDescent="0.2">
      <c r="A36" s="306">
        <v>41</v>
      </c>
      <c r="B36" s="307" t="s">
        <v>255</v>
      </c>
      <c r="C36" s="308"/>
      <c r="D36" s="113">
        <v>0.67352259559675554</v>
      </c>
      <c r="E36" s="115">
        <v>93</v>
      </c>
      <c r="F36" s="114">
        <v>39</v>
      </c>
      <c r="G36" s="114">
        <v>128</v>
      </c>
      <c r="H36" s="114">
        <v>88</v>
      </c>
      <c r="I36" s="140">
        <v>315</v>
      </c>
      <c r="J36" s="115">
        <v>-222</v>
      </c>
      <c r="K36" s="116">
        <v>-70.476190476190482</v>
      </c>
    </row>
    <row r="37" spans="1:11" ht="14.1" customHeight="1" x14ac:dyDescent="0.2">
      <c r="A37" s="306">
        <v>42</v>
      </c>
      <c r="B37" s="307" t="s">
        <v>256</v>
      </c>
      <c r="C37" s="308"/>
      <c r="D37" s="113">
        <v>0.21002317497103129</v>
      </c>
      <c r="E37" s="115">
        <v>29</v>
      </c>
      <c r="F37" s="114">
        <v>19</v>
      </c>
      <c r="G37" s="114">
        <v>24</v>
      </c>
      <c r="H37" s="114">
        <v>15</v>
      </c>
      <c r="I37" s="140">
        <v>28</v>
      </c>
      <c r="J37" s="115">
        <v>1</v>
      </c>
      <c r="K37" s="116">
        <v>3.5714285714285716</v>
      </c>
    </row>
    <row r="38" spans="1:11" ht="14.1" customHeight="1" x14ac:dyDescent="0.2">
      <c r="A38" s="306">
        <v>43</v>
      </c>
      <c r="B38" s="307" t="s">
        <v>257</v>
      </c>
      <c r="C38" s="308"/>
      <c r="D38" s="113">
        <v>0.4779837775202781</v>
      </c>
      <c r="E38" s="115">
        <v>66</v>
      </c>
      <c r="F38" s="114">
        <v>42</v>
      </c>
      <c r="G38" s="114">
        <v>166</v>
      </c>
      <c r="H38" s="114">
        <v>68</v>
      </c>
      <c r="I38" s="140">
        <v>61</v>
      </c>
      <c r="J38" s="115">
        <v>5</v>
      </c>
      <c r="K38" s="116">
        <v>8.1967213114754092</v>
      </c>
    </row>
    <row r="39" spans="1:11" ht="14.1" customHeight="1" x14ac:dyDescent="0.2">
      <c r="A39" s="306">
        <v>51</v>
      </c>
      <c r="B39" s="307" t="s">
        <v>258</v>
      </c>
      <c r="C39" s="308"/>
      <c r="D39" s="113">
        <v>9.7334878331402077</v>
      </c>
      <c r="E39" s="115">
        <v>1344</v>
      </c>
      <c r="F39" s="114">
        <v>1263</v>
      </c>
      <c r="G39" s="114">
        <v>1640</v>
      </c>
      <c r="H39" s="114">
        <v>1464</v>
      </c>
      <c r="I39" s="140">
        <v>1565</v>
      </c>
      <c r="J39" s="115">
        <v>-221</v>
      </c>
      <c r="K39" s="116">
        <v>-14.121405750798722</v>
      </c>
    </row>
    <row r="40" spans="1:11" ht="14.1" customHeight="1" x14ac:dyDescent="0.2">
      <c r="A40" s="306" t="s">
        <v>259</v>
      </c>
      <c r="B40" s="307" t="s">
        <v>260</v>
      </c>
      <c r="C40" s="308"/>
      <c r="D40" s="113">
        <v>8.2488412514484359</v>
      </c>
      <c r="E40" s="115">
        <v>1139</v>
      </c>
      <c r="F40" s="114">
        <v>1106</v>
      </c>
      <c r="G40" s="114">
        <v>1367</v>
      </c>
      <c r="H40" s="114">
        <v>1179</v>
      </c>
      <c r="I40" s="140">
        <v>1255</v>
      </c>
      <c r="J40" s="115">
        <v>-116</v>
      </c>
      <c r="K40" s="116">
        <v>-9.2430278884462158</v>
      </c>
    </row>
    <row r="41" spans="1:11" ht="14.1" customHeight="1" x14ac:dyDescent="0.2">
      <c r="A41" s="306"/>
      <c r="B41" s="307" t="s">
        <v>261</v>
      </c>
      <c r="C41" s="308"/>
      <c r="D41" s="113">
        <v>7.6115295480880647</v>
      </c>
      <c r="E41" s="115">
        <v>1051</v>
      </c>
      <c r="F41" s="114">
        <v>1017</v>
      </c>
      <c r="G41" s="114">
        <v>1248</v>
      </c>
      <c r="H41" s="114">
        <v>1083</v>
      </c>
      <c r="I41" s="140">
        <v>1161</v>
      </c>
      <c r="J41" s="115">
        <v>-110</v>
      </c>
      <c r="K41" s="116">
        <v>-9.474590869939707</v>
      </c>
    </row>
    <row r="42" spans="1:11" ht="14.1" customHeight="1" x14ac:dyDescent="0.2">
      <c r="A42" s="306">
        <v>52</v>
      </c>
      <c r="B42" s="307" t="s">
        <v>262</v>
      </c>
      <c r="C42" s="308"/>
      <c r="D42" s="113">
        <v>4.9536500579374279</v>
      </c>
      <c r="E42" s="115">
        <v>684</v>
      </c>
      <c r="F42" s="114">
        <v>521</v>
      </c>
      <c r="G42" s="114">
        <v>741</v>
      </c>
      <c r="H42" s="114">
        <v>703</v>
      </c>
      <c r="I42" s="140">
        <v>784</v>
      </c>
      <c r="J42" s="115">
        <v>-100</v>
      </c>
      <c r="K42" s="116">
        <v>-12.755102040816327</v>
      </c>
    </row>
    <row r="43" spans="1:11" ht="14.1" customHeight="1" x14ac:dyDescent="0.2">
      <c r="A43" s="306" t="s">
        <v>263</v>
      </c>
      <c r="B43" s="307" t="s">
        <v>264</v>
      </c>
      <c r="C43" s="308"/>
      <c r="D43" s="113">
        <v>3.4979721900347625</v>
      </c>
      <c r="E43" s="115">
        <v>483</v>
      </c>
      <c r="F43" s="114">
        <v>375</v>
      </c>
      <c r="G43" s="114">
        <v>539</v>
      </c>
      <c r="H43" s="114">
        <v>436</v>
      </c>
      <c r="I43" s="140">
        <v>533</v>
      </c>
      <c r="J43" s="115">
        <v>-50</v>
      </c>
      <c r="K43" s="116">
        <v>-9.3808630393996246</v>
      </c>
    </row>
    <row r="44" spans="1:11" ht="14.1" customHeight="1" x14ac:dyDescent="0.2">
      <c r="A44" s="306">
        <v>53</v>
      </c>
      <c r="B44" s="307" t="s">
        <v>265</v>
      </c>
      <c r="C44" s="308"/>
      <c r="D44" s="113">
        <v>0.63006952491309387</v>
      </c>
      <c r="E44" s="115">
        <v>87</v>
      </c>
      <c r="F44" s="114">
        <v>72</v>
      </c>
      <c r="G44" s="114">
        <v>112</v>
      </c>
      <c r="H44" s="114">
        <v>85</v>
      </c>
      <c r="I44" s="140">
        <v>107</v>
      </c>
      <c r="J44" s="115">
        <v>-20</v>
      </c>
      <c r="K44" s="116">
        <v>-18.691588785046729</v>
      </c>
    </row>
    <row r="45" spans="1:11" ht="14.1" customHeight="1" x14ac:dyDescent="0.2">
      <c r="A45" s="306" t="s">
        <v>266</v>
      </c>
      <c r="B45" s="307" t="s">
        <v>267</v>
      </c>
      <c r="C45" s="308"/>
      <c r="D45" s="113">
        <v>0.57213209733487835</v>
      </c>
      <c r="E45" s="115">
        <v>79</v>
      </c>
      <c r="F45" s="114">
        <v>65</v>
      </c>
      <c r="G45" s="114">
        <v>99</v>
      </c>
      <c r="H45" s="114">
        <v>82</v>
      </c>
      <c r="I45" s="140">
        <v>89</v>
      </c>
      <c r="J45" s="115">
        <v>-10</v>
      </c>
      <c r="K45" s="116">
        <v>-11.235955056179776</v>
      </c>
    </row>
    <row r="46" spans="1:11" ht="14.1" customHeight="1" x14ac:dyDescent="0.2">
      <c r="A46" s="306">
        <v>54</v>
      </c>
      <c r="B46" s="307" t="s">
        <v>268</v>
      </c>
      <c r="C46" s="308"/>
      <c r="D46" s="113">
        <v>3.4545191193511009</v>
      </c>
      <c r="E46" s="115">
        <v>477</v>
      </c>
      <c r="F46" s="114">
        <v>394</v>
      </c>
      <c r="G46" s="114">
        <v>465</v>
      </c>
      <c r="H46" s="114">
        <v>467</v>
      </c>
      <c r="I46" s="140">
        <v>468</v>
      </c>
      <c r="J46" s="115">
        <v>9</v>
      </c>
      <c r="K46" s="116">
        <v>1.9230769230769231</v>
      </c>
    </row>
    <row r="47" spans="1:11" ht="14.1" customHeight="1" x14ac:dyDescent="0.2">
      <c r="A47" s="306">
        <v>61</v>
      </c>
      <c r="B47" s="307" t="s">
        <v>269</v>
      </c>
      <c r="C47" s="308"/>
      <c r="D47" s="113">
        <v>1.6801853997682503</v>
      </c>
      <c r="E47" s="115">
        <v>232</v>
      </c>
      <c r="F47" s="114">
        <v>143</v>
      </c>
      <c r="G47" s="114">
        <v>374</v>
      </c>
      <c r="H47" s="114">
        <v>248</v>
      </c>
      <c r="I47" s="140">
        <v>206</v>
      </c>
      <c r="J47" s="115">
        <v>26</v>
      </c>
      <c r="K47" s="116">
        <v>12.621359223300971</v>
      </c>
    </row>
    <row r="48" spans="1:11" ht="14.1" customHeight="1" x14ac:dyDescent="0.2">
      <c r="A48" s="306">
        <v>62</v>
      </c>
      <c r="B48" s="307" t="s">
        <v>270</v>
      </c>
      <c r="C48" s="308"/>
      <c r="D48" s="113">
        <v>8.5819814600231759</v>
      </c>
      <c r="E48" s="115">
        <v>1185</v>
      </c>
      <c r="F48" s="114">
        <v>886</v>
      </c>
      <c r="G48" s="114">
        <v>1653</v>
      </c>
      <c r="H48" s="114">
        <v>1141</v>
      </c>
      <c r="I48" s="140">
        <v>1080</v>
      </c>
      <c r="J48" s="115">
        <v>105</v>
      </c>
      <c r="K48" s="116">
        <v>9.7222222222222214</v>
      </c>
    </row>
    <row r="49" spans="1:11" ht="14.1" customHeight="1" x14ac:dyDescent="0.2">
      <c r="A49" s="306">
        <v>63</v>
      </c>
      <c r="B49" s="307" t="s">
        <v>271</v>
      </c>
      <c r="C49" s="308"/>
      <c r="D49" s="113">
        <v>3.7949015063731171</v>
      </c>
      <c r="E49" s="115">
        <v>524</v>
      </c>
      <c r="F49" s="114">
        <v>347</v>
      </c>
      <c r="G49" s="114">
        <v>600</v>
      </c>
      <c r="H49" s="114">
        <v>712</v>
      </c>
      <c r="I49" s="140">
        <v>506</v>
      </c>
      <c r="J49" s="115">
        <v>18</v>
      </c>
      <c r="K49" s="116">
        <v>3.5573122529644268</v>
      </c>
    </row>
    <row r="50" spans="1:11" ht="14.1" customHeight="1" x14ac:dyDescent="0.2">
      <c r="A50" s="306" t="s">
        <v>272</v>
      </c>
      <c r="B50" s="307" t="s">
        <v>273</v>
      </c>
      <c r="C50" s="308"/>
      <c r="D50" s="113">
        <v>0.60110081112398606</v>
      </c>
      <c r="E50" s="115">
        <v>83</v>
      </c>
      <c r="F50" s="114">
        <v>51</v>
      </c>
      <c r="G50" s="114">
        <v>107</v>
      </c>
      <c r="H50" s="114">
        <v>106</v>
      </c>
      <c r="I50" s="140">
        <v>85</v>
      </c>
      <c r="J50" s="115">
        <v>-2</v>
      </c>
      <c r="K50" s="116">
        <v>-2.3529411764705883</v>
      </c>
    </row>
    <row r="51" spans="1:11" ht="14.1" customHeight="1" x14ac:dyDescent="0.2">
      <c r="A51" s="306" t="s">
        <v>274</v>
      </c>
      <c r="B51" s="307" t="s">
        <v>275</v>
      </c>
      <c r="C51" s="308"/>
      <c r="D51" s="113">
        <v>2.9692931633835458</v>
      </c>
      <c r="E51" s="115">
        <v>410</v>
      </c>
      <c r="F51" s="114">
        <v>275</v>
      </c>
      <c r="G51" s="114">
        <v>447</v>
      </c>
      <c r="H51" s="114">
        <v>570</v>
      </c>
      <c r="I51" s="140">
        <v>400</v>
      </c>
      <c r="J51" s="115">
        <v>10</v>
      </c>
      <c r="K51" s="116">
        <v>2.5</v>
      </c>
    </row>
    <row r="52" spans="1:11" ht="14.1" customHeight="1" x14ac:dyDescent="0.2">
      <c r="A52" s="306">
        <v>71</v>
      </c>
      <c r="B52" s="307" t="s">
        <v>276</v>
      </c>
      <c r="C52" s="308"/>
      <c r="D52" s="113">
        <v>7.2711471610660485</v>
      </c>
      <c r="E52" s="115">
        <v>1004</v>
      </c>
      <c r="F52" s="114">
        <v>615</v>
      </c>
      <c r="G52" s="114">
        <v>1204</v>
      </c>
      <c r="H52" s="114">
        <v>898</v>
      </c>
      <c r="I52" s="140">
        <v>919</v>
      </c>
      <c r="J52" s="115">
        <v>85</v>
      </c>
      <c r="K52" s="116">
        <v>9.2491838955386285</v>
      </c>
    </row>
    <row r="53" spans="1:11" ht="14.1" customHeight="1" x14ac:dyDescent="0.2">
      <c r="A53" s="306" t="s">
        <v>277</v>
      </c>
      <c r="B53" s="307" t="s">
        <v>278</v>
      </c>
      <c r="C53" s="308"/>
      <c r="D53" s="113">
        <v>2.2740440324449596</v>
      </c>
      <c r="E53" s="115">
        <v>314</v>
      </c>
      <c r="F53" s="114">
        <v>198</v>
      </c>
      <c r="G53" s="114">
        <v>457</v>
      </c>
      <c r="H53" s="114">
        <v>295</v>
      </c>
      <c r="I53" s="140">
        <v>300</v>
      </c>
      <c r="J53" s="115">
        <v>14</v>
      </c>
      <c r="K53" s="116">
        <v>4.666666666666667</v>
      </c>
    </row>
    <row r="54" spans="1:11" ht="14.1" customHeight="1" x14ac:dyDescent="0.2">
      <c r="A54" s="306" t="s">
        <v>279</v>
      </c>
      <c r="B54" s="307" t="s">
        <v>280</v>
      </c>
      <c r="C54" s="308"/>
      <c r="D54" s="113">
        <v>4.4249710312862112</v>
      </c>
      <c r="E54" s="115">
        <v>611</v>
      </c>
      <c r="F54" s="114">
        <v>361</v>
      </c>
      <c r="G54" s="114">
        <v>672</v>
      </c>
      <c r="H54" s="114">
        <v>539</v>
      </c>
      <c r="I54" s="140">
        <v>545</v>
      </c>
      <c r="J54" s="115">
        <v>66</v>
      </c>
      <c r="K54" s="116">
        <v>12.110091743119266</v>
      </c>
    </row>
    <row r="55" spans="1:11" ht="14.1" customHeight="1" x14ac:dyDescent="0.2">
      <c r="A55" s="306">
        <v>72</v>
      </c>
      <c r="B55" s="307" t="s">
        <v>281</v>
      </c>
      <c r="C55" s="308"/>
      <c r="D55" s="113">
        <v>1.8177867902665121</v>
      </c>
      <c r="E55" s="115">
        <v>251</v>
      </c>
      <c r="F55" s="114">
        <v>116</v>
      </c>
      <c r="G55" s="114">
        <v>374</v>
      </c>
      <c r="H55" s="114">
        <v>195</v>
      </c>
      <c r="I55" s="140">
        <v>232</v>
      </c>
      <c r="J55" s="115">
        <v>19</v>
      </c>
      <c r="K55" s="116">
        <v>8.1896551724137936</v>
      </c>
    </row>
    <row r="56" spans="1:11" ht="14.1" customHeight="1" x14ac:dyDescent="0.2">
      <c r="A56" s="306" t="s">
        <v>282</v>
      </c>
      <c r="B56" s="307" t="s">
        <v>283</v>
      </c>
      <c r="C56" s="308"/>
      <c r="D56" s="113">
        <v>0.72421784472769413</v>
      </c>
      <c r="E56" s="115">
        <v>100</v>
      </c>
      <c r="F56" s="114">
        <v>44</v>
      </c>
      <c r="G56" s="114">
        <v>174</v>
      </c>
      <c r="H56" s="114">
        <v>79</v>
      </c>
      <c r="I56" s="140">
        <v>88</v>
      </c>
      <c r="J56" s="115">
        <v>12</v>
      </c>
      <c r="K56" s="116">
        <v>13.636363636363637</v>
      </c>
    </row>
    <row r="57" spans="1:11" ht="14.1" customHeight="1" x14ac:dyDescent="0.2">
      <c r="A57" s="306" t="s">
        <v>284</v>
      </c>
      <c r="B57" s="307" t="s">
        <v>285</v>
      </c>
      <c r="C57" s="308"/>
      <c r="D57" s="113">
        <v>0.65179606025492465</v>
      </c>
      <c r="E57" s="115">
        <v>90</v>
      </c>
      <c r="F57" s="114">
        <v>42</v>
      </c>
      <c r="G57" s="114">
        <v>90</v>
      </c>
      <c r="H57" s="114">
        <v>61</v>
      </c>
      <c r="I57" s="140">
        <v>74</v>
      </c>
      <c r="J57" s="115">
        <v>16</v>
      </c>
      <c r="K57" s="116">
        <v>21.621621621621621</v>
      </c>
    </row>
    <row r="58" spans="1:11" ht="14.1" customHeight="1" x14ac:dyDescent="0.2">
      <c r="A58" s="306">
        <v>73</v>
      </c>
      <c r="B58" s="307" t="s">
        <v>286</v>
      </c>
      <c r="C58" s="308"/>
      <c r="D58" s="113">
        <v>0.96320973348783312</v>
      </c>
      <c r="E58" s="115">
        <v>133</v>
      </c>
      <c r="F58" s="114">
        <v>115</v>
      </c>
      <c r="G58" s="114">
        <v>256</v>
      </c>
      <c r="H58" s="114">
        <v>161</v>
      </c>
      <c r="I58" s="140">
        <v>142</v>
      </c>
      <c r="J58" s="115">
        <v>-9</v>
      </c>
      <c r="K58" s="116">
        <v>-6.3380281690140849</v>
      </c>
    </row>
    <row r="59" spans="1:11" ht="14.1" customHeight="1" x14ac:dyDescent="0.2">
      <c r="A59" s="306" t="s">
        <v>287</v>
      </c>
      <c r="B59" s="307" t="s">
        <v>288</v>
      </c>
      <c r="C59" s="308"/>
      <c r="D59" s="113">
        <v>0.65903823870220157</v>
      </c>
      <c r="E59" s="115">
        <v>91</v>
      </c>
      <c r="F59" s="114">
        <v>78</v>
      </c>
      <c r="G59" s="114">
        <v>183</v>
      </c>
      <c r="H59" s="114">
        <v>118</v>
      </c>
      <c r="I59" s="140">
        <v>100</v>
      </c>
      <c r="J59" s="115">
        <v>-9</v>
      </c>
      <c r="K59" s="116">
        <v>-9</v>
      </c>
    </row>
    <row r="60" spans="1:11" ht="14.1" customHeight="1" x14ac:dyDescent="0.2">
      <c r="A60" s="306">
        <v>81</v>
      </c>
      <c r="B60" s="307" t="s">
        <v>289</v>
      </c>
      <c r="C60" s="308"/>
      <c r="D60" s="113">
        <v>7.3435689455388182</v>
      </c>
      <c r="E60" s="115">
        <v>1014</v>
      </c>
      <c r="F60" s="114">
        <v>1094</v>
      </c>
      <c r="G60" s="114">
        <v>1374</v>
      </c>
      <c r="H60" s="114">
        <v>795</v>
      </c>
      <c r="I60" s="140">
        <v>1102</v>
      </c>
      <c r="J60" s="115">
        <v>-88</v>
      </c>
      <c r="K60" s="116">
        <v>-7.9854809437386569</v>
      </c>
    </row>
    <row r="61" spans="1:11" ht="14.1" customHeight="1" x14ac:dyDescent="0.2">
      <c r="A61" s="306" t="s">
        <v>290</v>
      </c>
      <c r="B61" s="307" t="s">
        <v>291</v>
      </c>
      <c r="C61" s="308"/>
      <c r="D61" s="113">
        <v>2.1436848203939745</v>
      </c>
      <c r="E61" s="115">
        <v>296</v>
      </c>
      <c r="F61" s="114">
        <v>197</v>
      </c>
      <c r="G61" s="114">
        <v>471</v>
      </c>
      <c r="H61" s="114">
        <v>228</v>
      </c>
      <c r="I61" s="140">
        <v>276</v>
      </c>
      <c r="J61" s="115">
        <v>20</v>
      </c>
      <c r="K61" s="116">
        <v>7.2463768115942031</v>
      </c>
    </row>
    <row r="62" spans="1:11" ht="14.1" customHeight="1" x14ac:dyDescent="0.2">
      <c r="A62" s="306" t="s">
        <v>292</v>
      </c>
      <c r="B62" s="307" t="s">
        <v>293</v>
      </c>
      <c r="C62" s="308"/>
      <c r="D62" s="113">
        <v>2.2161066048667437</v>
      </c>
      <c r="E62" s="115">
        <v>306</v>
      </c>
      <c r="F62" s="114">
        <v>493</v>
      </c>
      <c r="G62" s="114">
        <v>542</v>
      </c>
      <c r="H62" s="114">
        <v>308</v>
      </c>
      <c r="I62" s="140">
        <v>432</v>
      </c>
      <c r="J62" s="115">
        <v>-126</v>
      </c>
      <c r="K62" s="116">
        <v>-29.166666666666668</v>
      </c>
    </row>
    <row r="63" spans="1:11" ht="14.1" customHeight="1" x14ac:dyDescent="0.2">
      <c r="A63" s="306"/>
      <c r="B63" s="307" t="s">
        <v>294</v>
      </c>
      <c r="C63" s="308"/>
      <c r="D63" s="113">
        <v>1.8105446118192352</v>
      </c>
      <c r="E63" s="115">
        <v>250</v>
      </c>
      <c r="F63" s="114">
        <v>419</v>
      </c>
      <c r="G63" s="114">
        <v>433</v>
      </c>
      <c r="H63" s="114">
        <v>259</v>
      </c>
      <c r="I63" s="140">
        <v>340</v>
      </c>
      <c r="J63" s="115">
        <v>-90</v>
      </c>
      <c r="K63" s="116">
        <v>-26.470588235294116</v>
      </c>
    </row>
    <row r="64" spans="1:11" ht="14.1" customHeight="1" x14ac:dyDescent="0.2">
      <c r="A64" s="306" t="s">
        <v>295</v>
      </c>
      <c r="B64" s="307" t="s">
        <v>296</v>
      </c>
      <c r="C64" s="308"/>
      <c r="D64" s="113">
        <v>1.2022016222479721</v>
      </c>
      <c r="E64" s="115">
        <v>166</v>
      </c>
      <c r="F64" s="114">
        <v>156</v>
      </c>
      <c r="G64" s="114">
        <v>162</v>
      </c>
      <c r="H64" s="114">
        <v>96</v>
      </c>
      <c r="I64" s="140">
        <v>137</v>
      </c>
      <c r="J64" s="115">
        <v>29</v>
      </c>
      <c r="K64" s="116">
        <v>21.167883211678831</v>
      </c>
    </row>
    <row r="65" spans="1:11" ht="14.1" customHeight="1" x14ac:dyDescent="0.2">
      <c r="A65" s="306" t="s">
        <v>297</v>
      </c>
      <c r="B65" s="307" t="s">
        <v>298</v>
      </c>
      <c r="C65" s="308"/>
      <c r="D65" s="113">
        <v>0.67352259559675554</v>
      </c>
      <c r="E65" s="115">
        <v>93</v>
      </c>
      <c r="F65" s="114">
        <v>123</v>
      </c>
      <c r="G65" s="114">
        <v>74</v>
      </c>
      <c r="H65" s="114">
        <v>65</v>
      </c>
      <c r="I65" s="140">
        <v>86</v>
      </c>
      <c r="J65" s="115">
        <v>7</v>
      </c>
      <c r="K65" s="116">
        <v>8.1395348837209305</v>
      </c>
    </row>
    <row r="66" spans="1:11" ht="14.1" customHeight="1" x14ac:dyDescent="0.2">
      <c r="A66" s="306">
        <v>82</v>
      </c>
      <c r="B66" s="307" t="s">
        <v>299</v>
      </c>
      <c r="C66" s="308"/>
      <c r="D66" s="113">
        <v>3.9469872537659327</v>
      </c>
      <c r="E66" s="115">
        <v>545</v>
      </c>
      <c r="F66" s="114">
        <v>455</v>
      </c>
      <c r="G66" s="114">
        <v>917</v>
      </c>
      <c r="H66" s="114">
        <v>450</v>
      </c>
      <c r="I66" s="140">
        <v>515</v>
      </c>
      <c r="J66" s="115">
        <v>30</v>
      </c>
      <c r="K66" s="116">
        <v>5.825242718446602</v>
      </c>
    </row>
    <row r="67" spans="1:11" ht="14.1" customHeight="1" x14ac:dyDescent="0.2">
      <c r="A67" s="306" t="s">
        <v>300</v>
      </c>
      <c r="B67" s="307" t="s">
        <v>301</v>
      </c>
      <c r="C67" s="308"/>
      <c r="D67" s="113">
        <v>2.6651216685979144</v>
      </c>
      <c r="E67" s="115">
        <v>368</v>
      </c>
      <c r="F67" s="114">
        <v>355</v>
      </c>
      <c r="G67" s="114">
        <v>643</v>
      </c>
      <c r="H67" s="114">
        <v>317</v>
      </c>
      <c r="I67" s="140">
        <v>337</v>
      </c>
      <c r="J67" s="115">
        <v>31</v>
      </c>
      <c r="K67" s="116">
        <v>9.1988130563798212</v>
      </c>
    </row>
    <row r="68" spans="1:11" ht="14.1" customHeight="1" x14ac:dyDescent="0.2">
      <c r="A68" s="306" t="s">
        <v>302</v>
      </c>
      <c r="B68" s="307" t="s">
        <v>303</v>
      </c>
      <c r="C68" s="308"/>
      <c r="D68" s="113">
        <v>0.68800695249130939</v>
      </c>
      <c r="E68" s="115">
        <v>95</v>
      </c>
      <c r="F68" s="114">
        <v>57</v>
      </c>
      <c r="G68" s="114">
        <v>165</v>
      </c>
      <c r="H68" s="114">
        <v>88</v>
      </c>
      <c r="I68" s="140">
        <v>124</v>
      </c>
      <c r="J68" s="115">
        <v>-29</v>
      </c>
      <c r="K68" s="116">
        <v>-23.387096774193548</v>
      </c>
    </row>
    <row r="69" spans="1:11" ht="14.1" customHeight="1" x14ac:dyDescent="0.2">
      <c r="A69" s="306">
        <v>83</v>
      </c>
      <c r="B69" s="307" t="s">
        <v>304</v>
      </c>
      <c r="C69" s="308"/>
      <c r="D69" s="113">
        <v>5.0333140208574738</v>
      </c>
      <c r="E69" s="115">
        <v>695</v>
      </c>
      <c r="F69" s="114">
        <v>599</v>
      </c>
      <c r="G69" s="114">
        <v>1536</v>
      </c>
      <c r="H69" s="114">
        <v>483</v>
      </c>
      <c r="I69" s="140">
        <v>635</v>
      </c>
      <c r="J69" s="115">
        <v>60</v>
      </c>
      <c r="K69" s="116">
        <v>9.4488188976377945</v>
      </c>
    </row>
    <row r="70" spans="1:11" ht="14.1" customHeight="1" x14ac:dyDescent="0.2">
      <c r="A70" s="306" t="s">
        <v>305</v>
      </c>
      <c r="B70" s="307" t="s">
        <v>306</v>
      </c>
      <c r="C70" s="308"/>
      <c r="D70" s="113">
        <v>4.1352838933951332</v>
      </c>
      <c r="E70" s="115">
        <v>571</v>
      </c>
      <c r="F70" s="114">
        <v>494</v>
      </c>
      <c r="G70" s="114">
        <v>1353</v>
      </c>
      <c r="H70" s="114">
        <v>366</v>
      </c>
      <c r="I70" s="140">
        <v>503</v>
      </c>
      <c r="J70" s="115">
        <v>68</v>
      </c>
      <c r="K70" s="116">
        <v>13.518886679920477</v>
      </c>
    </row>
    <row r="71" spans="1:11" ht="14.1" customHeight="1" x14ac:dyDescent="0.2">
      <c r="A71" s="306"/>
      <c r="B71" s="307" t="s">
        <v>307</v>
      </c>
      <c r="C71" s="308"/>
      <c r="D71" s="113">
        <v>2.2378331402085747</v>
      </c>
      <c r="E71" s="115">
        <v>309</v>
      </c>
      <c r="F71" s="114">
        <v>269</v>
      </c>
      <c r="G71" s="114">
        <v>800</v>
      </c>
      <c r="H71" s="114">
        <v>204</v>
      </c>
      <c r="I71" s="140">
        <v>275</v>
      </c>
      <c r="J71" s="115">
        <v>34</v>
      </c>
      <c r="K71" s="116">
        <v>12.363636363636363</v>
      </c>
    </row>
    <row r="72" spans="1:11" ht="14.1" customHeight="1" x14ac:dyDescent="0.2">
      <c r="A72" s="306">
        <v>84</v>
      </c>
      <c r="B72" s="307" t="s">
        <v>308</v>
      </c>
      <c r="C72" s="308"/>
      <c r="D72" s="113">
        <v>0.97769409038238697</v>
      </c>
      <c r="E72" s="115">
        <v>135</v>
      </c>
      <c r="F72" s="114">
        <v>99</v>
      </c>
      <c r="G72" s="114">
        <v>287</v>
      </c>
      <c r="H72" s="114">
        <v>103</v>
      </c>
      <c r="I72" s="140">
        <v>156</v>
      </c>
      <c r="J72" s="115">
        <v>-21</v>
      </c>
      <c r="K72" s="116">
        <v>-13.461538461538462</v>
      </c>
    </row>
    <row r="73" spans="1:11" ht="14.1" customHeight="1" x14ac:dyDescent="0.2">
      <c r="A73" s="306" t="s">
        <v>309</v>
      </c>
      <c r="B73" s="307" t="s">
        <v>310</v>
      </c>
      <c r="C73" s="308"/>
      <c r="D73" s="113">
        <v>0.41280417149478565</v>
      </c>
      <c r="E73" s="115">
        <v>57</v>
      </c>
      <c r="F73" s="114">
        <v>30</v>
      </c>
      <c r="G73" s="114">
        <v>133</v>
      </c>
      <c r="H73" s="114">
        <v>26</v>
      </c>
      <c r="I73" s="140">
        <v>68</v>
      </c>
      <c r="J73" s="115">
        <v>-11</v>
      </c>
      <c r="K73" s="116">
        <v>-16.176470588235293</v>
      </c>
    </row>
    <row r="74" spans="1:11" ht="14.1" customHeight="1" x14ac:dyDescent="0.2">
      <c r="A74" s="306" t="s">
        <v>311</v>
      </c>
      <c r="B74" s="307" t="s">
        <v>312</v>
      </c>
      <c r="C74" s="308"/>
      <c r="D74" s="113">
        <v>0.21726535341830822</v>
      </c>
      <c r="E74" s="115">
        <v>30</v>
      </c>
      <c r="F74" s="114">
        <v>23</v>
      </c>
      <c r="G74" s="114">
        <v>65</v>
      </c>
      <c r="H74" s="114">
        <v>16</v>
      </c>
      <c r="I74" s="140">
        <v>28</v>
      </c>
      <c r="J74" s="115">
        <v>2</v>
      </c>
      <c r="K74" s="116">
        <v>7.1428571428571432</v>
      </c>
    </row>
    <row r="75" spans="1:11" ht="14.1" customHeight="1" x14ac:dyDescent="0.2">
      <c r="A75" s="306" t="s">
        <v>313</v>
      </c>
      <c r="B75" s="307" t="s">
        <v>314</v>
      </c>
      <c r="C75" s="308"/>
      <c r="D75" s="113">
        <v>3.6210892236384705E-2</v>
      </c>
      <c r="E75" s="115">
        <v>5</v>
      </c>
      <c r="F75" s="114">
        <v>4</v>
      </c>
      <c r="G75" s="114">
        <v>6</v>
      </c>
      <c r="H75" s="114">
        <v>4</v>
      </c>
      <c r="I75" s="140" t="s">
        <v>514</v>
      </c>
      <c r="J75" s="115" t="s">
        <v>514</v>
      </c>
      <c r="K75" s="116" t="s">
        <v>514</v>
      </c>
    </row>
    <row r="76" spans="1:11" ht="14.1" customHeight="1" x14ac:dyDescent="0.2">
      <c r="A76" s="306">
        <v>91</v>
      </c>
      <c r="B76" s="307" t="s">
        <v>315</v>
      </c>
      <c r="C76" s="308"/>
      <c r="D76" s="113">
        <v>0.46349942062572425</v>
      </c>
      <c r="E76" s="115">
        <v>64</v>
      </c>
      <c r="F76" s="114">
        <v>35</v>
      </c>
      <c r="G76" s="114">
        <v>76</v>
      </c>
      <c r="H76" s="114">
        <v>41</v>
      </c>
      <c r="I76" s="140">
        <v>54</v>
      </c>
      <c r="J76" s="115">
        <v>10</v>
      </c>
      <c r="K76" s="116">
        <v>18.518518518518519</v>
      </c>
    </row>
    <row r="77" spans="1:11" ht="14.1" customHeight="1" x14ac:dyDescent="0.2">
      <c r="A77" s="306">
        <v>92</v>
      </c>
      <c r="B77" s="307" t="s">
        <v>316</v>
      </c>
      <c r="C77" s="308"/>
      <c r="D77" s="113">
        <v>0.44177288528389341</v>
      </c>
      <c r="E77" s="115">
        <v>61</v>
      </c>
      <c r="F77" s="114">
        <v>49</v>
      </c>
      <c r="G77" s="114">
        <v>93</v>
      </c>
      <c r="H77" s="114">
        <v>137</v>
      </c>
      <c r="I77" s="140">
        <v>83</v>
      </c>
      <c r="J77" s="115">
        <v>-22</v>
      </c>
      <c r="K77" s="116">
        <v>-26.506024096385541</v>
      </c>
    </row>
    <row r="78" spans="1:11" ht="14.1" customHeight="1" x14ac:dyDescent="0.2">
      <c r="A78" s="306">
        <v>93</v>
      </c>
      <c r="B78" s="307" t="s">
        <v>317</v>
      </c>
      <c r="C78" s="308"/>
      <c r="D78" s="113">
        <v>0.10139049826187717</v>
      </c>
      <c r="E78" s="115">
        <v>14</v>
      </c>
      <c r="F78" s="114">
        <v>10</v>
      </c>
      <c r="G78" s="114">
        <v>25</v>
      </c>
      <c r="H78" s="114">
        <v>11</v>
      </c>
      <c r="I78" s="140">
        <v>10</v>
      </c>
      <c r="J78" s="115">
        <v>4</v>
      </c>
      <c r="K78" s="116">
        <v>40</v>
      </c>
    </row>
    <row r="79" spans="1:11" ht="14.1" customHeight="1" x14ac:dyDescent="0.2">
      <c r="A79" s="306">
        <v>94</v>
      </c>
      <c r="B79" s="307" t="s">
        <v>318</v>
      </c>
      <c r="C79" s="308"/>
      <c r="D79" s="113" t="s">
        <v>514</v>
      </c>
      <c r="E79" s="115" t="s">
        <v>514</v>
      </c>
      <c r="F79" s="114">
        <v>11</v>
      </c>
      <c r="G79" s="114">
        <v>34</v>
      </c>
      <c r="H79" s="114">
        <v>20</v>
      </c>
      <c r="I79" s="140">
        <v>17</v>
      </c>
      <c r="J79" s="115" t="s">
        <v>514</v>
      </c>
      <c r="K79" s="116" t="s">
        <v>514</v>
      </c>
    </row>
    <row r="80" spans="1:11" ht="14.1" customHeight="1" x14ac:dyDescent="0.2">
      <c r="A80" s="306" t="s">
        <v>319</v>
      </c>
      <c r="B80" s="307" t="s">
        <v>320</v>
      </c>
      <c r="C80" s="308"/>
      <c r="D80" s="113" t="s">
        <v>514</v>
      </c>
      <c r="E80" s="115" t="s">
        <v>514</v>
      </c>
      <c r="F80" s="114">
        <v>0</v>
      </c>
      <c r="G80" s="114" t="s">
        <v>514</v>
      </c>
      <c r="H80" s="114">
        <v>0</v>
      </c>
      <c r="I80" s="140">
        <v>6</v>
      </c>
      <c r="J80" s="115" t="s">
        <v>514</v>
      </c>
      <c r="K80" s="116" t="s">
        <v>514</v>
      </c>
    </row>
    <row r="81" spans="1:11" ht="14.1" customHeight="1" x14ac:dyDescent="0.2">
      <c r="A81" s="310" t="s">
        <v>321</v>
      </c>
      <c r="B81" s="311" t="s">
        <v>334</v>
      </c>
      <c r="C81" s="312"/>
      <c r="D81" s="125">
        <v>0.27520278099652373</v>
      </c>
      <c r="E81" s="143">
        <v>38</v>
      </c>
      <c r="F81" s="144">
        <v>66</v>
      </c>
      <c r="G81" s="144">
        <v>191</v>
      </c>
      <c r="H81" s="144">
        <v>43</v>
      </c>
      <c r="I81" s="145">
        <v>48</v>
      </c>
      <c r="J81" s="143">
        <v>-10</v>
      </c>
      <c r="K81" s="146">
        <v>-20.833333333333332</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14113</v>
      </c>
      <c r="E11" s="114">
        <v>13153</v>
      </c>
      <c r="F11" s="114">
        <v>15588</v>
      </c>
      <c r="G11" s="114">
        <v>11908</v>
      </c>
      <c r="H11" s="140">
        <v>13651</v>
      </c>
      <c r="I11" s="115">
        <v>462</v>
      </c>
      <c r="J11" s="116">
        <v>3.3843674456083805</v>
      </c>
    </row>
    <row r="12" spans="1:15" s="110" customFormat="1" ht="24.95" customHeight="1" x14ac:dyDescent="0.2">
      <c r="A12" s="193" t="s">
        <v>132</v>
      </c>
      <c r="B12" s="194" t="s">
        <v>133</v>
      </c>
      <c r="C12" s="113">
        <v>4.4285410614327212</v>
      </c>
      <c r="D12" s="115">
        <v>625</v>
      </c>
      <c r="E12" s="114">
        <v>1932</v>
      </c>
      <c r="F12" s="114">
        <v>1312</v>
      </c>
      <c r="G12" s="114">
        <v>691</v>
      </c>
      <c r="H12" s="140">
        <v>539</v>
      </c>
      <c r="I12" s="115">
        <v>86</v>
      </c>
      <c r="J12" s="116">
        <v>15.955473098330241</v>
      </c>
    </row>
    <row r="13" spans="1:15" s="110" customFormat="1" ht="24.95" customHeight="1" x14ac:dyDescent="0.2">
      <c r="A13" s="193" t="s">
        <v>134</v>
      </c>
      <c r="B13" s="199" t="s">
        <v>214</v>
      </c>
      <c r="C13" s="113">
        <v>0.62353858144972718</v>
      </c>
      <c r="D13" s="115">
        <v>88</v>
      </c>
      <c r="E13" s="114">
        <v>94</v>
      </c>
      <c r="F13" s="114">
        <v>113</v>
      </c>
      <c r="G13" s="114">
        <v>87</v>
      </c>
      <c r="H13" s="140">
        <v>222</v>
      </c>
      <c r="I13" s="115">
        <v>-134</v>
      </c>
      <c r="J13" s="116">
        <v>-60.36036036036036</v>
      </c>
    </row>
    <row r="14" spans="1:15" s="287" customFormat="1" ht="24.95" customHeight="1" x14ac:dyDescent="0.2">
      <c r="A14" s="193" t="s">
        <v>215</v>
      </c>
      <c r="B14" s="199" t="s">
        <v>137</v>
      </c>
      <c r="C14" s="113">
        <v>13.136824204634026</v>
      </c>
      <c r="D14" s="115">
        <v>1854</v>
      </c>
      <c r="E14" s="114">
        <v>1289</v>
      </c>
      <c r="F14" s="114">
        <v>1812</v>
      </c>
      <c r="G14" s="114">
        <v>1728</v>
      </c>
      <c r="H14" s="140">
        <v>1737</v>
      </c>
      <c r="I14" s="115">
        <v>117</v>
      </c>
      <c r="J14" s="116">
        <v>6.7357512953367875</v>
      </c>
      <c r="K14" s="110"/>
      <c r="L14" s="110"/>
      <c r="M14" s="110"/>
      <c r="N14" s="110"/>
      <c r="O14" s="110"/>
    </row>
    <row r="15" spans="1:15" s="110" customFormat="1" ht="24.95" customHeight="1" x14ac:dyDescent="0.2">
      <c r="A15" s="193" t="s">
        <v>216</v>
      </c>
      <c r="B15" s="199" t="s">
        <v>217</v>
      </c>
      <c r="C15" s="113">
        <v>4.5702543753985685</v>
      </c>
      <c r="D15" s="115">
        <v>645</v>
      </c>
      <c r="E15" s="114">
        <v>469</v>
      </c>
      <c r="F15" s="114">
        <v>582</v>
      </c>
      <c r="G15" s="114">
        <v>643</v>
      </c>
      <c r="H15" s="140">
        <v>486</v>
      </c>
      <c r="I15" s="115">
        <v>159</v>
      </c>
      <c r="J15" s="116">
        <v>32.716049382716051</v>
      </c>
    </row>
    <row r="16" spans="1:15" s="287" customFormat="1" ht="24.95" customHeight="1" x14ac:dyDescent="0.2">
      <c r="A16" s="193" t="s">
        <v>218</v>
      </c>
      <c r="B16" s="199" t="s">
        <v>141</v>
      </c>
      <c r="C16" s="113">
        <v>6.6321830936016442</v>
      </c>
      <c r="D16" s="115">
        <v>936</v>
      </c>
      <c r="E16" s="114">
        <v>609</v>
      </c>
      <c r="F16" s="114">
        <v>1038</v>
      </c>
      <c r="G16" s="114">
        <v>853</v>
      </c>
      <c r="H16" s="140">
        <v>764</v>
      </c>
      <c r="I16" s="115">
        <v>172</v>
      </c>
      <c r="J16" s="116">
        <v>22.513089005235603</v>
      </c>
      <c r="K16" s="110"/>
      <c r="L16" s="110"/>
      <c r="M16" s="110"/>
      <c r="N16" s="110"/>
      <c r="O16" s="110"/>
    </row>
    <row r="17" spans="1:15" s="110" customFormat="1" ht="24.95" customHeight="1" x14ac:dyDescent="0.2">
      <c r="A17" s="193" t="s">
        <v>142</v>
      </c>
      <c r="B17" s="199" t="s">
        <v>220</v>
      </c>
      <c r="C17" s="113">
        <v>1.9343867356338127</v>
      </c>
      <c r="D17" s="115">
        <v>273</v>
      </c>
      <c r="E17" s="114">
        <v>211</v>
      </c>
      <c r="F17" s="114">
        <v>192</v>
      </c>
      <c r="G17" s="114">
        <v>232</v>
      </c>
      <c r="H17" s="140">
        <v>487</v>
      </c>
      <c r="I17" s="115">
        <v>-214</v>
      </c>
      <c r="J17" s="116">
        <v>-43.942505133470227</v>
      </c>
    </row>
    <row r="18" spans="1:15" s="287" customFormat="1" ht="24.95" customHeight="1" x14ac:dyDescent="0.2">
      <c r="A18" s="201" t="s">
        <v>144</v>
      </c>
      <c r="B18" s="202" t="s">
        <v>145</v>
      </c>
      <c r="C18" s="113">
        <v>10.451356904981223</v>
      </c>
      <c r="D18" s="115">
        <v>1475</v>
      </c>
      <c r="E18" s="114">
        <v>983</v>
      </c>
      <c r="F18" s="114">
        <v>1282</v>
      </c>
      <c r="G18" s="114">
        <v>1042</v>
      </c>
      <c r="H18" s="140">
        <v>1313</v>
      </c>
      <c r="I18" s="115">
        <v>162</v>
      </c>
      <c r="J18" s="116">
        <v>12.338156892612338</v>
      </c>
      <c r="K18" s="110"/>
      <c r="L18" s="110"/>
      <c r="M18" s="110"/>
      <c r="N18" s="110"/>
      <c r="O18" s="110"/>
    </row>
    <row r="19" spans="1:15" s="110" customFormat="1" ht="24.95" customHeight="1" x14ac:dyDescent="0.2">
      <c r="A19" s="193" t="s">
        <v>146</v>
      </c>
      <c r="B19" s="199" t="s">
        <v>147</v>
      </c>
      <c r="C19" s="113">
        <v>17.289024303833344</v>
      </c>
      <c r="D19" s="115">
        <v>2440</v>
      </c>
      <c r="E19" s="114">
        <v>1913</v>
      </c>
      <c r="F19" s="114">
        <v>2368</v>
      </c>
      <c r="G19" s="114">
        <v>1896</v>
      </c>
      <c r="H19" s="140">
        <v>2327</v>
      </c>
      <c r="I19" s="115">
        <v>113</v>
      </c>
      <c r="J19" s="116">
        <v>4.8560378169316714</v>
      </c>
    </row>
    <row r="20" spans="1:15" s="287" customFormat="1" ht="24.95" customHeight="1" x14ac:dyDescent="0.2">
      <c r="A20" s="193" t="s">
        <v>148</v>
      </c>
      <c r="B20" s="199" t="s">
        <v>149</v>
      </c>
      <c r="C20" s="113">
        <v>5.9094451923758236</v>
      </c>
      <c r="D20" s="115">
        <v>834</v>
      </c>
      <c r="E20" s="114">
        <v>781</v>
      </c>
      <c r="F20" s="114">
        <v>937</v>
      </c>
      <c r="G20" s="114">
        <v>846</v>
      </c>
      <c r="H20" s="140">
        <v>842</v>
      </c>
      <c r="I20" s="115">
        <v>-8</v>
      </c>
      <c r="J20" s="116">
        <v>-0.95011876484560565</v>
      </c>
      <c r="K20" s="110"/>
      <c r="L20" s="110"/>
      <c r="M20" s="110"/>
      <c r="N20" s="110"/>
      <c r="O20" s="110"/>
    </row>
    <row r="21" spans="1:15" s="110" customFormat="1" ht="24.95" customHeight="1" x14ac:dyDescent="0.2">
      <c r="A21" s="201" t="s">
        <v>150</v>
      </c>
      <c r="B21" s="202" t="s">
        <v>151</v>
      </c>
      <c r="C21" s="113">
        <v>7.3761779919223409</v>
      </c>
      <c r="D21" s="115">
        <v>1041</v>
      </c>
      <c r="E21" s="114">
        <v>1030</v>
      </c>
      <c r="F21" s="114">
        <v>893</v>
      </c>
      <c r="G21" s="114">
        <v>739</v>
      </c>
      <c r="H21" s="140">
        <v>833</v>
      </c>
      <c r="I21" s="115">
        <v>208</v>
      </c>
      <c r="J21" s="116">
        <v>24.969987995198078</v>
      </c>
    </row>
    <row r="22" spans="1:15" s="110" customFormat="1" ht="24.95" customHeight="1" x14ac:dyDescent="0.2">
      <c r="A22" s="201" t="s">
        <v>152</v>
      </c>
      <c r="B22" s="199" t="s">
        <v>153</v>
      </c>
      <c r="C22" s="113">
        <v>0.64479557854460423</v>
      </c>
      <c r="D22" s="115">
        <v>91</v>
      </c>
      <c r="E22" s="114">
        <v>68</v>
      </c>
      <c r="F22" s="114">
        <v>107</v>
      </c>
      <c r="G22" s="114">
        <v>98</v>
      </c>
      <c r="H22" s="140">
        <v>100</v>
      </c>
      <c r="I22" s="115">
        <v>-9</v>
      </c>
      <c r="J22" s="116">
        <v>-9</v>
      </c>
    </row>
    <row r="23" spans="1:15" s="110" customFormat="1" ht="24.95" customHeight="1" x14ac:dyDescent="0.2">
      <c r="A23" s="193" t="s">
        <v>154</v>
      </c>
      <c r="B23" s="199" t="s">
        <v>155</v>
      </c>
      <c r="C23" s="113">
        <v>1.1762205059165309</v>
      </c>
      <c r="D23" s="115">
        <v>166</v>
      </c>
      <c r="E23" s="114">
        <v>122</v>
      </c>
      <c r="F23" s="114">
        <v>145</v>
      </c>
      <c r="G23" s="114">
        <v>146</v>
      </c>
      <c r="H23" s="140">
        <v>161</v>
      </c>
      <c r="I23" s="115">
        <v>5</v>
      </c>
      <c r="J23" s="116">
        <v>3.1055900621118013</v>
      </c>
    </row>
    <row r="24" spans="1:15" s="110" customFormat="1" ht="24.95" customHeight="1" x14ac:dyDescent="0.2">
      <c r="A24" s="193" t="s">
        <v>156</v>
      </c>
      <c r="B24" s="199" t="s">
        <v>221</v>
      </c>
      <c r="C24" s="113">
        <v>4.8395096719336781</v>
      </c>
      <c r="D24" s="115">
        <v>683</v>
      </c>
      <c r="E24" s="114">
        <v>435</v>
      </c>
      <c r="F24" s="114">
        <v>677</v>
      </c>
      <c r="G24" s="114">
        <v>529</v>
      </c>
      <c r="H24" s="140">
        <v>649</v>
      </c>
      <c r="I24" s="115">
        <v>34</v>
      </c>
      <c r="J24" s="116">
        <v>5.2388289676425268</v>
      </c>
    </row>
    <row r="25" spans="1:15" s="110" customFormat="1" ht="24.95" customHeight="1" x14ac:dyDescent="0.2">
      <c r="A25" s="193" t="s">
        <v>222</v>
      </c>
      <c r="B25" s="204" t="s">
        <v>159</v>
      </c>
      <c r="C25" s="113">
        <v>4.0813434422163963</v>
      </c>
      <c r="D25" s="115">
        <v>576</v>
      </c>
      <c r="E25" s="114">
        <v>656</v>
      </c>
      <c r="F25" s="114">
        <v>643</v>
      </c>
      <c r="G25" s="114">
        <v>451</v>
      </c>
      <c r="H25" s="140">
        <v>576</v>
      </c>
      <c r="I25" s="115">
        <v>0</v>
      </c>
      <c r="J25" s="116">
        <v>0</v>
      </c>
    </row>
    <row r="26" spans="1:15" s="110" customFormat="1" ht="24.95" customHeight="1" x14ac:dyDescent="0.2">
      <c r="A26" s="201">
        <v>782.78300000000002</v>
      </c>
      <c r="B26" s="203" t="s">
        <v>160</v>
      </c>
      <c r="C26" s="113">
        <v>7.8154892652164669</v>
      </c>
      <c r="D26" s="115">
        <v>1103</v>
      </c>
      <c r="E26" s="114">
        <v>1090</v>
      </c>
      <c r="F26" s="114">
        <v>1122</v>
      </c>
      <c r="G26" s="114">
        <v>989</v>
      </c>
      <c r="H26" s="140">
        <v>1202</v>
      </c>
      <c r="I26" s="115">
        <v>-99</v>
      </c>
      <c r="J26" s="116">
        <v>-8.2362728785357735</v>
      </c>
    </row>
    <row r="27" spans="1:15" s="110" customFormat="1" ht="24.95" customHeight="1" x14ac:dyDescent="0.2">
      <c r="A27" s="193" t="s">
        <v>161</v>
      </c>
      <c r="B27" s="199" t="s">
        <v>162</v>
      </c>
      <c r="C27" s="113">
        <v>3.0964359101537591</v>
      </c>
      <c r="D27" s="115">
        <v>437</v>
      </c>
      <c r="E27" s="114">
        <v>337</v>
      </c>
      <c r="F27" s="114">
        <v>525</v>
      </c>
      <c r="G27" s="114">
        <v>352</v>
      </c>
      <c r="H27" s="140">
        <v>399</v>
      </c>
      <c r="I27" s="115">
        <v>38</v>
      </c>
      <c r="J27" s="116">
        <v>9.5238095238095237</v>
      </c>
    </row>
    <row r="28" spans="1:15" s="110" customFormat="1" ht="24.95" customHeight="1" x14ac:dyDescent="0.2">
      <c r="A28" s="193" t="s">
        <v>163</v>
      </c>
      <c r="B28" s="199" t="s">
        <v>164</v>
      </c>
      <c r="C28" s="113">
        <v>2.3595266775313539</v>
      </c>
      <c r="D28" s="115">
        <v>333</v>
      </c>
      <c r="E28" s="114">
        <v>209</v>
      </c>
      <c r="F28" s="114">
        <v>645</v>
      </c>
      <c r="G28" s="114">
        <v>211</v>
      </c>
      <c r="H28" s="140">
        <v>345</v>
      </c>
      <c r="I28" s="115">
        <v>-12</v>
      </c>
      <c r="J28" s="116">
        <v>-3.4782608695652173</v>
      </c>
    </row>
    <row r="29" spans="1:15" s="110" customFormat="1" ht="24.95" customHeight="1" x14ac:dyDescent="0.2">
      <c r="A29" s="193">
        <v>86</v>
      </c>
      <c r="B29" s="199" t="s">
        <v>165</v>
      </c>
      <c r="C29" s="113">
        <v>5.8102458725997304</v>
      </c>
      <c r="D29" s="115">
        <v>820</v>
      </c>
      <c r="E29" s="114">
        <v>864</v>
      </c>
      <c r="F29" s="114">
        <v>925</v>
      </c>
      <c r="G29" s="114">
        <v>753</v>
      </c>
      <c r="H29" s="140">
        <v>815</v>
      </c>
      <c r="I29" s="115">
        <v>5</v>
      </c>
      <c r="J29" s="116">
        <v>0.61349693251533743</v>
      </c>
    </row>
    <row r="30" spans="1:15" s="110" customFormat="1" ht="24.95" customHeight="1" x14ac:dyDescent="0.2">
      <c r="A30" s="193">
        <v>87.88</v>
      </c>
      <c r="B30" s="204" t="s">
        <v>166</v>
      </c>
      <c r="C30" s="113">
        <v>8.0493162332601145</v>
      </c>
      <c r="D30" s="115">
        <v>1136</v>
      </c>
      <c r="E30" s="114">
        <v>992</v>
      </c>
      <c r="F30" s="114">
        <v>1603</v>
      </c>
      <c r="G30" s="114">
        <v>1022</v>
      </c>
      <c r="H30" s="140">
        <v>1169</v>
      </c>
      <c r="I30" s="115">
        <v>-33</v>
      </c>
      <c r="J30" s="116">
        <v>-2.8229255774165956</v>
      </c>
    </row>
    <row r="31" spans="1:15" s="110" customFormat="1" ht="24.95" customHeight="1" x14ac:dyDescent="0.2">
      <c r="A31" s="193" t="s">
        <v>167</v>
      </c>
      <c r="B31" s="199" t="s">
        <v>168</v>
      </c>
      <c r="C31" s="113">
        <v>2.9122086019981577</v>
      </c>
      <c r="D31" s="115">
        <v>411</v>
      </c>
      <c r="E31" s="114">
        <v>358</v>
      </c>
      <c r="F31" s="114">
        <v>478</v>
      </c>
      <c r="G31" s="114">
        <v>327</v>
      </c>
      <c r="H31" s="140">
        <v>422</v>
      </c>
      <c r="I31" s="115">
        <v>-11</v>
      </c>
      <c r="J31" s="116">
        <v>-2.6066350710900474</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4.4285410614327212</v>
      </c>
      <c r="D34" s="115">
        <v>625</v>
      </c>
      <c r="E34" s="114">
        <v>1932</v>
      </c>
      <c r="F34" s="114">
        <v>1312</v>
      </c>
      <c r="G34" s="114">
        <v>691</v>
      </c>
      <c r="H34" s="140">
        <v>539</v>
      </c>
      <c r="I34" s="115">
        <v>86</v>
      </c>
      <c r="J34" s="116">
        <v>15.955473098330241</v>
      </c>
    </row>
    <row r="35" spans="1:10" s="110" customFormat="1" ht="24.95" customHeight="1" x14ac:dyDescent="0.2">
      <c r="A35" s="292" t="s">
        <v>171</v>
      </c>
      <c r="B35" s="293" t="s">
        <v>172</v>
      </c>
      <c r="C35" s="113">
        <v>24.211719691064975</v>
      </c>
      <c r="D35" s="115">
        <v>3417</v>
      </c>
      <c r="E35" s="114">
        <v>2366</v>
      </c>
      <c r="F35" s="114">
        <v>3207</v>
      </c>
      <c r="G35" s="114">
        <v>2857</v>
      </c>
      <c r="H35" s="140">
        <v>3272</v>
      </c>
      <c r="I35" s="115">
        <v>145</v>
      </c>
      <c r="J35" s="116">
        <v>4.4315403422982884</v>
      </c>
    </row>
    <row r="36" spans="1:10" s="110" customFormat="1" ht="24.95" customHeight="1" x14ac:dyDescent="0.2">
      <c r="A36" s="294" t="s">
        <v>173</v>
      </c>
      <c r="B36" s="295" t="s">
        <v>174</v>
      </c>
      <c r="C36" s="125">
        <v>71.359739247502304</v>
      </c>
      <c r="D36" s="143">
        <v>10071</v>
      </c>
      <c r="E36" s="144">
        <v>8855</v>
      </c>
      <c r="F36" s="144">
        <v>11068</v>
      </c>
      <c r="G36" s="144">
        <v>8359</v>
      </c>
      <c r="H36" s="145">
        <v>9840</v>
      </c>
      <c r="I36" s="143">
        <v>231</v>
      </c>
      <c r="J36" s="146">
        <v>2.3475609756097562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14113</v>
      </c>
      <c r="F11" s="264">
        <v>13153</v>
      </c>
      <c r="G11" s="264">
        <v>15588</v>
      </c>
      <c r="H11" s="264">
        <v>11908</v>
      </c>
      <c r="I11" s="265">
        <v>13651</v>
      </c>
      <c r="J11" s="263">
        <v>462</v>
      </c>
      <c r="K11" s="266">
        <v>3.3843674456083805</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26.068164104017573</v>
      </c>
      <c r="E13" s="115">
        <v>3679</v>
      </c>
      <c r="F13" s="114">
        <v>4914</v>
      </c>
      <c r="G13" s="114">
        <v>4488</v>
      </c>
      <c r="H13" s="114">
        <v>3242</v>
      </c>
      <c r="I13" s="140">
        <v>3519</v>
      </c>
      <c r="J13" s="115">
        <v>160</v>
      </c>
      <c r="K13" s="116">
        <v>4.5467462347257745</v>
      </c>
    </row>
    <row r="14" spans="1:17" ht="15.95" customHeight="1" x14ac:dyDescent="0.2">
      <c r="A14" s="306" t="s">
        <v>230</v>
      </c>
      <c r="B14" s="307"/>
      <c r="C14" s="308"/>
      <c r="D14" s="113">
        <v>60.086445121519169</v>
      </c>
      <c r="E14" s="115">
        <v>8480</v>
      </c>
      <c r="F14" s="114">
        <v>6745</v>
      </c>
      <c r="G14" s="114">
        <v>8877</v>
      </c>
      <c r="H14" s="114">
        <v>7059</v>
      </c>
      <c r="I14" s="140">
        <v>7962</v>
      </c>
      <c r="J14" s="115">
        <v>518</v>
      </c>
      <c r="K14" s="116">
        <v>6.5059030394373272</v>
      </c>
    </row>
    <row r="15" spans="1:17" ht="15.95" customHeight="1" x14ac:dyDescent="0.2">
      <c r="A15" s="306" t="s">
        <v>231</v>
      </c>
      <c r="B15" s="307"/>
      <c r="C15" s="308"/>
      <c r="D15" s="113">
        <v>6.5967547651101821</v>
      </c>
      <c r="E15" s="115">
        <v>931</v>
      </c>
      <c r="F15" s="114">
        <v>750</v>
      </c>
      <c r="G15" s="114">
        <v>991</v>
      </c>
      <c r="H15" s="114">
        <v>880</v>
      </c>
      <c r="I15" s="140">
        <v>1128</v>
      </c>
      <c r="J15" s="115">
        <v>-197</v>
      </c>
      <c r="K15" s="116">
        <v>-17.464539007092199</v>
      </c>
    </row>
    <row r="16" spans="1:17" ht="15.95" customHeight="1" x14ac:dyDescent="0.2">
      <c r="A16" s="306" t="s">
        <v>232</v>
      </c>
      <c r="B16" s="307"/>
      <c r="C16" s="308"/>
      <c r="D16" s="113">
        <v>6.7597250761709065</v>
      </c>
      <c r="E16" s="115">
        <v>954</v>
      </c>
      <c r="F16" s="114">
        <v>666</v>
      </c>
      <c r="G16" s="114">
        <v>1137</v>
      </c>
      <c r="H16" s="114">
        <v>667</v>
      </c>
      <c r="I16" s="140">
        <v>973</v>
      </c>
      <c r="J16" s="115">
        <v>-19</v>
      </c>
      <c r="K16" s="116">
        <v>-1.9527235354573484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4.2230567561822436</v>
      </c>
      <c r="E18" s="115">
        <v>596</v>
      </c>
      <c r="F18" s="114">
        <v>1856</v>
      </c>
      <c r="G18" s="114">
        <v>1216</v>
      </c>
      <c r="H18" s="114">
        <v>607</v>
      </c>
      <c r="I18" s="140">
        <v>458</v>
      </c>
      <c r="J18" s="115">
        <v>138</v>
      </c>
      <c r="K18" s="116">
        <v>30.131004366812228</v>
      </c>
    </row>
    <row r="19" spans="1:11" ht="14.1" customHeight="1" x14ac:dyDescent="0.2">
      <c r="A19" s="306" t="s">
        <v>235</v>
      </c>
      <c r="B19" s="307" t="s">
        <v>236</v>
      </c>
      <c r="C19" s="308"/>
      <c r="D19" s="113">
        <v>3.1885495642315598</v>
      </c>
      <c r="E19" s="115">
        <v>450</v>
      </c>
      <c r="F19" s="114">
        <v>1684</v>
      </c>
      <c r="G19" s="114">
        <v>1032</v>
      </c>
      <c r="H19" s="114">
        <v>479</v>
      </c>
      <c r="I19" s="140">
        <v>365</v>
      </c>
      <c r="J19" s="115">
        <v>85</v>
      </c>
      <c r="K19" s="116">
        <v>23.287671232876711</v>
      </c>
    </row>
    <row r="20" spans="1:11" ht="14.1" customHeight="1" x14ac:dyDescent="0.2">
      <c r="A20" s="306">
        <v>12</v>
      </c>
      <c r="B20" s="307" t="s">
        <v>237</v>
      </c>
      <c r="C20" s="308"/>
      <c r="D20" s="113">
        <v>1.6934741018918726</v>
      </c>
      <c r="E20" s="115">
        <v>239</v>
      </c>
      <c r="F20" s="114">
        <v>248</v>
      </c>
      <c r="G20" s="114">
        <v>242</v>
      </c>
      <c r="H20" s="114">
        <v>161</v>
      </c>
      <c r="I20" s="140">
        <v>184</v>
      </c>
      <c r="J20" s="115">
        <v>55</v>
      </c>
      <c r="K20" s="116">
        <v>29.891304347826086</v>
      </c>
    </row>
    <row r="21" spans="1:11" ht="14.1" customHeight="1" x14ac:dyDescent="0.2">
      <c r="A21" s="306">
        <v>21</v>
      </c>
      <c r="B21" s="307" t="s">
        <v>238</v>
      </c>
      <c r="C21" s="308"/>
      <c r="D21" s="113">
        <v>0.43222560759583362</v>
      </c>
      <c r="E21" s="115">
        <v>61</v>
      </c>
      <c r="F21" s="114">
        <v>24</v>
      </c>
      <c r="G21" s="114">
        <v>30</v>
      </c>
      <c r="H21" s="114">
        <v>15</v>
      </c>
      <c r="I21" s="140">
        <v>27</v>
      </c>
      <c r="J21" s="115">
        <v>34</v>
      </c>
      <c r="K21" s="116">
        <v>125.92592592592592</v>
      </c>
    </row>
    <row r="22" spans="1:11" ht="14.1" customHeight="1" x14ac:dyDescent="0.2">
      <c r="A22" s="306">
        <v>22</v>
      </c>
      <c r="B22" s="307" t="s">
        <v>239</v>
      </c>
      <c r="C22" s="308"/>
      <c r="D22" s="113">
        <v>2.621696308368171</v>
      </c>
      <c r="E22" s="115">
        <v>370</v>
      </c>
      <c r="F22" s="114">
        <v>301</v>
      </c>
      <c r="G22" s="114">
        <v>412</v>
      </c>
      <c r="H22" s="114">
        <v>320</v>
      </c>
      <c r="I22" s="140">
        <v>296</v>
      </c>
      <c r="J22" s="115">
        <v>74</v>
      </c>
      <c r="K22" s="116">
        <v>25</v>
      </c>
    </row>
    <row r="23" spans="1:11" ht="14.1" customHeight="1" x14ac:dyDescent="0.2">
      <c r="A23" s="306">
        <v>23</v>
      </c>
      <c r="B23" s="307" t="s">
        <v>240</v>
      </c>
      <c r="C23" s="308"/>
      <c r="D23" s="113">
        <v>0.33302628781974064</v>
      </c>
      <c r="E23" s="115">
        <v>47</v>
      </c>
      <c r="F23" s="114">
        <v>36</v>
      </c>
      <c r="G23" s="114">
        <v>52</v>
      </c>
      <c r="H23" s="114">
        <v>38</v>
      </c>
      <c r="I23" s="140">
        <v>39</v>
      </c>
      <c r="J23" s="115">
        <v>8</v>
      </c>
      <c r="K23" s="116">
        <v>20.512820512820515</v>
      </c>
    </row>
    <row r="24" spans="1:11" ht="14.1" customHeight="1" x14ac:dyDescent="0.2">
      <c r="A24" s="306">
        <v>24</v>
      </c>
      <c r="B24" s="307" t="s">
        <v>241</v>
      </c>
      <c r="C24" s="308"/>
      <c r="D24" s="113">
        <v>2.7917522851271879</v>
      </c>
      <c r="E24" s="115">
        <v>394</v>
      </c>
      <c r="F24" s="114">
        <v>288</v>
      </c>
      <c r="G24" s="114">
        <v>277</v>
      </c>
      <c r="H24" s="114">
        <v>286</v>
      </c>
      <c r="I24" s="140">
        <v>344</v>
      </c>
      <c r="J24" s="115">
        <v>50</v>
      </c>
      <c r="K24" s="116">
        <v>14.534883720930232</v>
      </c>
    </row>
    <row r="25" spans="1:11" ht="14.1" customHeight="1" x14ac:dyDescent="0.2">
      <c r="A25" s="306">
        <v>25</v>
      </c>
      <c r="B25" s="307" t="s">
        <v>242</v>
      </c>
      <c r="C25" s="308"/>
      <c r="D25" s="113">
        <v>4.8749380004251401</v>
      </c>
      <c r="E25" s="115">
        <v>688</v>
      </c>
      <c r="F25" s="114">
        <v>447</v>
      </c>
      <c r="G25" s="114">
        <v>747</v>
      </c>
      <c r="H25" s="114">
        <v>478</v>
      </c>
      <c r="I25" s="140">
        <v>824</v>
      </c>
      <c r="J25" s="115">
        <v>-136</v>
      </c>
      <c r="K25" s="116">
        <v>-16.50485436893204</v>
      </c>
    </row>
    <row r="26" spans="1:11" ht="14.1" customHeight="1" x14ac:dyDescent="0.2">
      <c r="A26" s="306">
        <v>26</v>
      </c>
      <c r="B26" s="307" t="s">
        <v>243</v>
      </c>
      <c r="C26" s="308"/>
      <c r="D26" s="113">
        <v>2.7208956281442642</v>
      </c>
      <c r="E26" s="115">
        <v>384</v>
      </c>
      <c r="F26" s="114">
        <v>192</v>
      </c>
      <c r="G26" s="114">
        <v>265</v>
      </c>
      <c r="H26" s="114">
        <v>242</v>
      </c>
      <c r="I26" s="140">
        <v>386</v>
      </c>
      <c r="J26" s="115">
        <v>-2</v>
      </c>
      <c r="K26" s="116">
        <v>-0.51813471502590669</v>
      </c>
    </row>
    <row r="27" spans="1:11" ht="14.1" customHeight="1" x14ac:dyDescent="0.2">
      <c r="A27" s="306">
        <v>27</v>
      </c>
      <c r="B27" s="307" t="s">
        <v>244</v>
      </c>
      <c r="C27" s="308"/>
      <c r="D27" s="113">
        <v>1.0841068518387302</v>
      </c>
      <c r="E27" s="115">
        <v>153</v>
      </c>
      <c r="F27" s="114">
        <v>110</v>
      </c>
      <c r="G27" s="114">
        <v>225</v>
      </c>
      <c r="H27" s="114">
        <v>130</v>
      </c>
      <c r="I27" s="140">
        <v>168</v>
      </c>
      <c r="J27" s="115">
        <v>-15</v>
      </c>
      <c r="K27" s="116">
        <v>-8.9285714285714288</v>
      </c>
    </row>
    <row r="28" spans="1:11" ht="14.1" customHeight="1" x14ac:dyDescent="0.2">
      <c r="A28" s="306">
        <v>28</v>
      </c>
      <c r="B28" s="307" t="s">
        <v>245</v>
      </c>
      <c r="C28" s="308"/>
      <c r="D28" s="113">
        <v>0.11337065117267767</v>
      </c>
      <c r="E28" s="115">
        <v>16</v>
      </c>
      <c r="F28" s="114">
        <v>27</v>
      </c>
      <c r="G28" s="114" t="s">
        <v>514</v>
      </c>
      <c r="H28" s="114">
        <v>14</v>
      </c>
      <c r="I28" s="140">
        <v>17</v>
      </c>
      <c r="J28" s="115">
        <v>-1</v>
      </c>
      <c r="K28" s="116">
        <v>-5.882352941176471</v>
      </c>
    </row>
    <row r="29" spans="1:11" ht="14.1" customHeight="1" x14ac:dyDescent="0.2">
      <c r="A29" s="306">
        <v>29</v>
      </c>
      <c r="B29" s="307" t="s">
        <v>246</v>
      </c>
      <c r="C29" s="308"/>
      <c r="D29" s="113">
        <v>5.0308226457875715</v>
      </c>
      <c r="E29" s="115">
        <v>710</v>
      </c>
      <c r="F29" s="114">
        <v>698</v>
      </c>
      <c r="G29" s="114">
        <v>706</v>
      </c>
      <c r="H29" s="114">
        <v>667</v>
      </c>
      <c r="I29" s="140">
        <v>634</v>
      </c>
      <c r="J29" s="115">
        <v>76</v>
      </c>
      <c r="K29" s="116">
        <v>11.987381703470032</v>
      </c>
    </row>
    <row r="30" spans="1:11" ht="14.1" customHeight="1" x14ac:dyDescent="0.2">
      <c r="A30" s="306" t="s">
        <v>247</v>
      </c>
      <c r="B30" s="307" t="s">
        <v>248</v>
      </c>
      <c r="C30" s="308"/>
      <c r="D30" s="113">
        <v>1.9202154042372281</v>
      </c>
      <c r="E30" s="115">
        <v>271</v>
      </c>
      <c r="F30" s="114">
        <v>320</v>
      </c>
      <c r="G30" s="114">
        <v>349</v>
      </c>
      <c r="H30" s="114">
        <v>341</v>
      </c>
      <c r="I30" s="140">
        <v>242</v>
      </c>
      <c r="J30" s="115">
        <v>29</v>
      </c>
      <c r="K30" s="116">
        <v>11.983471074380166</v>
      </c>
    </row>
    <row r="31" spans="1:11" ht="14.1" customHeight="1" x14ac:dyDescent="0.2">
      <c r="A31" s="306" t="s">
        <v>249</v>
      </c>
      <c r="B31" s="307" t="s">
        <v>250</v>
      </c>
      <c r="C31" s="308"/>
      <c r="D31" s="113">
        <v>3.0468362502657125</v>
      </c>
      <c r="E31" s="115">
        <v>430</v>
      </c>
      <c r="F31" s="114">
        <v>366</v>
      </c>
      <c r="G31" s="114">
        <v>350</v>
      </c>
      <c r="H31" s="114">
        <v>319</v>
      </c>
      <c r="I31" s="140">
        <v>375</v>
      </c>
      <c r="J31" s="115">
        <v>55</v>
      </c>
      <c r="K31" s="116">
        <v>14.666666666666666</v>
      </c>
    </row>
    <row r="32" spans="1:11" ht="14.1" customHeight="1" x14ac:dyDescent="0.2">
      <c r="A32" s="306">
        <v>31</v>
      </c>
      <c r="B32" s="307" t="s">
        <v>251</v>
      </c>
      <c r="C32" s="308"/>
      <c r="D32" s="113">
        <v>0.65188124424289662</v>
      </c>
      <c r="E32" s="115">
        <v>92</v>
      </c>
      <c r="F32" s="114">
        <v>54</v>
      </c>
      <c r="G32" s="114">
        <v>106</v>
      </c>
      <c r="H32" s="114">
        <v>59</v>
      </c>
      <c r="I32" s="140">
        <v>67</v>
      </c>
      <c r="J32" s="115">
        <v>25</v>
      </c>
      <c r="K32" s="116">
        <v>37.313432835820898</v>
      </c>
    </row>
    <row r="33" spans="1:11" ht="14.1" customHeight="1" x14ac:dyDescent="0.2">
      <c r="A33" s="306">
        <v>32</v>
      </c>
      <c r="B33" s="307" t="s">
        <v>252</v>
      </c>
      <c r="C33" s="308"/>
      <c r="D33" s="113">
        <v>4.0530007794232272</v>
      </c>
      <c r="E33" s="115">
        <v>572</v>
      </c>
      <c r="F33" s="114">
        <v>434</v>
      </c>
      <c r="G33" s="114">
        <v>539</v>
      </c>
      <c r="H33" s="114">
        <v>428</v>
      </c>
      <c r="I33" s="140">
        <v>433</v>
      </c>
      <c r="J33" s="115">
        <v>139</v>
      </c>
      <c r="K33" s="116">
        <v>32.10161662817552</v>
      </c>
    </row>
    <row r="34" spans="1:11" ht="14.1" customHeight="1" x14ac:dyDescent="0.2">
      <c r="A34" s="306">
        <v>33</v>
      </c>
      <c r="B34" s="307" t="s">
        <v>253</v>
      </c>
      <c r="C34" s="308"/>
      <c r="D34" s="113">
        <v>2.7704952880323108</v>
      </c>
      <c r="E34" s="115">
        <v>391</v>
      </c>
      <c r="F34" s="114">
        <v>312</v>
      </c>
      <c r="G34" s="114">
        <v>377</v>
      </c>
      <c r="H34" s="114">
        <v>280</v>
      </c>
      <c r="I34" s="140">
        <v>327</v>
      </c>
      <c r="J34" s="115">
        <v>64</v>
      </c>
      <c r="K34" s="116">
        <v>19.571865443425075</v>
      </c>
    </row>
    <row r="35" spans="1:11" ht="14.1" customHeight="1" x14ac:dyDescent="0.2">
      <c r="A35" s="306">
        <v>34</v>
      </c>
      <c r="B35" s="307" t="s">
        <v>254</v>
      </c>
      <c r="C35" s="308"/>
      <c r="D35" s="113">
        <v>2.5720966484801249</v>
      </c>
      <c r="E35" s="115">
        <v>363</v>
      </c>
      <c r="F35" s="114">
        <v>237</v>
      </c>
      <c r="G35" s="114">
        <v>330</v>
      </c>
      <c r="H35" s="114">
        <v>219</v>
      </c>
      <c r="I35" s="140">
        <v>394</v>
      </c>
      <c r="J35" s="115">
        <v>-31</v>
      </c>
      <c r="K35" s="116">
        <v>-7.8680203045685282</v>
      </c>
    </row>
    <row r="36" spans="1:11" ht="14.1" customHeight="1" x14ac:dyDescent="0.2">
      <c r="A36" s="306">
        <v>41</v>
      </c>
      <c r="B36" s="307" t="s">
        <v>255</v>
      </c>
      <c r="C36" s="308"/>
      <c r="D36" s="113">
        <v>0.84319421809679018</v>
      </c>
      <c r="E36" s="115">
        <v>119</v>
      </c>
      <c r="F36" s="114">
        <v>69</v>
      </c>
      <c r="G36" s="114">
        <v>78</v>
      </c>
      <c r="H36" s="114">
        <v>87</v>
      </c>
      <c r="I36" s="140">
        <v>287</v>
      </c>
      <c r="J36" s="115">
        <v>-168</v>
      </c>
      <c r="K36" s="116">
        <v>-58.536585365853661</v>
      </c>
    </row>
    <row r="37" spans="1:11" ht="14.1" customHeight="1" x14ac:dyDescent="0.2">
      <c r="A37" s="306">
        <v>42</v>
      </c>
      <c r="B37" s="307" t="s">
        <v>256</v>
      </c>
      <c r="C37" s="308"/>
      <c r="D37" s="113">
        <v>0.14879897966413944</v>
      </c>
      <c r="E37" s="115">
        <v>21</v>
      </c>
      <c r="F37" s="114">
        <v>23</v>
      </c>
      <c r="G37" s="114">
        <v>25</v>
      </c>
      <c r="H37" s="114">
        <v>15</v>
      </c>
      <c r="I37" s="140">
        <v>9</v>
      </c>
      <c r="J37" s="115">
        <v>12</v>
      </c>
      <c r="K37" s="116">
        <v>133.33333333333334</v>
      </c>
    </row>
    <row r="38" spans="1:11" ht="14.1" customHeight="1" x14ac:dyDescent="0.2">
      <c r="A38" s="306">
        <v>43</v>
      </c>
      <c r="B38" s="307" t="s">
        <v>257</v>
      </c>
      <c r="C38" s="308"/>
      <c r="D38" s="113">
        <v>0.4818252674838801</v>
      </c>
      <c r="E38" s="115">
        <v>68</v>
      </c>
      <c r="F38" s="114">
        <v>46</v>
      </c>
      <c r="G38" s="114">
        <v>83</v>
      </c>
      <c r="H38" s="114">
        <v>52</v>
      </c>
      <c r="I38" s="140">
        <v>70</v>
      </c>
      <c r="J38" s="115">
        <v>-2</v>
      </c>
      <c r="K38" s="116">
        <v>-2.8571428571428572</v>
      </c>
    </row>
    <row r="39" spans="1:11" ht="14.1" customHeight="1" x14ac:dyDescent="0.2">
      <c r="A39" s="306">
        <v>51</v>
      </c>
      <c r="B39" s="307" t="s">
        <v>258</v>
      </c>
      <c r="C39" s="308"/>
      <c r="D39" s="113">
        <v>9.6294196839793091</v>
      </c>
      <c r="E39" s="115">
        <v>1359</v>
      </c>
      <c r="F39" s="114">
        <v>1400</v>
      </c>
      <c r="G39" s="114">
        <v>1442</v>
      </c>
      <c r="H39" s="114">
        <v>1345</v>
      </c>
      <c r="I39" s="140">
        <v>1434</v>
      </c>
      <c r="J39" s="115">
        <v>-75</v>
      </c>
      <c r="K39" s="116">
        <v>-5.2301255230125525</v>
      </c>
    </row>
    <row r="40" spans="1:11" ht="14.1" customHeight="1" x14ac:dyDescent="0.2">
      <c r="A40" s="306" t="s">
        <v>259</v>
      </c>
      <c r="B40" s="307" t="s">
        <v>260</v>
      </c>
      <c r="C40" s="308"/>
      <c r="D40" s="113">
        <v>8.261886204208885</v>
      </c>
      <c r="E40" s="115">
        <v>1166</v>
      </c>
      <c r="F40" s="114">
        <v>1186</v>
      </c>
      <c r="G40" s="114">
        <v>1194</v>
      </c>
      <c r="H40" s="114">
        <v>1081</v>
      </c>
      <c r="I40" s="140">
        <v>1203</v>
      </c>
      <c r="J40" s="115">
        <v>-37</v>
      </c>
      <c r="K40" s="116">
        <v>-3.0756442227763925</v>
      </c>
    </row>
    <row r="41" spans="1:11" ht="14.1" customHeight="1" x14ac:dyDescent="0.2">
      <c r="A41" s="306"/>
      <c r="B41" s="307" t="s">
        <v>261</v>
      </c>
      <c r="C41" s="308"/>
      <c r="D41" s="113">
        <v>7.4612059803018491</v>
      </c>
      <c r="E41" s="115">
        <v>1053</v>
      </c>
      <c r="F41" s="114">
        <v>1100</v>
      </c>
      <c r="G41" s="114">
        <v>1077</v>
      </c>
      <c r="H41" s="114">
        <v>986</v>
      </c>
      <c r="I41" s="140">
        <v>1095</v>
      </c>
      <c r="J41" s="115">
        <v>-42</v>
      </c>
      <c r="K41" s="116">
        <v>-3.8356164383561642</v>
      </c>
    </row>
    <row r="42" spans="1:11" ht="14.1" customHeight="1" x14ac:dyDescent="0.2">
      <c r="A42" s="306">
        <v>52</v>
      </c>
      <c r="B42" s="307" t="s">
        <v>262</v>
      </c>
      <c r="C42" s="308"/>
      <c r="D42" s="113">
        <v>4.9670516545029404</v>
      </c>
      <c r="E42" s="115">
        <v>701</v>
      </c>
      <c r="F42" s="114">
        <v>629</v>
      </c>
      <c r="G42" s="114">
        <v>691</v>
      </c>
      <c r="H42" s="114">
        <v>628</v>
      </c>
      <c r="I42" s="140">
        <v>763</v>
      </c>
      <c r="J42" s="115">
        <v>-62</v>
      </c>
      <c r="K42" s="116">
        <v>-8.1258191349934474</v>
      </c>
    </row>
    <row r="43" spans="1:11" ht="14.1" customHeight="1" x14ac:dyDescent="0.2">
      <c r="A43" s="306" t="s">
        <v>263</v>
      </c>
      <c r="B43" s="307" t="s">
        <v>264</v>
      </c>
      <c r="C43" s="308"/>
      <c r="D43" s="113">
        <v>3.4861475235598385</v>
      </c>
      <c r="E43" s="115">
        <v>492</v>
      </c>
      <c r="F43" s="114">
        <v>398</v>
      </c>
      <c r="G43" s="114">
        <v>485</v>
      </c>
      <c r="H43" s="114">
        <v>412</v>
      </c>
      <c r="I43" s="140">
        <v>547</v>
      </c>
      <c r="J43" s="115">
        <v>-55</v>
      </c>
      <c r="K43" s="116">
        <v>-10.054844606946984</v>
      </c>
    </row>
    <row r="44" spans="1:11" ht="14.1" customHeight="1" x14ac:dyDescent="0.2">
      <c r="A44" s="306">
        <v>53</v>
      </c>
      <c r="B44" s="307" t="s">
        <v>265</v>
      </c>
      <c r="C44" s="308"/>
      <c r="D44" s="113">
        <v>0.72273790122582016</v>
      </c>
      <c r="E44" s="115">
        <v>102</v>
      </c>
      <c r="F44" s="114">
        <v>77</v>
      </c>
      <c r="G44" s="114">
        <v>105</v>
      </c>
      <c r="H44" s="114">
        <v>72</v>
      </c>
      <c r="I44" s="140">
        <v>103</v>
      </c>
      <c r="J44" s="115">
        <v>-1</v>
      </c>
      <c r="K44" s="116">
        <v>-0.970873786407767</v>
      </c>
    </row>
    <row r="45" spans="1:11" ht="14.1" customHeight="1" x14ac:dyDescent="0.2">
      <c r="A45" s="306" t="s">
        <v>266</v>
      </c>
      <c r="B45" s="307" t="s">
        <v>267</v>
      </c>
      <c r="C45" s="308"/>
      <c r="D45" s="113">
        <v>0.65896690994118901</v>
      </c>
      <c r="E45" s="115">
        <v>93</v>
      </c>
      <c r="F45" s="114">
        <v>73</v>
      </c>
      <c r="G45" s="114">
        <v>96</v>
      </c>
      <c r="H45" s="114">
        <v>65</v>
      </c>
      <c r="I45" s="140">
        <v>85</v>
      </c>
      <c r="J45" s="115">
        <v>8</v>
      </c>
      <c r="K45" s="116">
        <v>9.4117647058823533</v>
      </c>
    </row>
    <row r="46" spans="1:11" ht="14.1" customHeight="1" x14ac:dyDescent="0.2">
      <c r="A46" s="306">
        <v>54</v>
      </c>
      <c r="B46" s="307" t="s">
        <v>268</v>
      </c>
      <c r="C46" s="308"/>
      <c r="D46" s="113">
        <v>2.834266279316942</v>
      </c>
      <c r="E46" s="115">
        <v>400</v>
      </c>
      <c r="F46" s="114">
        <v>459</v>
      </c>
      <c r="G46" s="114">
        <v>443</v>
      </c>
      <c r="H46" s="114">
        <v>347</v>
      </c>
      <c r="I46" s="140">
        <v>432</v>
      </c>
      <c r="J46" s="115">
        <v>-32</v>
      </c>
      <c r="K46" s="116">
        <v>-7.4074074074074074</v>
      </c>
    </row>
    <row r="47" spans="1:11" ht="14.1" customHeight="1" x14ac:dyDescent="0.2">
      <c r="A47" s="306">
        <v>61</v>
      </c>
      <c r="B47" s="307" t="s">
        <v>269</v>
      </c>
      <c r="C47" s="308"/>
      <c r="D47" s="113">
        <v>1.6226174449089492</v>
      </c>
      <c r="E47" s="115">
        <v>229</v>
      </c>
      <c r="F47" s="114">
        <v>167</v>
      </c>
      <c r="G47" s="114">
        <v>256</v>
      </c>
      <c r="H47" s="114">
        <v>271</v>
      </c>
      <c r="I47" s="140">
        <v>215</v>
      </c>
      <c r="J47" s="115">
        <v>14</v>
      </c>
      <c r="K47" s="116">
        <v>6.5116279069767442</v>
      </c>
    </row>
    <row r="48" spans="1:11" ht="14.1" customHeight="1" x14ac:dyDescent="0.2">
      <c r="A48" s="306">
        <v>62</v>
      </c>
      <c r="B48" s="307" t="s">
        <v>270</v>
      </c>
      <c r="C48" s="308"/>
      <c r="D48" s="113">
        <v>9.2822220647629852</v>
      </c>
      <c r="E48" s="115">
        <v>1310</v>
      </c>
      <c r="F48" s="114">
        <v>1164</v>
      </c>
      <c r="G48" s="114">
        <v>1397</v>
      </c>
      <c r="H48" s="114">
        <v>1103</v>
      </c>
      <c r="I48" s="140">
        <v>1151</v>
      </c>
      <c r="J48" s="115">
        <v>159</v>
      </c>
      <c r="K48" s="116">
        <v>13.814074717636837</v>
      </c>
    </row>
    <row r="49" spans="1:11" ht="14.1" customHeight="1" x14ac:dyDescent="0.2">
      <c r="A49" s="306">
        <v>63</v>
      </c>
      <c r="B49" s="307" t="s">
        <v>271</v>
      </c>
      <c r="C49" s="308"/>
      <c r="D49" s="113">
        <v>4.0459151137249343</v>
      </c>
      <c r="E49" s="115">
        <v>571</v>
      </c>
      <c r="F49" s="114">
        <v>608</v>
      </c>
      <c r="G49" s="114">
        <v>586</v>
      </c>
      <c r="H49" s="114">
        <v>482</v>
      </c>
      <c r="I49" s="140">
        <v>492</v>
      </c>
      <c r="J49" s="115">
        <v>79</v>
      </c>
      <c r="K49" s="116">
        <v>16.056910569105693</v>
      </c>
    </row>
    <row r="50" spans="1:11" ht="14.1" customHeight="1" x14ac:dyDescent="0.2">
      <c r="A50" s="306" t="s">
        <v>272</v>
      </c>
      <c r="B50" s="307" t="s">
        <v>273</v>
      </c>
      <c r="C50" s="308"/>
      <c r="D50" s="113">
        <v>0.62353858144972718</v>
      </c>
      <c r="E50" s="115">
        <v>88</v>
      </c>
      <c r="F50" s="114">
        <v>91</v>
      </c>
      <c r="G50" s="114">
        <v>95</v>
      </c>
      <c r="H50" s="114">
        <v>99</v>
      </c>
      <c r="I50" s="140">
        <v>86</v>
      </c>
      <c r="J50" s="115">
        <v>2</v>
      </c>
      <c r="K50" s="116">
        <v>2.3255813953488373</v>
      </c>
    </row>
    <row r="51" spans="1:11" ht="14.1" customHeight="1" x14ac:dyDescent="0.2">
      <c r="A51" s="306" t="s">
        <v>274</v>
      </c>
      <c r="B51" s="307" t="s">
        <v>275</v>
      </c>
      <c r="C51" s="308"/>
      <c r="D51" s="113">
        <v>3.1389499043435132</v>
      </c>
      <c r="E51" s="115">
        <v>443</v>
      </c>
      <c r="F51" s="114">
        <v>488</v>
      </c>
      <c r="G51" s="114">
        <v>444</v>
      </c>
      <c r="H51" s="114">
        <v>349</v>
      </c>
      <c r="I51" s="140">
        <v>377</v>
      </c>
      <c r="J51" s="115">
        <v>66</v>
      </c>
      <c r="K51" s="116">
        <v>17.50663129973475</v>
      </c>
    </row>
    <row r="52" spans="1:11" ht="14.1" customHeight="1" x14ac:dyDescent="0.2">
      <c r="A52" s="306">
        <v>71</v>
      </c>
      <c r="B52" s="307" t="s">
        <v>276</v>
      </c>
      <c r="C52" s="308"/>
      <c r="D52" s="113">
        <v>7.418691986112095</v>
      </c>
      <c r="E52" s="115">
        <v>1047</v>
      </c>
      <c r="F52" s="114">
        <v>683</v>
      </c>
      <c r="G52" s="114">
        <v>942</v>
      </c>
      <c r="H52" s="114">
        <v>873</v>
      </c>
      <c r="I52" s="140">
        <v>974</v>
      </c>
      <c r="J52" s="115">
        <v>73</v>
      </c>
      <c r="K52" s="116">
        <v>7.4948665297741277</v>
      </c>
    </row>
    <row r="53" spans="1:11" ht="14.1" customHeight="1" x14ac:dyDescent="0.2">
      <c r="A53" s="306" t="s">
        <v>277</v>
      </c>
      <c r="B53" s="307" t="s">
        <v>278</v>
      </c>
      <c r="C53" s="308"/>
      <c r="D53" s="113">
        <v>2.394955006022816</v>
      </c>
      <c r="E53" s="115">
        <v>338</v>
      </c>
      <c r="F53" s="114">
        <v>205</v>
      </c>
      <c r="G53" s="114">
        <v>332</v>
      </c>
      <c r="H53" s="114">
        <v>281</v>
      </c>
      <c r="I53" s="140">
        <v>324</v>
      </c>
      <c r="J53" s="115">
        <v>14</v>
      </c>
      <c r="K53" s="116">
        <v>4.3209876543209873</v>
      </c>
    </row>
    <row r="54" spans="1:11" ht="14.1" customHeight="1" x14ac:dyDescent="0.2">
      <c r="A54" s="306" t="s">
        <v>279</v>
      </c>
      <c r="B54" s="307" t="s">
        <v>280</v>
      </c>
      <c r="C54" s="308"/>
      <c r="D54" s="113">
        <v>4.357684404449798</v>
      </c>
      <c r="E54" s="115">
        <v>615</v>
      </c>
      <c r="F54" s="114">
        <v>412</v>
      </c>
      <c r="G54" s="114">
        <v>534</v>
      </c>
      <c r="H54" s="114">
        <v>535</v>
      </c>
      <c r="I54" s="140">
        <v>563</v>
      </c>
      <c r="J54" s="115">
        <v>52</v>
      </c>
      <c r="K54" s="116">
        <v>9.2362344582593252</v>
      </c>
    </row>
    <row r="55" spans="1:11" ht="14.1" customHeight="1" x14ac:dyDescent="0.2">
      <c r="A55" s="306">
        <v>72</v>
      </c>
      <c r="B55" s="307" t="s">
        <v>281</v>
      </c>
      <c r="C55" s="308"/>
      <c r="D55" s="113">
        <v>2.2248990292637991</v>
      </c>
      <c r="E55" s="115">
        <v>314</v>
      </c>
      <c r="F55" s="114">
        <v>174</v>
      </c>
      <c r="G55" s="114">
        <v>243</v>
      </c>
      <c r="H55" s="114">
        <v>246</v>
      </c>
      <c r="I55" s="140">
        <v>281</v>
      </c>
      <c r="J55" s="115">
        <v>33</v>
      </c>
      <c r="K55" s="116">
        <v>11.743772241992882</v>
      </c>
    </row>
    <row r="56" spans="1:11" ht="14.1" customHeight="1" x14ac:dyDescent="0.2">
      <c r="A56" s="306" t="s">
        <v>282</v>
      </c>
      <c r="B56" s="307" t="s">
        <v>283</v>
      </c>
      <c r="C56" s="308"/>
      <c r="D56" s="113">
        <v>0.99907886345922203</v>
      </c>
      <c r="E56" s="115">
        <v>141</v>
      </c>
      <c r="F56" s="114">
        <v>83</v>
      </c>
      <c r="G56" s="114">
        <v>114</v>
      </c>
      <c r="H56" s="114">
        <v>117</v>
      </c>
      <c r="I56" s="140">
        <v>127</v>
      </c>
      <c r="J56" s="115">
        <v>14</v>
      </c>
      <c r="K56" s="116">
        <v>11.023622047244094</v>
      </c>
    </row>
    <row r="57" spans="1:11" ht="14.1" customHeight="1" x14ac:dyDescent="0.2">
      <c r="A57" s="306" t="s">
        <v>284</v>
      </c>
      <c r="B57" s="307" t="s">
        <v>285</v>
      </c>
      <c r="C57" s="308"/>
      <c r="D57" s="113">
        <v>0.72273790122582016</v>
      </c>
      <c r="E57" s="115">
        <v>102</v>
      </c>
      <c r="F57" s="114">
        <v>54</v>
      </c>
      <c r="G57" s="114">
        <v>63</v>
      </c>
      <c r="H57" s="114">
        <v>56</v>
      </c>
      <c r="I57" s="140">
        <v>75</v>
      </c>
      <c r="J57" s="115">
        <v>27</v>
      </c>
      <c r="K57" s="116">
        <v>36</v>
      </c>
    </row>
    <row r="58" spans="1:11" ht="14.1" customHeight="1" x14ac:dyDescent="0.2">
      <c r="A58" s="306">
        <v>73</v>
      </c>
      <c r="B58" s="307" t="s">
        <v>286</v>
      </c>
      <c r="C58" s="308"/>
      <c r="D58" s="113">
        <v>1.1124495146318996</v>
      </c>
      <c r="E58" s="115">
        <v>157</v>
      </c>
      <c r="F58" s="114">
        <v>119</v>
      </c>
      <c r="G58" s="114">
        <v>160</v>
      </c>
      <c r="H58" s="114">
        <v>176</v>
      </c>
      <c r="I58" s="140">
        <v>140</v>
      </c>
      <c r="J58" s="115">
        <v>17</v>
      </c>
      <c r="K58" s="116">
        <v>12.142857142857142</v>
      </c>
    </row>
    <row r="59" spans="1:11" ht="14.1" customHeight="1" x14ac:dyDescent="0.2">
      <c r="A59" s="306" t="s">
        <v>287</v>
      </c>
      <c r="B59" s="307" t="s">
        <v>288</v>
      </c>
      <c r="C59" s="308"/>
      <c r="D59" s="113">
        <v>0.72982356692411254</v>
      </c>
      <c r="E59" s="115">
        <v>103</v>
      </c>
      <c r="F59" s="114">
        <v>75</v>
      </c>
      <c r="G59" s="114">
        <v>112</v>
      </c>
      <c r="H59" s="114">
        <v>117</v>
      </c>
      <c r="I59" s="140">
        <v>107</v>
      </c>
      <c r="J59" s="115">
        <v>-4</v>
      </c>
      <c r="K59" s="116">
        <v>-3.7383177570093458</v>
      </c>
    </row>
    <row r="60" spans="1:11" ht="14.1" customHeight="1" x14ac:dyDescent="0.2">
      <c r="A60" s="306">
        <v>81</v>
      </c>
      <c r="B60" s="307" t="s">
        <v>289</v>
      </c>
      <c r="C60" s="308"/>
      <c r="D60" s="113">
        <v>7.3053213349394177</v>
      </c>
      <c r="E60" s="115">
        <v>1031</v>
      </c>
      <c r="F60" s="114">
        <v>1021</v>
      </c>
      <c r="G60" s="114">
        <v>1155</v>
      </c>
      <c r="H60" s="114">
        <v>929</v>
      </c>
      <c r="I60" s="140">
        <v>1102</v>
      </c>
      <c r="J60" s="115">
        <v>-71</v>
      </c>
      <c r="K60" s="116">
        <v>-6.442831215970962</v>
      </c>
    </row>
    <row r="61" spans="1:11" ht="14.1" customHeight="1" x14ac:dyDescent="0.2">
      <c r="A61" s="306" t="s">
        <v>290</v>
      </c>
      <c r="B61" s="307" t="s">
        <v>291</v>
      </c>
      <c r="C61" s="308"/>
      <c r="D61" s="113">
        <v>2.0619287182030752</v>
      </c>
      <c r="E61" s="115">
        <v>291</v>
      </c>
      <c r="F61" s="114">
        <v>230</v>
      </c>
      <c r="G61" s="114">
        <v>316</v>
      </c>
      <c r="H61" s="114">
        <v>323</v>
      </c>
      <c r="I61" s="140">
        <v>286</v>
      </c>
      <c r="J61" s="115">
        <v>5</v>
      </c>
      <c r="K61" s="116">
        <v>1.7482517482517483</v>
      </c>
    </row>
    <row r="62" spans="1:11" ht="14.1" customHeight="1" x14ac:dyDescent="0.2">
      <c r="A62" s="306" t="s">
        <v>292</v>
      </c>
      <c r="B62" s="307" t="s">
        <v>293</v>
      </c>
      <c r="C62" s="308"/>
      <c r="D62" s="113">
        <v>2.5224969885920783</v>
      </c>
      <c r="E62" s="115">
        <v>356</v>
      </c>
      <c r="F62" s="114">
        <v>447</v>
      </c>
      <c r="G62" s="114">
        <v>482</v>
      </c>
      <c r="H62" s="114">
        <v>310</v>
      </c>
      <c r="I62" s="140">
        <v>401</v>
      </c>
      <c r="J62" s="115">
        <v>-45</v>
      </c>
      <c r="K62" s="116">
        <v>-11.221945137157107</v>
      </c>
    </row>
    <row r="63" spans="1:11" ht="14.1" customHeight="1" x14ac:dyDescent="0.2">
      <c r="A63" s="306"/>
      <c r="B63" s="307" t="s">
        <v>294</v>
      </c>
      <c r="C63" s="308"/>
      <c r="D63" s="113">
        <v>2.1398710408842909</v>
      </c>
      <c r="E63" s="115">
        <v>302</v>
      </c>
      <c r="F63" s="114">
        <v>362</v>
      </c>
      <c r="G63" s="114">
        <v>388</v>
      </c>
      <c r="H63" s="114">
        <v>252</v>
      </c>
      <c r="I63" s="140">
        <v>330</v>
      </c>
      <c r="J63" s="115">
        <v>-28</v>
      </c>
      <c r="K63" s="116">
        <v>-8.4848484848484844</v>
      </c>
    </row>
    <row r="64" spans="1:11" ht="14.1" customHeight="1" x14ac:dyDescent="0.2">
      <c r="A64" s="306" t="s">
        <v>295</v>
      </c>
      <c r="B64" s="307" t="s">
        <v>296</v>
      </c>
      <c r="C64" s="308"/>
      <c r="D64" s="113">
        <v>1.1053638489336073</v>
      </c>
      <c r="E64" s="115">
        <v>156</v>
      </c>
      <c r="F64" s="114">
        <v>133</v>
      </c>
      <c r="G64" s="114">
        <v>166</v>
      </c>
      <c r="H64" s="114">
        <v>126</v>
      </c>
      <c r="I64" s="140">
        <v>143</v>
      </c>
      <c r="J64" s="115">
        <v>13</v>
      </c>
      <c r="K64" s="116">
        <v>9.0909090909090917</v>
      </c>
    </row>
    <row r="65" spans="1:11" ht="14.1" customHeight="1" x14ac:dyDescent="0.2">
      <c r="A65" s="306" t="s">
        <v>297</v>
      </c>
      <c r="B65" s="307" t="s">
        <v>298</v>
      </c>
      <c r="C65" s="308"/>
      <c r="D65" s="113">
        <v>0.56685325586338842</v>
      </c>
      <c r="E65" s="115">
        <v>80</v>
      </c>
      <c r="F65" s="114">
        <v>104</v>
      </c>
      <c r="G65" s="114">
        <v>75</v>
      </c>
      <c r="H65" s="114">
        <v>79</v>
      </c>
      <c r="I65" s="140">
        <v>85</v>
      </c>
      <c r="J65" s="115">
        <v>-5</v>
      </c>
      <c r="K65" s="116">
        <v>-5.882352941176471</v>
      </c>
    </row>
    <row r="66" spans="1:11" ht="14.1" customHeight="1" x14ac:dyDescent="0.2">
      <c r="A66" s="306">
        <v>82</v>
      </c>
      <c r="B66" s="307" t="s">
        <v>299</v>
      </c>
      <c r="C66" s="308"/>
      <c r="D66" s="113">
        <v>4.0246581166300572</v>
      </c>
      <c r="E66" s="115">
        <v>568</v>
      </c>
      <c r="F66" s="114">
        <v>477</v>
      </c>
      <c r="G66" s="114">
        <v>742</v>
      </c>
      <c r="H66" s="114">
        <v>486</v>
      </c>
      <c r="I66" s="140">
        <v>578</v>
      </c>
      <c r="J66" s="115">
        <v>-10</v>
      </c>
      <c r="K66" s="116">
        <v>-1.7301038062283738</v>
      </c>
    </row>
    <row r="67" spans="1:11" ht="14.1" customHeight="1" x14ac:dyDescent="0.2">
      <c r="A67" s="306" t="s">
        <v>300</v>
      </c>
      <c r="B67" s="307" t="s">
        <v>301</v>
      </c>
      <c r="C67" s="308"/>
      <c r="D67" s="113">
        <v>2.6996386310493872</v>
      </c>
      <c r="E67" s="115">
        <v>381</v>
      </c>
      <c r="F67" s="114">
        <v>348</v>
      </c>
      <c r="G67" s="114">
        <v>530</v>
      </c>
      <c r="H67" s="114">
        <v>352</v>
      </c>
      <c r="I67" s="140">
        <v>390</v>
      </c>
      <c r="J67" s="115">
        <v>-9</v>
      </c>
      <c r="K67" s="116">
        <v>-2.3076923076923075</v>
      </c>
    </row>
    <row r="68" spans="1:11" ht="14.1" customHeight="1" x14ac:dyDescent="0.2">
      <c r="A68" s="306" t="s">
        <v>302</v>
      </c>
      <c r="B68" s="307" t="s">
        <v>303</v>
      </c>
      <c r="C68" s="308"/>
      <c r="D68" s="113">
        <v>0.81485155530362074</v>
      </c>
      <c r="E68" s="115">
        <v>115</v>
      </c>
      <c r="F68" s="114">
        <v>80</v>
      </c>
      <c r="G68" s="114">
        <v>127</v>
      </c>
      <c r="H68" s="114">
        <v>82</v>
      </c>
      <c r="I68" s="140">
        <v>130</v>
      </c>
      <c r="J68" s="115">
        <v>-15</v>
      </c>
      <c r="K68" s="116">
        <v>-11.538461538461538</v>
      </c>
    </row>
    <row r="69" spans="1:11" ht="14.1" customHeight="1" x14ac:dyDescent="0.2">
      <c r="A69" s="306">
        <v>83</v>
      </c>
      <c r="B69" s="307" t="s">
        <v>304</v>
      </c>
      <c r="C69" s="308"/>
      <c r="D69" s="113">
        <v>4.9103663289166013</v>
      </c>
      <c r="E69" s="115">
        <v>693</v>
      </c>
      <c r="F69" s="114">
        <v>518</v>
      </c>
      <c r="G69" s="114">
        <v>1131</v>
      </c>
      <c r="H69" s="114">
        <v>506</v>
      </c>
      <c r="I69" s="140">
        <v>647</v>
      </c>
      <c r="J69" s="115">
        <v>46</v>
      </c>
      <c r="K69" s="116">
        <v>7.1097372488408039</v>
      </c>
    </row>
    <row r="70" spans="1:11" ht="14.1" customHeight="1" x14ac:dyDescent="0.2">
      <c r="A70" s="306" t="s">
        <v>305</v>
      </c>
      <c r="B70" s="307" t="s">
        <v>306</v>
      </c>
      <c r="C70" s="308"/>
      <c r="D70" s="113">
        <v>4.0884291079146884</v>
      </c>
      <c r="E70" s="115">
        <v>577</v>
      </c>
      <c r="F70" s="114">
        <v>413</v>
      </c>
      <c r="G70" s="114">
        <v>996</v>
      </c>
      <c r="H70" s="114">
        <v>418</v>
      </c>
      <c r="I70" s="140">
        <v>520</v>
      </c>
      <c r="J70" s="115">
        <v>57</v>
      </c>
      <c r="K70" s="116">
        <v>10.961538461538462</v>
      </c>
    </row>
    <row r="71" spans="1:11" ht="14.1" customHeight="1" x14ac:dyDescent="0.2">
      <c r="A71" s="306"/>
      <c r="B71" s="307" t="s">
        <v>307</v>
      </c>
      <c r="C71" s="308"/>
      <c r="D71" s="113">
        <v>2.182385035074045</v>
      </c>
      <c r="E71" s="115">
        <v>308</v>
      </c>
      <c r="F71" s="114">
        <v>244</v>
      </c>
      <c r="G71" s="114">
        <v>590</v>
      </c>
      <c r="H71" s="114">
        <v>249</v>
      </c>
      <c r="I71" s="140">
        <v>286</v>
      </c>
      <c r="J71" s="115">
        <v>22</v>
      </c>
      <c r="K71" s="116">
        <v>7.6923076923076925</v>
      </c>
    </row>
    <row r="72" spans="1:11" ht="14.1" customHeight="1" x14ac:dyDescent="0.2">
      <c r="A72" s="306">
        <v>84</v>
      </c>
      <c r="B72" s="307" t="s">
        <v>308</v>
      </c>
      <c r="C72" s="308"/>
      <c r="D72" s="113">
        <v>0.92822220647629849</v>
      </c>
      <c r="E72" s="115">
        <v>131</v>
      </c>
      <c r="F72" s="114">
        <v>86</v>
      </c>
      <c r="G72" s="114">
        <v>320</v>
      </c>
      <c r="H72" s="114">
        <v>96</v>
      </c>
      <c r="I72" s="140">
        <v>160</v>
      </c>
      <c r="J72" s="115">
        <v>-29</v>
      </c>
      <c r="K72" s="116">
        <v>-18.125</v>
      </c>
    </row>
    <row r="73" spans="1:11" ht="14.1" customHeight="1" x14ac:dyDescent="0.2">
      <c r="A73" s="306" t="s">
        <v>309</v>
      </c>
      <c r="B73" s="307" t="s">
        <v>310</v>
      </c>
      <c r="C73" s="308"/>
      <c r="D73" s="113">
        <v>0.40388294480266423</v>
      </c>
      <c r="E73" s="115">
        <v>57</v>
      </c>
      <c r="F73" s="114">
        <v>25</v>
      </c>
      <c r="G73" s="114">
        <v>158</v>
      </c>
      <c r="H73" s="114">
        <v>28</v>
      </c>
      <c r="I73" s="140">
        <v>91</v>
      </c>
      <c r="J73" s="115">
        <v>-34</v>
      </c>
      <c r="K73" s="116">
        <v>-37.362637362637365</v>
      </c>
    </row>
    <row r="74" spans="1:11" ht="14.1" customHeight="1" x14ac:dyDescent="0.2">
      <c r="A74" s="306" t="s">
        <v>311</v>
      </c>
      <c r="B74" s="307" t="s">
        <v>312</v>
      </c>
      <c r="C74" s="308"/>
      <c r="D74" s="113">
        <v>0.12754198256926239</v>
      </c>
      <c r="E74" s="115">
        <v>18</v>
      </c>
      <c r="F74" s="114">
        <v>17</v>
      </c>
      <c r="G74" s="114">
        <v>91</v>
      </c>
      <c r="H74" s="114">
        <v>24</v>
      </c>
      <c r="I74" s="140">
        <v>23</v>
      </c>
      <c r="J74" s="115">
        <v>-5</v>
      </c>
      <c r="K74" s="116">
        <v>-21.739130434782609</v>
      </c>
    </row>
    <row r="75" spans="1:11" ht="14.1" customHeight="1" x14ac:dyDescent="0.2">
      <c r="A75" s="306" t="s">
        <v>313</v>
      </c>
      <c r="B75" s="307" t="s">
        <v>314</v>
      </c>
      <c r="C75" s="308"/>
      <c r="D75" s="113">
        <v>2.8342662793169417E-2</v>
      </c>
      <c r="E75" s="115">
        <v>4</v>
      </c>
      <c r="F75" s="114" t="s">
        <v>514</v>
      </c>
      <c r="G75" s="114" t="s">
        <v>514</v>
      </c>
      <c r="H75" s="114" t="s">
        <v>514</v>
      </c>
      <c r="I75" s="140" t="s">
        <v>514</v>
      </c>
      <c r="J75" s="115" t="s">
        <v>514</v>
      </c>
      <c r="K75" s="116" t="s">
        <v>514</v>
      </c>
    </row>
    <row r="76" spans="1:11" ht="14.1" customHeight="1" x14ac:dyDescent="0.2">
      <c r="A76" s="306">
        <v>91</v>
      </c>
      <c r="B76" s="307" t="s">
        <v>315</v>
      </c>
      <c r="C76" s="308"/>
      <c r="D76" s="113">
        <v>0.31176929072486359</v>
      </c>
      <c r="E76" s="115">
        <v>44</v>
      </c>
      <c r="F76" s="114">
        <v>17</v>
      </c>
      <c r="G76" s="114">
        <v>48</v>
      </c>
      <c r="H76" s="114">
        <v>26</v>
      </c>
      <c r="I76" s="140">
        <v>33</v>
      </c>
      <c r="J76" s="115">
        <v>11</v>
      </c>
      <c r="K76" s="116">
        <v>33.333333333333336</v>
      </c>
    </row>
    <row r="77" spans="1:11" ht="14.1" customHeight="1" x14ac:dyDescent="0.2">
      <c r="A77" s="306">
        <v>92</v>
      </c>
      <c r="B77" s="307" t="s">
        <v>316</v>
      </c>
      <c r="C77" s="308"/>
      <c r="D77" s="113">
        <v>0.5243392616736342</v>
      </c>
      <c r="E77" s="115">
        <v>74</v>
      </c>
      <c r="F77" s="114">
        <v>52</v>
      </c>
      <c r="G77" s="114">
        <v>62</v>
      </c>
      <c r="H77" s="114">
        <v>123</v>
      </c>
      <c r="I77" s="140">
        <v>78</v>
      </c>
      <c r="J77" s="115">
        <v>-4</v>
      </c>
      <c r="K77" s="116">
        <v>-5.1282051282051286</v>
      </c>
    </row>
    <row r="78" spans="1:11" ht="14.1" customHeight="1" x14ac:dyDescent="0.2">
      <c r="A78" s="306">
        <v>93</v>
      </c>
      <c r="B78" s="307" t="s">
        <v>317</v>
      </c>
      <c r="C78" s="308"/>
      <c r="D78" s="113">
        <v>0.13462764826755474</v>
      </c>
      <c r="E78" s="115">
        <v>19</v>
      </c>
      <c r="F78" s="114">
        <v>8</v>
      </c>
      <c r="G78" s="114">
        <v>20</v>
      </c>
      <c r="H78" s="114">
        <v>16</v>
      </c>
      <c r="I78" s="140">
        <v>14</v>
      </c>
      <c r="J78" s="115">
        <v>5</v>
      </c>
      <c r="K78" s="116">
        <v>35.714285714285715</v>
      </c>
    </row>
    <row r="79" spans="1:11" ht="14.1" customHeight="1" x14ac:dyDescent="0.2">
      <c r="A79" s="306">
        <v>94</v>
      </c>
      <c r="B79" s="307" t="s">
        <v>318</v>
      </c>
      <c r="C79" s="308"/>
      <c r="D79" s="113" t="s">
        <v>514</v>
      </c>
      <c r="E79" s="115" t="s">
        <v>514</v>
      </c>
      <c r="F79" s="114">
        <v>11</v>
      </c>
      <c r="G79" s="114">
        <v>23</v>
      </c>
      <c r="H79" s="114">
        <v>25</v>
      </c>
      <c r="I79" s="140">
        <v>21</v>
      </c>
      <c r="J79" s="115" t="s">
        <v>514</v>
      </c>
      <c r="K79" s="116" t="s">
        <v>514</v>
      </c>
    </row>
    <row r="80" spans="1:11" ht="14.1" customHeight="1" x14ac:dyDescent="0.2">
      <c r="A80" s="306" t="s">
        <v>319</v>
      </c>
      <c r="B80" s="307" t="s">
        <v>320</v>
      </c>
      <c r="C80" s="308"/>
      <c r="D80" s="113" t="s">
        <v>514</v>
      </c>
      <c r="E80" s="115" t="s">
        <v>514</v>
      </c>
      <c r="F80" s="114">
        <v>3</v>
      </c>
      <c r="G80" s="114" t="s">
        <v>514</v>
      </c>
      <c r="H80" s="114">
        <v>0</v>
      </c>
      <c r="I80" s="140">
        <v>0</v>
      </c>
      <c r="J80" s="115" t="s">
        <v>514</v>
      </c>
      <c r="K80" s="116" t="s">
        <v>514</v>
      </c>
    </row>
    <row r="81" spans="1:11" ht="14.1" customHeight="1" x14ac:dyDescent="0.2">
      <c r="A81" s="310" t="s">
        <v>321</v>
      </c>
      <c r="B81" s="311" t="s">
        <v>334</v>
      </c>
      <c r="C81" s="312"/>
      <c r="D81" s="125">
        <v>0.48891093318217249</v>
      </c>
      <c r="E81" s="143">
        <v>69</v>
      </c>
      <c r="F81" s="144">
        <v>78</v>
      </c>
      <c r="G81" s="144">
        <v>95</v>
      </c>
      <c r="H81" s="144">
        <v>60</v>
      </c>
      <c r="I81" s="145">
        <v>69</v>
      </c>
      <c r="J81" s="143">
        <v>0</v>
      </c>
      <c r="K81" s="146">
        <v>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138293</v>
      </c>
      <c r="C10" s="114">
        <v>73356</v>
      </c>
      <c r="D10" s="114">
        <v>64937</v>
      </c>
      <c r="E10" s="114">
        <v>104184</v>
      </c>
      <c r="F10" s="114">
        <v>32117</v>
      </c>
      <c r="G10" s="114">
        <v>18860</v>
      </c>
      <c r="H10" s="114">
        <v>36267</v>
      </c>
      <c r="I10" s="115">
        <v>49005</v>
      </c>
      <c r="J10" s="114">
        <v>36765</v>
      </c>
      <c r="K10" s="114">
        <v>12240</v>
      </c>
      <c r="L10" s="423">
        <v>10228</v>
      </c>
      <c r="M10" s="424">
        <v>10341</v>
      </c>
    </row>
    <row r="11" spans="1:13" ht="11.1" customHeight="1" x14ac:dyDescent="0.2">
      <c r="A11" s="422" t="s">
        <v>388</v>
      </c>
      <c r="B11" s="115">
        <v>139965</v>
      </c>
      <c r="C11" s="114">
        <v>74779</v>
      </c>
      <c r="D11" s="114">
        <v>65186</v>
      </c>
      <c r="E11" s="114">
        <v>105556</v>
      </c>
      <c r="F11" s="114">
        <v>32419</v>
      </c>
      <c r="G11" s="114">
        <v>18392</v>
      </c>
      <c r="H11" s="114">
        <v>37168</v>
      </c>
      <c r="I11" s="115">
        <v>50314</v>
      </c>
      <c r="J11" s="114">
        <v>37503</v>
      </c>
      <c r="K11" s="114">
        <v>12811</v>
      </c>
      <c r="L11" s="423">
        <v>11421</v>
      </c>
      <c r="M11" s="424">
        <v>9979</v>
      </c>
    </row>
    <row r="12" spans="1:13" ht="11.1" customHeight="1" x14ac:dyDescent="0.2">
      <c r="A12" s="422" t="s">
        <v>389</v>
      </c>
      <c r="B12" s="115">
        <v>143908</v>
      </c>
      <c r="C12" s="114">
        <v>77212</v>
      </c>
      <c r="D12" s="114">
        <v>66696</v>
      </c>
      <c r="E12" s="114">
        <v>108864</v>
      </c>
      <c r="F12" s="114">
        <v>33002</v>
      </c>
      <c r="G12" s="114">
        <v>20845</v>
      </c>
      <c r="H12" s="114">
        <v>37853</v>
      </c>
      <c r="I12" s="115">
        <v>50566</v>
      </c>
      <c r="J12" s="114">
        <v>37211</v>
      </c>
      <c r="K12" s="114">
        <v>13355</v>
      </c>
      <c r="L12" s="423">
        <v>15416</v>
      </c>
      <c r="M12" s="424">
        <v>11830</v>
      </c>
    </row>
    <row r="13" spans="1:13" s="110" customFormat="1" ht="11.1" customHeight="1" x14ac:dyDescent="0.2">
      <c r="A13" s="422" t="s">
        <v>390</v>
      </c>
      <c r="B13" s="115">
        <v>141503</v>
      </c>
      <c r="C13" s="114">
        <v>75284</v>
      </c>
      <c r="D13" s="114">
        <v>66219</v>
      </c>
      <c r="E13" s="114">
        <v>106443</v>
      </c>
      <c r="F13" s="114">
        <v>32991</v>
      </c>
      <c r="G13" s="114">
        <v>19881</v>
      </c>
      <c r="H13" s="114">
        <v>37908</v>
      </c>
      <c r="I13" s="115">
        <v>49829</v>
      </c>
      <c r="J13" s="114">
        <v>36730</v>
      </c>
      <c r="K13" s="114">
        <v>13099</v>
      </c>
      <c r="L13" s="423">
        <v>7950</v>
      </c>
      <c r="M13" s="424">
        <v>10666</v>
      </c>
    </row>
    <row r="14" spans="1:13" ht="15" customHeight="1" x14ac:dyDescent="0.2">
      <c r="A14" s="422" t="s">
        <v>391</v>
      </c>
      <c r="B14" s="115">
        <v>142239</v>
      </c>
      <c r="C14" s="114">
        <v>75792</v>
      </c>
      <c r="D14" s="114">
        <v>66447</v>
      </c>
      <c r="E14" s="114">
        <v>102417</v>
      </c>
      <c r="F14" s="114">
        <v>37910</v>
      </c>
      <c r="G14" s="114">
        <v>19374</v>
      </c>
      <c r="H14" s="114">
        <v>38566</v>
      </c>
      <c r="I14" s="115">
        <v>49764</v>
      </c>
      <c r="J14" s="114">
        <v>36740</v>
      </c>
      <c r="K14" s="114">
        <v>13024</v>
      </c>
      <c r="L14" s="423">
        <v>11651</v>
      </c>
      <c r="M14" s="424">
        <v>10869</v>
      </c>
    </row>
    <row r="15" spans="1:13" ht="11.1" customHeight="1" x14ac:dyDescent="0.2">
      <c r="A15" s="422" t="s">
        <v>388</v>
      </c>
      <c r="B15" s="115">
        <v>143985</v>
      </c>
      <c r="C15" s="114">
        <v>76987</v>
      </c>
      <c r="D15" s="114">
        <v>66998</v>
      </c>
      <c r="E15" s="114">
        <v>102827</v>
      </c>
      <c r="F15" s="114">
        <v>39272</v>
      </c>
      <c r="G15" s="114">
        <v>18886</v>
      </c>
      <c r="H15" s="114">
        <v>39504</v>
      </c>
      <c r="I15" s="115">
        <v>51048</v>
      </c>
      <c r="J15" s="114">
        <v>37670</v>
      </c>
      <c r="K15" s="114">
        <v>13378</v>
      </c>
      <c r="L15" s="423">
        <v>11565</v>
      </c>
      <c r="M15" s="424">
        <v>9963</v>
      </c>
    </row>
    <row r="16" spans="1:13" ht="11.1" customHeight="1" x14ac:dyDescent="0.2">
      <c r="A16" s="422" t="s">
        <v>389</v>
      </c>
      <c r="B16" s="115">
        <v>148307</v>
      </c>
      <c r="C16" s="114">
        <v>79703</v>
      </c>
      <c r="D16" s="114">
        <v>68604</v>
      </c>
      <c r="E16" s="114">
        <v>107354</v>
      </c>
      <c r="F16" s="114">
        <v>39940</v>
      </c>
      <c r="G16" s="114">
        <v>21746</v>
      </c>
      <c r="H16" s="114">
        <v>40223</v>
      </c>
      <c r="I16" s="115">
        <v>51147</v>
      </c>
      <c r="J16" s="114">
        <v>37033</v>
      </c>
      <c r="K16" s="114">
        <v>14114</v>
      </c>
      <c r="L16" s="423">
        <v>17017</v>
      </c>
      <c r="M16" s="424">
        <v>13219</v>
      </c>
    </row>
    <row r="17" spans="1:13" s="110" customFormat="1" ht="11.1" customHeight="1" x14ac:dyDescent="0.2">
      <c r="A17" s="422" t="s">
        <v>390</v>
      </c>
      <c r="B17" s="115">
        <v>146084</v>
      </c>
      <c r="C17" s="114">
        <v>77930</v>
      </c>
      <c r="D17" s="114">
        <v>68154</v>
      </c>
      <c r="E17" s="114">
        <v>106429</v>
      </c>
      <c r="F17" s="114">
        <v>39581</v>
      </c>
      <c r="G17" s="114">
        <v>20723</v>
      </c>
      <c r="H17" s="114">
        <v>40233</v>
      </c>
      <c r="I17" s="115">
        <v>50475</v>
      </c>
      <c r="J17" s="114">
        <v>36617</v>
      </c>
      <c r="K17" s="114">
        <v>13858</v>
      </c>
      <c r="L17" s="423">
        <v>8249</v>
      </c>
      <c r="M17" s="424">
        <v>10810</v>
      </c>
    </row>
    <row r="18" spans="1:13" ht="15" customHeight="1" x14ac:dyDescent="0.2">
      <c r="A18" s="422" t="s">
        <v>392</v>
      </c>
      <c r="B18" s="115">
        <v>147162</v>
      </c>
      <c r="C18" s="114">
        <v>78525</v>
      </c>
      <c r="D18" s="114">
        <v>68637</v>
      </c>
      <c r="E18" s="114">
        <v>106211</v>
      </c>
      <c r="F18" s="114">
        <v>40775</v>
      </c>
      <c r="G18" s="114">
        <v>20185</v>
      </c>
      <c r="H18" s="114">
        <v>41041</v>
      </c>
      <c r="I18" s="115">
        <v>49872</v>
      </c>
      <c r="J18" s="114">
        <v>36120</v>
      </c>
      <c r="K18" s="114">
        <v>13752</v>
      </c>
      <c r="L18" s="423">
        <v>11995</v>
      </c>
      <c r="M18" s="424">
        <v>11116</v>
      </c>
    </row>
    <row r="19" spans="1:13" ht="11.1" customHeight="1" x14ac:dyDescent="0.2">
      <c r="A19" s="422" t="s">
        <v>388</v>
      </c>
      <c r="B19" s="115">
        <v>148106</v>
      </c>
      <c r="C19" s="114">
        <v>78917</v>
      </c>
      <c r="D19" s="114">
        <v>69189</v>
      </c>
      <c r="E19" s="114">
        <v>106190</v>
      </c>
      <c r="F19" s="114">
        <v>41709</v>
      </c>
      <c r="G19" s="114">
        <v>19366</v>
      </c>
      <c r="H19" s="114">
        <v>41953</v>
      </c>
      <c r="I19" s="115">
        <v>51454</v>
      </c>
      <c r="J19" s="114">
        <v>37113</v>
      </c>
      <c r="K19" s="114">
        <v>14341</v>
      </c>
      <c r="L19" s="423">
        <v>10259</v>
      </c>
      <c r="M19" s="424">
        <v>9452</v>
      </c>
    </row>
    <row r="20" spans="1:13" ht="11.1" customHeight="1" x14ac:dyDescent="0.2">
      <c r="A20" s="422" t="s">
        <v>389</v>
      </c>
      <c r="B20" s="115">
        <v>151732</v>
      </c>
      <c r="C20" s="114">
        <v>81157</v>
      </c>
      <c r="D20" s="114">
        <v>70575</v>
      </c>
      <c r="E20" s="114">
        <v>109249</v>
      </c>
      <c r="F20" s="114">
        <v>42267</v>
      </c>
      <c r="G20" s="114">
        <v>21671</v>
      </c>
      <c r="H20" s="114">
        <v>42630</v>
      </c>
      <c r="I20" s="115">
        <v>51980</v>
      </c>
      <c r="J20" s="114">
        <v>36850</v>
      </c>
      <c r="K20" s="114">
        <v>15130</v>
      </c>
      <c r="L20" s="423">
        <v>15993</v>
      </c>
      <c r="M20" s="424">
        <v>12933</v>
      </c>
    </row>
    <row r="21" spans="1:13" s="110" customFormat="1" ht="11.1" customHeight="1" x14ac:dyDescent="0.2">
      <c r="A21" s="422" t="s">
        <v>390</v>
      </c>
      <c r="B21" s="115">
        <v>149649</v>
      </c>
      <c r="C21" s="114">
        <v>79394</v>
      </c>
      <c r="D21" s="114">
        <v>70255</v>
      </c>
      <c r="E21" s="114">
        <v>107771</v>
      </c>
      <c r="F21" s="114">
        <v>41813</v>
      </c>
      <c r="G21" s="114">
        <v>20707</v>
      </c>
      <c r="H21" s="114">
        <v>42752</v>
      </c>
      <c r="I21" s="115">
        <v>51830</v>
      </c>
      <c r="J21" s="114">
        <v>36772</v>
      </c>
      <c r="K21" s="114">
        <v>15058</v>
      </c>
      <c r="L21" s="423">
        <v>8426</v>
      </c>
      <c r="M21" s="424">
        <v>11114</v>
      </c>
    </row>
    <row r="22" spans="1:13" ht="15" customHeight="1" x14ac:dyDescent="0.2">
      <c r="A22" s="422" t="s">
        <v>393</v>
      </c>
      <c r="B22" s="115">
        <v>150105</v>
      </c>
      <c r="C22" s="114">
        <v>79428</v>
      </c>
      <c r="D22" s="114">
        <v>70677</v>
      </c>
      <c r="E22" s="114">
        <v>107632</v>
      </c>
      <c r="F22" s="114">
        <v>42209</v>
      </c>
      <c r="G22" s="114">
        <v>19950</v>
      </c>
      <c r="H22" s="114">
        <v>43616</v>
      </c>
      <c r="I22" s="115">
        <v>51397</v>
      </c>
      <c r="J22" s="114">
        <v>36532</v>
      </c>
      <c r="K22" s="114">
        <v>14865</v>
      </c>
      <c r="L22" s="423">
        <v>10882</v>
      </c>
      <c r="M22" s="424">
        <v>10731</v>
      </c>
    </row>
    <row r="23" spans="1:13" ht="11.1" customHeight="1" x14ac:dyDescent="0.2">
      <c r="A23" s="422" t="s">
        <v>388</v>
      </c>
      <c r="B23" s="115">
        <v>150363</v>
      </c>
      <c r="C23" s="114">
        <v>79673</v>
      </c>
      <c r="D23" s="114">
        <v>70690</v>
      </c>
      <c r="E23" s="114">
        <v>107409</v>
      </c>
      <c r="F23" s="114">
        <v>42629</v>
      </c>
      <c r="G23" s="114">
        <v>19133</v>
      </c>
      <c r="H23" s="114">
        <v>44496</v>
      </c>
      <c r="I23" s="115">
        <v>52749</v>
      </c>
      <c r="J23" s="114">
        <v>37493</v>
      </c>
      <c r="K23" s="114">
        <v>15256</v>
      </c>
      <c r="L23" s="423">
        <v>10817</v>
      </c>
      <c r="M23" s="424">
        <v>10605</v>
      </c>
    </row>
    <row r="24" spans="1:13" ht="11.1" customHeight="1" x14ac:dyDescent="0.2">
      <c r="A24" s="422" t="s">
        <v>389</v>
      </c>
      <c r="B24" s="115">
        <v>154830</v>
      </c>
      <c r="C24" s="114">
        <v>82185</v>
      </c>
      <c r="D24" s="114">
        <v>72645</v>
      </c>
      <c r="E24" s="114">
        <v>109095</v>
      </c>
      <c r="F24" s="114">
        <v>43526</v>
      </c>
      <c r="G24" s="114">
        <v>21727</v>
      </c>
      <c r="H24" s="114">
        <v>45196</v>
      </c>
      <c r="I24" s="115">
        <v>53293</v>
      </c>
      <c r="J24" s="114">
        <v>37175</v>
      </c>
      <c r="K24" s="114">
        <v>16118</v>
      </c>
      <c r="L24" s="423">
        <v>16657</v>
      </c>
      <c r="M24" s="424">
        <v>12770</v>
      </c>
    </row>
    <row r="25" spans="1:13" s="110" customFormat="1" ht="11.1" customHeight="1" x14ac:dyDescent="0.2">
      <c r="A25" s="422" t="s">
        <v>390</v>
      </c>
      <c r="B25" s="115">
        <v>151808</v>
      </c>
      <c r="C25" s="114">
        <v>79898</v>
      </c>
      <c r="D25" s="114">
        <v>71910</v>
      </c>
      <c r="E25" s="114">
        <v>106310</v>
      </c>
      <c r="F25" s="114">
        <v>43294</v>
      </c>
      <c r="G25" s="114">
        <v>20647</v>
      </c>
      <c r="H25" s="114">
        <v>45068</v>
      </c>
      <c r="I25" s="115">
        <v>52760</v>
      </c>
      <c r="J25" s="114">
        <v>36920</v>
      </c>
      <c r="K25" s="114">
        <v>15840</v>
      </c>
      <c r="L25" s="423">
        <v>7993</v>
      </c>
      <c r="M25" s="424">
        <v>11354</v>
      </c>
    </row>
    <row r="26" spans="1:13" ht="15" customHeight="1" x14ac:dyDescent="0.2">
      <c r="A26" s="422" t="s">
        <v>394</v>
      </c>
      <c r="B26" s="115">
        <v>152221</v>
      </c>
      <c r="C26" s="114">
        <v>80129</v>
      </c>
      <c r="D26" s="114">
        <v>72092</v>
      </c>
      <c r="E26" s="114">
        <v>106274</v>
      </c>
      <c r="F26" s="114">
        <v>43725</v>
      </c>
      <c r="G26" s="114">
        <v>20004</v>
      </c>
      <c r="H26" s="114">
        <v>45691</v>
      </c>
      <c r="I26" s="115">
        <v>52418</v>
      </c>
      <c r="J26" s="114">
        <v>36733</v>
      </c>
      <c r="K26" s="114">
        <v>15685</v>
      </c>
      <c r="L26" s="423">
        <v>12214</v>
      </c>
      <c r="M26" s="424">
        <v>11899</v>
      </c>
    </row>
    <row r="27" spans="1:13" ht="11.1" customHeight="1" x14ac:dyDescent="0.2">
      <c r="A27" s="422" t="s">
        <v>388</v>
      </c>
      <c r="B27" s="115">
        <v>153499</v>
      </c>
      <c r="C27" s="114">
        <v>80965</v>
      </c>
      <c r="D27" s="114">
        <v>72534</v>
      </c>
      <c r="E27" s="114">
        <v>106773</v>
      </c>
      <c r="F27" s="114">
        <v>44511</v>
      </c>
      <c r="G27" s="114">
        <v>19522</v>
      </c>
      <c r="H27" s="114">
        <v>46725</v>
      </c>
      <c r="I27" s="115">
        <v>53748</v>
      </c>
      <c r="J27" s="114">
        <v>37616</v>
      </c>
      <c r="K27" s="114">
        <v>16132</v>
      </c>
      <c r="L27" s="423">
        <v>10356</v>
      </c>
      <c r="M27" s="424">
        <v>9233</v>
      </c>
    </row>
    <row r="28" spans="1:13" ht="11.1" customHeight="1" x14ac:dyDescent="0.2">
      <c r="A28" s="422" t="s">
        <v>389</v>
      </c>
      <c r="B28" s="115">
        <v>156742</v>
      </c>
      <c r="C28" s="114">
        <v>82785</v>
      </c>
      <c r="D28" s="114">
        <v>73957</v>
      </c>
      <c r="E28" s="114">
        <v>111170</v>
      </c>
      <c r="F28" s="114">
        <v>45334</v>
      </c>
      <c r="G28" s="114">
        <v>21657</v>
      </c>
      <c r="H28" s="114">
        <v>47176</v>
      </c>
      <c r="I28" s="115">
        <v>53952</v>
      </c>
      <c r="J28" s="114">
        <v>37106</v>
      </c>
      <c r="K28" s="114">
        <v>16846</v>
      </c>
      <c r="L28" s="423">
        <v>17042</v>
      </c>
      <c r="M28" s="424">
        <v>14142</v>
      </c>
    </row>
    <row r="29" spans="1:13" s="110" customFormat="1" ht="11.1" customHeight="1" x14ac:dyDescent="0.2">
      <c r="A29" s="422" t="s">
        <v>390</v>
      </c>
      <c r="B29" s="115">
        <v>153489</v>
      </c>
      <c r="C29" s="114">
        <v>80329</v>
      </c>
      <c r="D29" s="114">
        <v>73160</v>
      </c>
      <c r="E29" s="114">
        <v>108537</v>
      </c>
      <c r="F29" s="114">
        <v>44878</v>
      </c>
      <c r="G29" s="114">
        <v>20493</v>
      </c>
      <c r="H29" s="114">
        <v>46962</v>
      </c>
      <c r="I29" s="115">
        <v>53374</v>
      </c>
      <c r="J29" s="114">
        <v>36813</v>
      </c>
      <c r="K29" s="114">
        <v>16561</v>
      </c>
      <c r="L29" s="423">
        <v>8461</v>
      </c>
      <c r="M29" s="424">
        <v>11578</v>
      </c>
    </row>
    <row r="30" spans="1:13" ht="15" customHeight="1" x14ac:dyDescent="0.2">
      <c r="A30" s="422" t="s">
        <v>395</v>
      </c>
      <c r="B30" s="115">
        <v>154564</v>
      </c>
      <c r="C30" s="114">
        <v>80505</v>
      </c>
      <c r="D30" s="114">
        <v>74059</v>
      </c>
      <c r="E30" s="114">
        <v>108173</v>
      </c>
      <c r="F30" s="114">
        <v>46341</v>
      </c>
      <c r="G30" s="114">
        <v>19961</v>
      </c>
      <c r="H30" s="114">
        <v>47751</v>
      </c>
      <c r="I30" s="115">
        <v>52328</v>
      </c>
      <c r="J30" s="114">
        <v>36039</v>
      </c>
      <c r="K30" s="114">
        <v>16289</v>
      </c>
      <c r="L30" s="423">
        <v>13964</v>
      </c>
      <c r="M30" s="424">
        <v>13110</v>
      </c>
    </row>
    <row r="31" spans="1:13" ht="11.1" customHeight="1" x14ac:dyDescent="0.2">
      <c r="A31" s="422" t="s">
        <v>388</v>
      </c>
      <c r="B31" s="115">
        <v>155445</v>
      </c>
      <c r="C31" s="114">
        <v>81136</v>
      </c>
      <c r="D31" s="114">
        <v>74309</v>
      </c>
      <c r="E31" s="114">
        <v>108514</v>
      </c>
      <c r="F31" s="114">
        <v>46897</v>
      </c>
      <c r="G31" s="114">
        <v>19427</v>
      </c>
      <c r="H31" s="114">
        <v>48502</v>
      </c>
      <c r="I31" s="115">
        <v>53284</v>
      </c>
      <c r="J31" s="114">
        <v>36419</v>
      </c>
      <c r="K31" s="114">
        <v>16865</v>
      </c>
      <c r="L31" s="423">
        <v>11543</v>
      </c>
      <c r="M31" s="424">
        <v>10576</v>
      </c>
    </row>
    <row r="32" spans="1:13" ht="11.1" customHeight="1" x14ac:dyDescent="0.2">
      <c r="A32" s="422" t="s">
        <v>389</v>
      </c>
      <c r="B32" s="115">
        <v>159473</v>
      </c>
      <c r="C32" s="114">
        <v>83549</v>
      </c>
      <c r="D32" s="114">
        <v>75924</v>
      </c>
      <c r="E32" s="114">
        <v>111764</v>
      </c>
      <c r="F32" s="114">
        <v>47693</v>
      </c>
      <c r="G32" s="114">
        <v>21755</v>
      </c>
      <c r="H32" s="114">
        <v>49218</v>
      </c>
      <c r="I32" s="115">
        <v>53573</v>
      </c>
      <c r="J32" s="114">
        <v>36008</v>
      </c>
      <c r="K32" s="114">
        <v>17565</v>
      </c>
      <c r="L32" s="423">
        <v>17470</v>
      </c>
      <c r="M32" s="424">
        <v>13910</v>
      </c>
    </row>
    <row r="33" spans="1:13" s="110" customFormat="1" ht="11.1" customHeight="1" x14ac:dyDescent="0.2">
      <c r="A33" s="422" t="s">
        <v>390</v>
      </c>
      <c r="B33" s="115">
        <v>156820</v>
      </c>
      <c r="C33" s="114">
        <v>81482</v>
      </c>
      <c r="D33" s="114">
        <v>75338</v>
      </c>
      <c r="E33" s="114">
        <v>109646</v>
      </c>
      <c r="F33" s="114">
        <v>47164</v>
      </c>
      <c r="G33" s="114">
        <v>20769</v>
      </c>
      <c r="H33" s="114">
        <v>48944</v>
      </c>
      <c r="I33" s="115">
        <v>53074</v>
      </c>
      <c r="J33" s="114">
        <v>35898</v>
      </c>
      <c r="K33" s="114">
        <v>17176</v>
      </c>
      <c r="L33" s="423">
        <v>9237</v>
      </c>
      <c r="M33" s="424">
        <v>11689</v>
      </c>
    </row>
    <row r="34" spans="1:13" ht="15" customHeight="1" x14ac:dyDescent="0.2">
      <c r="A34" s="422" t="s">
        <v>396</v>
      </c>
      <c r="B34" s="115">
        <v>157002</v>
      </c>
      <c r="C34" s="114">
        <v>81214</v>
      </c>
      <c r="D34" s="114">
        <v>75788</v>
      </c>
      <c r="E34" s="114">
        <v>109212</v>
      </c>
      <c r="F34" s="114">
        <v>47787</v>
      </c>
      <c r="G34" s="114">
        <v>20000</v>
      </c>
      <c r="H34" s="114">
        <v>49651</v>
      </c>
      <c r="I34" s="115">
        <v>52776</v>
      </c>
      <c r="J34" s="114">
        <v>35575</v>
      </c>
      <c r="K34" s="114">
        <v>17201</v>
      </c>
      <c r="L34" s="423">
        <v>12158</v>
      </c>
      <c r="M34" s="424">
        <v>11693</v>
      </c>
    </row>
    <row r="35" spans="1:13" ht="11.1" customHeight="1" x14ac:dyDescent="0.2">
      <c r="A35" s="422" t="s">
        <v>388</v>
      </c>
      <c r="B35" s="115">
        <v>158298</v>
      </c>
      <c r="C35" s="114">
        <v>82026</v>
      </c>
      <c r="D35" s="114">
        <v>76272</v>
      </c>
      <c r="E35" s="114">
        <v>109594</v>
      </c>
      <c r="F35" s="114">
        <v>48701</v>
      </c>
      <c r="G35" s="114">
        <v>19515</v>
      </c>
      <c r="H35" s="114">
        <v>50667</v>
      </c>
      <c r="I35" s="115">
        <v>54001</v>
      </c>
      <c r="J35" s="114">
        <v>36295</v>
      </c>
      <c r="K35" s="114">
        <v>17706</v>
      </c>
      <c r="L35" s="423">
        <v>12285</v>
      </c>
      <c r="M35" s="424">
        <v>11264</v>
      </c>
    </row>
    <row r="36" spans="1:13" ht="11.1" customHeight="1" x14ac:dyDescent="0.2">
      <c r="A36" s="422" t="s">
        <v>389</v>
      </c>
      <c r="B36" s="115">
        <v>162873</v>
      </c>
      <c r="C36" s="114">
        <v>84627</v>
      </c>
      <c r="D36" s="114">
        <v>78246</v>
      </c>
      <c r="E36" s="114">
        <v>112996</v>
      </c>
      <c r="F36" s="114">
        <v>49876</v>
      </c>
      <c r="G36" s="114">
        <v>22032</v>
      </c>
      <c r="H36" s="114">
        <v>51472</v>
      </c>
      <c r="I36" s="115">
        <v>53815</v>
      </c>
      <c r="J36" s="114">
        <v>35471</v>
      </c>
      <c r="K36" s="114">
        <v>18344</v>
      </c>
      <c r="L36" s="423">
        <v>17789</v>
      </c>
      <c r="M36" s="424">
        <v>13800</v>
      </c>
    </row>
    <row r="37" spans="1:13" s="110" customFormat="1" ht="11.1" customHeight="1" x14ac:dyDescent="0.2">
      <c r="A37" s="422" t="s">
        <v>390</v>
      </c>
      <c r="B37" s="115">
        <v>160688</v>
      </c>
      <c r="C37" s="114">
        <v>82926</v>
      </c>
      <c r="D37" s="114">
        <v>77762</v>
      </c>
      <c r="E37" s="114">
        <v>111144</v>
      </c>
      <c r="F37" s="114">
        <v>49543</v>
      </c>
      <c r="G37" s="114">
        <v>21002</v>
      </c>
      <c r="H37" s="114">
        <v>51574</v>
      </c>
      <c r="I37" s="115">
        <v>53378</v>
      </c>
      <c r="J37" s="114">
        <v>35352</v>
      </c>
      <c r="K37" s="114">
        <v>18026</v>
      </c>
      <c r="L37" s="423">
        <v>9627</v>
      </c>
      <c r="M37" s="424">
        <v>12163</v>
      </c>
    </row>
    <row r="38" spans="1:13" ht="15" customHeight="1" x14ac:dyDescent="0.2">
      <c r="A38" s="425" t="s">
        <v>397</v>
      </c>
      <c r="B38" s="115">
        <v>161409</v>
      </c>
      <c r="C38" s="114">
        <v>83283</v>
      </c>
      <c r="D38" s="114">
        <v>78126</v>
      </c>
      <c r="E38" s="114">
        <v>111154</v>
      </c>
      <c r="F38" s="114">
        <v>50255</v>
      </c>
      <c r="G38" s="114">
        <v>20459</v>
      </c>
      <c r="H38" s="114">
        <v>52307</v>
      </c>
      <c r="I38" s="115">
        <v>52832</v>
      </c>
      <c r="J38" s="114">
        <v>35020</v>
      </c>
      <c r="K38" s="114">
        <v>17812</v>
      </c>
      <c r="L38" s="423">
        <v>13493</v>
      </c>
      <c r="M38" s="424">
        <v>12789</v>
      </c>
    </row>
    <row r="39" spans="1:13" ht="11.1" customHeight="1" x14ac:dyDescent="0.2">
      <c r="A39" s="422" t="s">
        <v>388</v>
      </c>
      <c r="B39" s="115">
        <v>162077</v>
      </c>
      <c r="C39" s="114">
        <v>83554</v>
      </c>
      <c r="D39" s="114">
        <v>78523</v>
      </c>
      <c r="E39" s="114">
        <v>111036</v>
      </c>
      <c r="F39" s="114">
        <v>51041</v>
      </c>
      <c r="G39" s="114">
        <v>19801</v>
      </c>
      <c r="H39" s="114">
        <v>53309</v>
      </c>
      <c r="I39" s="115">
        <v>54571</v>
      </c>
      <c r="J39" s="114">
        <v>35993</v>
      </c>
      <c r="K39" s="114">
        <v>18578</v>
      </c>
      <c r="L39" s="423">
        <v>11985</v>
      </c>
      <c r="M39" s="424">
        <v>11437</v>
      </c>
    </row>
    <row r="40" spans="1:13" ht="11.1" customHeight="1" x14ac:dyDescent="0.2">
      <c r="A40" s="425" t="s">
        <v>389</v>
      </c>
      <c r="B40" s="115">
        <v>165844</v>
      </c>
      <c r="C40" s="114">
        <v>85678</v>
      </c>
      <c r="D40" s="114">
        <v>80166</v>
      </c>
      <c r="E40" s="114">
        <v>113895</v>
      </c>
      <c r="F40" s="114">
        <v>51949</v>
      </c>
      <c r="G40" s="114">
        <v>22196</v>
      </c>
      <c r="H40" s="114">
        <v>54007</v>
      </c>
      <c r="I40" s="115">
        <v>54754</v>
      </c>
      <c r="J40" s="114">
        <v>35321</v>
      </c>
      <c r="K40" s="114">
        <v>19433</v>
      </c>
      <c r="L40" s="423">
        <v>17610</v>
      </c>
      <c r="M40" s="424">
        <v>14150</v>
      </c>
    </row>
    <row r="41" spans="1:13" s="110" customFormat="1" ht="11.1" customHeight="1" x14ac:dyDescent="0.2">
      <c r="A41" s="422" t="s">
        <v>390</v>
      </c>
      <c r="B41" s="115">
        <v>163617</v>
      </c>
      <c r="C41" s="114">
        <v>83914</v>
      </c>
      <c r="D41" s="114">
        <v>79703</v>
      </c>
      <c r="E41" s="114">
        <v>112026</v>
      </c>
      <c r="F41" s="114">
        <v>51591</v>
      </c>
      <c r="G41" s="114">
        <v>21090</v>
      </c>
      <c r="H41" s="114">
        <v>54127</v>
      </c>
      <c r="I41" s="115">
        <v>54428</v>
      </c>
      <c r="J41" s="114">
        <v>35151</v>
      </c>
      <c r="K41" s="114">
        <v>19277</v>
      </c>
      <c r="L41" s="423">
        <v>9490</v>
      </c>
      <c r="M41" s="424">
        <v>11859</v>
      </c>
    </row>
    <row r="42" spans="1:13" ht="15" customHeight="1" x14ac:dyDescent="0.2">
      <c r="A42" s="422" t="s">
        <v>398</v>
      </c>
      <c r="B42" s="115">
        <v>164128</v>
      </c>
      <c r="C42" s="114">
        <v>84394</v>
      </c>
      <c r="D42" s="114">
        <v>79734</v>
      </c>
      <c r="E42" s="114">
        <v>112155</v>
      </c>
      <c r="F42" s="114">
        <v>51973</v>
      </c>
      <c r="G42" s="114">
        <v>20473</v>
      </c>
      <c r="H42" s="114">
        <v>54673</v>
      </c>
      <c r="I42" s="115">
        <v>53869</v>
      </c>
      <c r="J42" s="114">
        <v>34769</v>
      </c>
      <c r="K42" s="114">
        <v>19100</v>
      </c>
      <c r="L42" s="423">
        <v>13712</v>
      </c>
      <c r="M42" s="424">
        <v>13205</v>
      </c>
    </row>
    <row r="43" spans="1:13" ht="11.1" customHeight="1" x14ac:dyDescent="0.2">
      <c r="A43" s="422" t="s">
        <v>388</v>
      </c>
      <c r="B43" s="115">
        <v>165474</v>
      </c>
      <c r="C43" s="114">
        <v>85532</v>
      </c>
      <c r="D43" s="114">
        <v>79942</v>
      </c>
      <c r="E43" s="114">
        <v>112807</v>
      </c>
      <c r="F43" s="114">
        <v>52667</v>
      </c>
      <c r="G43" s="114">
        <v>19779</v>
      </c>
      <c r="H43" s="114">
        <v>55803</v>
      </c>
      <c r="I43" s="115">
        <v>55222</v>
      </c>
      <c r="J43" s="114">
        <v>35617</v>
      </c>
      <c r="K43" s="114">
        <v>19605</v>
      </c>
      <c r="L43" s="423">
        <v>13272</v>
      </c>
      <c r="M43" s="424">
        <v>12365</v>
      </c>
    </row>
    <row r="44" spans="1:13" ht="11.1" customHeight="1" x14ac:dyDescent="0.2">
      <c r="A44" s="422" t="s">
        <v>389</v>
      </c>
      <c r="B44" s="115">
        <v>170336</v>
      </c>
      <c r="C44" s="114">
        <v>88445</v>
      </c>
      <c r="D44" s="114">
        <v>81891</v>
      </c>
      <c r="E44" s="114">
        <v>116591</v>
      </c>
      <c r="F44" s="114">
        <v>53745</v>
      </c>
      <c r="G44" s="114">
        <v>22486</v>
      </c>
      <c r="H44" s="114">
        <v>56698</v>
      </c>
      <c r="I44" s="115">
        <v>55076</v>
      </c>
      <c r="J44" s="114">
        <v>34623</v>
      </c>
      <c r="K44" s="114">
        <v>20453</v>
      </c>
      <c r="L44" s="423">
        <v>19343</v>
      </c>
      <c r="M44" s="424">
        <v>15006</v>
      </c>
    </row>
    <row r="45" spans="1:13" s="110" customFormat="1" ht="11.1" customHeight="1" x14ac:dyDescent="0.2">
      <c r="A45" s="422" t="s">
        <v>390</v>
      </c>
      <c r="B45" s="115">
        <v>167319</v>
      </c>
      <c r="C45" s="114">
        <v>86071</v>
      </c>
      <c r="D45" s="114">
        <v>81248</v>
      </c>
      <c r="E45" s="114">
        <v>114165</v>
      </c>
      <c r="F45" s="114">
        <v>53154</v>
      </c>
      <c r="G45" s="114">
        <v>21368</v>
      </c>
      <c r="H45" s="114">
        <v>56489</v>
      </c>
      <c r="I45" s="115">
        <v>54222</v>
      </c>
      <c r="J45" s="114">
        <v>34265</v>
      </c>
      <c r="K45" s="114">
        <v>19957</v>
      </c>
      <c r="L45" s="423">
        <v>10225</v>
      </c>
      <c r="M45" s="424">
        <v>13280</v>
      </c>
    </row>
    <row r="46" spans="1:13" ht="15" customHeight="1" x14ac:dyDescent="0.2">
      <c r="A46" s="422" t="s">
        <v>399</v>
      </c>
      <c r="B46" s="115">
        <v>167889</v>
      </c>
      <c r="C46" s="114">
        <v>86446</v>
      </c>
      <c r="D46" s="114">
        <v>81443</v>
      </c>
      <c r="E46" s="114">
        <v>114391</v>
      </c>
      <c r="F46" s="114">
        <v>53498</v>
      </c>
      <c r="G46" s="114">
        <v>20769</v>
      </c>
      <c r="H46" s="114">
        <v>57336</v>
      </c>
      <c r="I46" s="115">
        <v>53958</v>
      </c>
      <c r="J46" s="114">
        <v>34028</v>
      </c>
      <c r="K46" s="114">
        <v>19930</v>
      </c>
      <c r="L46" s="423">
        <v>13887</v>
      </c>
      <c r="M46" s="424">
        <v>13651</v>
      </c>
    </row>
    <row r="47" spans="1:13" ht="11.1" customHeight="1" x14ac:dyDescent="0.2">
      <c r="A47" s="422" t="s">
        <v>388</v>
      </c>
      <c r="B47" s="115">
        <v>169400</v>
      </c>
      <c r="C47" s="114">
        <v>87440</v>
      </c>
      <c r="D47" s="114">
        <v>81960</v>
      </c>
      <c r="E47" s="114">
        <v>115115</v>
      </c>
      <c r="F47" s="114">
        <v>54285</v>
      </c>
      <c r="G47" s="114">
        <v>20223</v>
      </c>
      <c r="H47" s="114">
        <v>58369</v>
      </c>
      <c r="I47" s="115">
        <v>55710</v>
      </c>
      <c r="J47" s="114">
        <v>35071</v>
      </c>
      <c r="K47" s="114">
        <v>20639</v>
      </c>
      <c r="L47" s="423">
        <v>12641</v>
      </c>
      <c r="M47" s="424">
        <v>11908</v>
      </c>
    </row>
    <row r="48" spans="1:13" ht="11.1" customHeight="1" x14ac:dyDescent="0.2">
      <c r="A48" s="422" t="s">
        <v>389</v>
      </c>
      <c r="B48" s="115">
        <v>174855</v>
      </c>
      <c r="C48" s="114">
        <v>90464</v>
      </c>
      <c r="D48" s="114">
        <v>84391</v>
      </c>
      <c r="E48" s="114">
        <v>119494</v>
      </c>
      <c r="F48" s="114">
        <v>55361</v>
      </c>
      <c r="G48" s="114">
        <v>23020</v>
      </c>
      <c r="H48" s="114">
        <v>59508</v>
      </c>
      <c r="I48" s="115">
        <v>53921</v>
      </c>
      <c r="J48" s="114">
        <v>32889</v>
      </c>
      <c r="K48" s="114">
        <v>21032</v>
      </c>
      <c r="L48" s="423">
        <v>19918</v>
      </c>
      <c r="M48" s="424">
        <v>15588</v>
      </c>
    </row>
    <row r="49" spans="1:17" s="110" customFormat="1" ht="11.1" customHeight="1" x14ac:dyDescent="0.2">
      <c r="A49" s="422" t="s">
        <v>390</v>
      </c>
      <c r="B49" s="115">
        <v>171616</v>
      </c>
      <c r="C49" s="114">
        <v>88169</v>
      </c>
      <c r="D49" s="114">
        <v>83447</v>
      </c>
      <c r="E49" s="114">
        <v>116796</v>
      </c>
      <c r="F49" s="114">
        <v>54820</v>
      </c>
      <c r="G49" s="114">
        <v>21856</v>
      </c>
      <c r="H49" s="114">
        <v>59011</v>
      </c>
      <c r="I49" s="115">
        <v>53034</v>
      </c>
      <c r="J49" s="114">
        <v>32442</v>
      </c>
      <c r="K49" s="114">
        <v>20592</v>
      </c>
      <c r="L49" s="423">
        <v>10071</v>
      </c>
      <c r="M49" s="424">
        <v>13153</v>
      </c>
    </row>
    <row r="50" spans="1:17" ht="15" customHeight="1" x14ac:dyDescent="0.2">
      <c r="A50" s="422" t="s">
        <v>400</v>
      </c>
      <c r="B50" s="143">
        <v>171649</v>
      </c>
      <c r="C50" s="144">
        <v>88269</v>
      </c>
      <c r="D50" s="144">
        <v>83380</v>
      </c>
      <c r="E50" s="144">
        <v>116459</v>
      </c>
      <c r="F50" s="144">
        <v>55190</v>
      </c>
      <c r="G50" s="144">
        <v>21180</v>
      </c>
      <c r="H50" s="144">
        <v>59488</v>
      </c>
      <c r="I50" s="143">
        <v>50880</v>
      </c>
      <c r="J50" s="144">
        <v>31286</v>
      </c>
      <c r="K50" s="144">
        <v>19594</v>
      </c>
      <c r="L50" s="426">
        <v>13808</v>
      </c>
      <c r="M50" s="427">
        <v>14113</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2.23957495726343</v>
      </c>
      <c r="C6" s="480">
        <f>'Tabelle 3.3'!J11</f>
        <v>-5.7044367841654617</v>
      </c>
      <c r="D6" s="481">
        <f t="shared" ref="D6:E9" si="0">IF(OR(AND(B6&gt;=-50,B6&lt;=50),ISNUMBER(B6)=FALSE),B6,"")</f>
        <v>2.23957495726343</v>
      </c>
      <c r="E6" s="481">
        <f t="shared" si="0"/>
        <v>-5.7044367841654617</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1.3425600596480083</v>
      </c>
      <c r="C7" s="480">
        <f>'Tabelle 3.1'!J23</f>
        <v>-2.8956682259603461</v>
      </c>
      <c r="D7" s="481">
        <f t="shared" si="0"/>
        <v>1.3425600596480083</v>
      </c>
      <c r="E7" s="481">
        <f>IF(OR(AND(C7&gt;=-50,C7&lt;=50),ISNUMBER(C7)=FALSE),C7,"")</f>
        <v>-2.8956682259603461</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2.23957495726343</v>
      </c>
      <c r="C14" s="480">
        <f>'Tabelle 3.3'!J11</f>
        <v>-5.7044367841654617</v>
      </c>
      <c r="D14" s="481">
        <f>IF(OR(AND(B14&gt;=-50,B14&lt;=50),ISNUMBER(B14)=FALSE),B14,"")</f>
        <v>2.23957495726343</v>
      </c>
      <c r="E14" s="481">
        <f>IF(OR(AND(C14&gt;=-50,C14&lt;=50),ISNUMBER(C14)=FALSE),C14,"")</f>
        <v>-5.7044367841654617</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2.415363294397149</v>
      </c>
      <c r="C15" s="480">
        <f>'Tabelle 3.3'!J12</f>
        <v>4.0185893931109895</v>
      </c>
      <c r="D15" s="481">
        <f t="shared" ref="D15:E45" si="3">IF(OR(AND(B15&gt;=-50,B15&lt;=50),ISNUMBER(B15)=FALSE),B15,"")</f>
        <v>2.415363294397149</v>
      </c>
      <c r="E15" s="481">
        <f t="shared" si="3"/>
        <v>4.0185893931109895</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5.120967741935484</v>
      </c>
      <c r="C16" s="480">
        <f>'Tabelle 3.3'!J13</f>
        <v>-0.23310023310023309</v>
      </c>
      <c r="D16" s="481">
        <f t="shared" si="3"/>
        <v>5.120967741935484</v>
      </c>
      <c r="E16" s="481">
        <f t="shared" si="3"/>
        <v>-0.23310023310023309</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-0.83096514263102994</v>
      </c>
      <c r="C17" s="480">
        <f>'Tabelle 3.3'!J14</f>
        <v>-3.5579345088161207</v>
      </c>
      <c r="D17" s="481">
        <f t="shared" si="3"/>
        <v>-0.83096514263102994</v>
      </c>
      <c r="E17" s="481">
        <f t="shared" si="3"/>
        <v>-3.5579345088161207</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-1.0723557963652783</v>
      </c>
      <c r="C18" s="480">
        <f>'Tabelle 3.3'!J15</f>
        <v>0.34110289937464466</v>
      </c>
      <c r="D18" s="481">
        <f t="shared" si="3"/>
        <v>-1.0723557963652783</v>
      </c>
      <c r="E18" s="481">
        <f t="shared" si="3"/>
        <v>0.34110289937464466</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-1.6418715794342096</v>
      </c>
      <c r="C19" s="480">
        <f>'Tabelle 3.3'!J16</f>
        <v>-10.550887021475257</v>
      </c>
      <c r="D19" s="481">
        <f t="shared" si="3"/>
        <v>-1.6418715794342096</v>
      </c>
      <c r="E19" s="481">
        <f t="shared" si="3"/>
        <v>-10.550887021475257</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1.290430702195408</v>
      </c>
      <c r="C20" s="480">
        <f>'Tabelle 3.3'!J17</f>
        <v>-1.7341040462427746</v>
      </c>
      <c r="D20" s="481">
        <f t="shared" si="3"/>
        <v>1.290430702195408</v>
      </c>
      <c r="E20" s="481">
        <f t="shared" si="3"/>
        <v>-1.7341040462427746</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3.7616176839989954</v>
      </c>
      <c r="C21" s="480">
        <f>'Tabelle 3.3'!J18</f>
        <v>2.0808323329331735</v>
      </c>
      <c r="D21" s="481">
        <f t="shared" si="3"/>
        <v>3.7616176839989954</v>
      </c>
      <c r="E21" s="481">
        <f t="shared" si="3"/>
        <v>2.0808323329331735</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2.5437693099897012</v>
      </c>
      <c r="C22" s="480">
        <f>'Tabelle 3.3'!J19</f>
        <v>-1.0135135135135136</v>
      </c>
      <c r="D22" s="481">
        <f t="shared" si="3"/>
        <v>2.5437693099897012</v>
      </c>
      <c r="E22" s="481">
        <f t="shared" si="3"/>
        <v>-1.0135135135135136</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2.5003094442381482</v>
      </c>
      <c r="C23" s="480">
        <f>'Tabelle 3.3'!J20</f>
        <v>-0.35832414553472985</v>
      </c>
      <c r="D23" s="481">
        <f t="shared" si="3"/>
        <v>2.5003094442381482</v>
      </c>
      <c r="E23" s="481">
        <f t="shared" si="3"/>
        <v>-0.35832414553472985</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-1.3087557603686637</v>
      </c>
      <c r="C24" s="480">
        <f>'Tabelle 3.3'!J21</f>
        <v>-11.814081683788524</v>
      </c>
      <c r="D24" s="481">
        <f t="shared" si="3"/>
        <v>-1.3087557603686637</v>
      </c>
      <c r="E24" s="481">
        <f t="shared" si="3"/>
        <v>-11.814081683788524</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2.007434944237918</v>
      </c>
      <c r="C25" s="480">
        <f>'Tabelle 3.3'!J22</f>
        <v>-71.788715486194477</v>
      </c>
      <c r="D25" s="481">
        <f t="shared" si="3"/>
        <v>2.007434944237918</v>
      </c>
      <c r="E25" s="481" t="str">
        <f t="shared" si="3"/>
        <v/>
      </c>
      <c r="F25" s="476" t="str">
        <f t="shared" si="4"/>
        <v/>
      </c>
      <c r="G25" s="476" t="str">
        <f t="shared" si="4"/>
        <v>&lt; -50</v>
      </c>
      <c r="H25" s="482" t="str">
        <f t="shared" si="5"/>
        <v/>
      </c>
      <c r="I25" s="482">
        <f t="shared" si="5"/>
        <v>0.75</v>
      </c>
      <c r="J25" s="476" t="e">
        <f t="shared" si="6"/>
        <v>#N/A</v>
      </c>
      <c r="K25" s="476" t="e">
        <f t="shared" si="7"/>
        <v>#N/A</v>
      </c>
      <c r="L25" s="476">
        <f t="shared" si="8"/>
        <v>118</v>
      </c>
      <c r="M25" s="476">
        <f t="shared" si="9"/>
        <v>-45</v>
      </c>
      <c r="N25" s="476">
        <v>118</v>
      </c>
    </row>
    <row r="26" spans="1:14" s="475" customFormat="1" ht="15" customHeight="1" x14ac:dyDescent="0.2">
      <c r="A26" s="475">
        <v>13</v>
      </c>
      <c r="B26" s="479">
        <f>'Tabelle 2.3'!J23</f>
        <v>-0.37889039242219213</v>
      </c>
      <c r="C26" s="480">
        <f>'Tabelle 3.3'!J23</f>
        <v>-2.0833333333333335</v>
      </c>
      <c r="D26" s="481">
        <f t="shared" si="3"/>
        <v>-0.37889039242219213</v>
      </c>
      <c r="E26" s="481">
        <f t="shared" si="3"/>
        <v>-2.0833333333333335</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8.2121177413812845</v>
      </c>
      <c r="C27" s="480">
        <f>'Tabelle 3.3'!J24</f>
        <v>1.2691853600944509</v>
      </c>
      <c r="D27" s="481">
        <f t="shared" si="3"/>
        <v>8.2121177413812845</v>
      </c>
      <c r="E27" s="481">
        <f t="shared" si="3"/>
        <v>1.2691853600944509</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4.2456060260214565</v>
      </c>
      <c r="C28" s="480">
        <f>'Tabelle 3.3'!J25</f>
        <v>0.99815157116451014</v>
      </c>
      <c r="D28" s="481">
        <f t="shared" si="3"/>
        <v>4.2456060260214565</v>
      </c>
      <c r="E28" s="481">
        <f t="shared" si="3"/>
        <v>0.99815157116451014</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-1.4471352628470171</v>
      </c>
      <c r="C29" s="480">
        <f>'Tabelle 3.3'!J26</f>
        <v>-17.357512953367877</v>
      </c>
      <c r="D29" s="481">
        <f t="shared" si="3"/>
        <v>-1.4471352628470171</v>
      </c>
      <c r="E29" s="481">
        <f t="shared" si="3"/>
        <v>-17.357512953367877</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2.6701189416619466</v>
      </c>
      <c r="C30" s="480">
        <f>'Tabelle 3.3'!J27</f>
        <v>-3.6298932384341636</v>
      </c>
      <c r="D30" s="481">
        <f t="shared" si="3"/>
        <v>2.6701189416619466</v>
      </c>
      <c r="E30" s="481">
        <f t="shared" si="3"/>
        <v>-3.6298932384341636</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4.2692939244663384</v>
      </c>
      <c r="C31" s="480">
        <f>'Tabelle 3.3'!J28</f>
        <v>-4.6875</v>
      </c>
      <c r="D31" s="481">
        <f t="shared" si="3"/>
        <v>4.2692939244663384</v>
      </c>
      <c r="E31" s="481">
        <f t="shared" si="3"/>
        <v>-4.6875</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1.8324607329842932</v>
      </c>
      <c r="C32" s="480">
        <f>'Tabelle 3.3'!J29</f>
        <v>-3.3504138746551044</v>
      </c>
      <c r="D32" s="481">
        <f t="shared" si="3"/>
        <v>1.8324607329842932</v>
      </c>
      <c r="E32" s="481">
        <f t="shared" si="3"/>
        <v>-3.3504138746551044</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3.3204270796667839</v>
      </c>
      <c r="C33" s="480">
        <f>'Tabelle 3.3'!J30</f>
        <v>1.4411529223378703</v>
      </c>
      <c r="D33" s="481">
        <f t="shared" si="3"/>
        <v>3.3204270796667839</v>
      </c>
      <c r="E33" s="481">
        <f t="shared" si="3"/>
        <v>1.4411529223378703</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0.82951320672342288</v>
      </c>
      <c r="C34" s="480">
        <f>'Tabelle 3.3'!J31</f>
        <v>-1.3675213675213675</v>
      </c>
      <c r="D34" s="481">
        <f t="shared" si="3"/>
        <v>0.82951320672342288</v>
      </c>
      <c r="E34" s="481">
        <f t="shared" si="3"/>
        <v>-1.3675213675213675</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2.415363294397149</v>
      </c>
      <c r="C37" s="480">
        <f>'Tabelle 3.3'!J34</f>
        <v>4.0185893931109895</v>
      </c>
      <c r="D37" s="481">
        <f t="shared" si="3"/>
        <v>2.415363294397149</v>
      </c>
      <c r="E37" s="481">
        <f t="shared" si="3"/>
        <v>4.0185893931109895</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1.0713590026621649</v>
      </c>
      <c r="C38" s="480">
        <f>'Tabelle 3.3'!J35</f>
        <v>-1.0157273918741809</v>
      </c>
      <c r="D38" s="481">
        <f t="shared" si="3"/>
        <v>1.0713590026621649</v>
      </c>
      <c r="E38" s="481">
        <f t="shared" si="3"/>
        <v>-1.0157273918741809</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2.6966311403019882</v>
      </c>
      <c r="C39" s="480">
        <f>'Tabelle 3.3'!J36</f>
        <v>-7.1619297610427228</v>
      </c>
      <c r="D39" s="481">
        <f t="shared" si="3"/>
        <v>2.6966311403019882</v>
      </c>
      <c r="E39" s="481">
        <f t="shared" si="3"/>
        <v>-7.1619297610427228</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2.6966311403019882</v>
      </c>
      <c r="C45" s="480">
        <f>'Tabelle 3.3'!J36</f>
        <v>-7.1619297610427228</v>
      </c>
      <c r="D45" s="481">
        <f t="shared" si="3"/>
        <v>2.6966311403019882</v>
      </c>
      <c r="E45" s="481">
        <f t="shared" si="3"/>
        <v>-7.1619297610427228</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152221</v>
      </c>
      <c r="C51" s="487">
        <v>36733</v>
      </c>
      <c r="D51" s="487">
        <v>15685</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153499</v>
      </c>
      <c r="C52" s="487">
        <v>37616</v>
      </c>
      <c r="D52" s="487">
        <v>16132</v>
      </c>
      <c r="E52" s="488">
        <f t="shared" ref="E52:G70" si="11">IF($A$51=37802,IF(COUNTBLANK(B$51:B$70)&gt;0,#N/A,B52/B$51*100),IF(COUNTBLANK(B$51:B$75)&gt;0,#N/A,B52/B$51*100))</f>
        <v>100.83956878485884</v>
      </c>
      <c r="F52" s="488">
        <f t="shared" si="11"/>
        <v>102.40383306563581</v>
      </c>
      <c r="G52" s="488">
        <f t="shared" si="11"/>
        <v>102.84985655084475</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156742</v>
      </c>
      <c r="C53" s="487">
        <v>37106</v>
      </c>
      <c r="D53" s="487">
        <v>16846</v>
      </c>
      <c r="E53" s="488">
        <f t="shared" si="11"/>
        <v>102.97002384690681</v>
      </c>
      <c r="F53" s="488">
        <f t="shared" si="11"/>
        <v>101.01543571175782</v>
      </c>
      <c r="G53" s="488">
        <f t="shared" si="11"/>
        <v>107.40197641058336</v>
      </c>
      <c r="H53" s="489">
        <f>IF(ISERROR(L53)=TRUE,IF(MONTH(A53)=MONTH(MAX(A$51:A$75)),A53,""),"")</f>
        <v>41883</v>
      </c>
      <c r="I53" s="488">
        <f t="shared" si="12"/>
        <v>102.97002384690681</v>
      </c>
      <c r="J53" s="488">
        <f t="shared" si="10"/>
        <v>101.01543571175782</v>
      </c>
      <c r="K53" s="488">
        <f t="shared" si="10"/>
        <v>107.40197641058336</v>
      </c>
      <c r="L53" s="488" t="e">
        <f t="shared" si="13"/>
        <v>#N/A</v>
      </c>
    </row>
    <row r="54" spans="1:14" ht="15" customHeight="1" x14ac:dyDescent="0.2">
      <c r="A54" s="490" t="s">
        <v>463</v>
      </c>
      <c r="B54" s="487">
        <v>153489</v>
      </c>
      <c r="C54" s="487">
        <v>36813</v>
      </c>
      <c r="D54" s="487">
        <v>16561</v>
      </c>
      <c r="E54" s="488">
        <f t="shared" si="11"/>
        <v>100.83299938904619</v>
      </c>
      <c r="F54" s="488">
        <f t="shared" si="11"/>
        <v>100.21778782021616</v>
      </c>
      <c r="G54" s="488">
        <f t="shared" si="11"/>
        <v>105.58495377749442</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154564</v>
      </c>
      <c r="C55" s="487">
        <v>36039</v>
      </c>
      <c r="D55" s="487">
        <v>16289</v>
      </c>
      <c r="E55" s="488">
        <f t="shared" si="11"/>
        <v>101.5392094389079</v>
      </c>
      <c r="F55" s="488">
        <f t="shared" si="11"/>
        <v>98.110690659624851</v>
      </c>
      <c r="G55" s="488">
        <f t="shared" si="11"/>
        <v>103.85081287854638</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155445</v>
      </c>
      <c r="C56" s="487">
        <v>36419</v>
      </c>
      <c r="D56" s="487">
        <v>16865</v>
      </c>
      <c r="E56" s="488">
        <f t="shared" si="11"/>
        <v>102.11797321000387</v>
      </c>
      <c r="F56" s="488">
        <f t="shared" si="11"/>
        <v>99.145182805651601</v>
      </c>
      <c r="G56" s="488">
        <f t="shared" si="11"/>
        <v>107.52311125278928</v>
      </c>
      <c r="H56" s="489" t="str">
        <f t="shared" si="14"/>
        <v/>
      </c>
      <c r="I56" s="488" t="str">
        <f t="shared" si="12"/>
        <v/>
      </c>
      <c r="J56" s="488" t="str">
        <f t="shared" si="10"/>
        <v/>
      </c>
      <c r="K56" s="488" t="str">
        <f t="shared" si="10"/>
        <v/>
      </c>
      <c r="L56" s="488" t="e">
        <f t="shared" si="13"/>
        <v>#N/A</v>
      </c>
    </row>
    <row r="57" spans="1:14" ht="15" customHeight="1" x14ac:dyDescent="0.2">
      <c r="A57" s="490">
        <v>42248</v>
      </c>
      <c r="B57" s="487">
        <v>159473</v>
      </c>
      <c r="C57" s="487">
        <v>36008</v>
      </c>
      <c r="D57" s="487">
        <v>17565</v>
      </c>
      <c r="E57" s="488">
        <f t="shared" si="11"/>
        <v>104.76412584334618</v>
      </c>
      <c r="F57" s="488">
        <f t="shared" si="11"/>
        <v>98.026297879291107</v>
      </c>
      <c r="G57" s="488">
        <f t="shared" si="11"/>
        <v>111.98597386037616</v>
      </c>
      <c r="H57" s="489">
        <f t="shared" si="14"/>
        <v>42248</v>
      </c>
      <c r="I57" s="488">
        <f t="shared" si="12"/>
        <v>104.76412584334618</v>
      </c>
      <c r="J57" s="488">
        <f t="shared" si="10"/>
        <v>98.026297879291107</v>
      </c>
      <c r="K57" s="488">
        <f t="shared" si="10"/>
        <v>111.98597386037616</v>
      </c>
      <c r="L57" s="488" t="e">
        <f t="shared" si="13"/>
        <v>#N/A</v>
      </c>
    </row>
    <row r="58" spans="1:14" ht="15" customHeight="1" x14ac:dyDescent="0.2">
      <c r="A58" s="490" t="s">
        <v>466</v>
      </c>
      <c r="B58" s="487">
        <v>156820</v>
      </c>
      <c r="C58" s="487">
        <v>35898</v>
      </c>
      <c r="D58" s="487">
        <v>17176</v>
      </c>
      <c r="E58" s="488">
        <f t="shared" si="11"/>
        <v>103.02126513424561</v>
      </c>
      <c r="F58" s="488">
        <f t="shared" si="11"/>
        <v>97.726839626493884</v>
      </c>
      <c r="G58" s="488">
        <f t="shared" si="11"/>
        <v>109.50589735416003</v>
      </c>
      <c r="H58" s="489" t="str">
        <f t="shared" si="14"/>
        <v/>
      </c>
      <c r="I58" s="488" t="str">
        <f t="shared" si="12"/>
        <v/>
      </c>
      <c r="J58" s="488" t="str">
        <f t="shared" si="10"/>
        <v/>
      </c>
      <c r="K58" s="488" t="str">
        <f t="shared" si="10"/>
        <v/>
      </c>
      <c r="L58" s="488" t="e">
        <f t="shared" si="13"/>
        <v>#N/A</v>
      </c>
    </row>
    <row r="59" spans="1:14" ht="15" customHeight="1" x14ac:dyDescent="0.2">
      <c r="A59" s="490" t="s">
        <v>467</v>
      </c>
      <c r="B59" s="487">
        <v>157002</v>
      </c>
      <c r="C59" s="487">
        <v>35575</v>
      </c>
      <c r="D59" s="487">
        <v>17201</v>
      </c>
      <c r="E59" s="488">
        <f t="shared" si="11"/>
        <v>103.14082813803616</v>
      </c>
      <c r="F59" s="488">
        <f t="shared" si="11"/>
        <v>96.847521302371163</v>
      </c>
      <c r="G59" s="488">
        <f t="shared" si="11"/>
        <v>109.66528530443098</v>
      </c>
      <c r="H59" s="489" t="str">
        <f t="shared" si="14"/>
        <v/>
      </c>
      <c r="I59" s="488" t="str">
        <f t="shared" si="12"/>
        <v/>
      </c>
      <c r="J59" s="488" t="str">
        <f t="shared" si="10"/>
        <v/>
      </c>
      <c r="K59" s="488" t="str">
        <f t="shared" si="10"/>
        <v/>
      </c>
      <c r="L59" s="488" t="e">
        <f t="shared" si="13"/>
        <v>#N/A</v>
      </c>
    </row>
    <row r="60" spans="1:14" ht="15" customHeight="1" x14ac:dyDescent="0.2">
      <c r="A60" s="490" t="s">
        <v>468</v>
      </c>
      <c r="B60" s="487">
        <v>158298</v>
      </c>
      <c r="C60" s="487">
        <v>36295</v>
      </c>
      <c r="D60" s="487">
        <v>17706</v>
      </c>
      <c r="E60" s="488">
        <f t="shared" si="11"/>
        <v>103.99222183535781</v>
      </c>
      <c r="F60" s="488">
        <f t="shared" si="11"/>
        <v>98.807611684316555</v>
      </c>
      <c r="G60" s="488">
        <f t="shared" si="11"/>
        <v>112.88492189990438</v>
      </c>
      <c r="H60" s="489" t="str">
        <f t="shared" si="14"/>
        <v/>
      </c>
      <c r="I60" s="488" t="str">
        <f t="shared" si="12"/>
        <v/>
      </c>
      <c r="J60" s="488" t="str">
        <f t="shared" si="10"/>
        <v/>
      </c>
      <c r="K60" s="488" t="str">
        <f t="shared" si="10"/>
        <v/>
      </c>
      <c r="L60" s="488" t="e">
        <f t="shared" si="13"/>
        <v>#N/A</v>
      </c>
    </row>
    <row r="61" spans="1:14" ht="15" customHeight="1" x14ac:dyDescent="0.2">
      <c r="A61" s="490">
        <v>42614</v>
      </c>
      <c r="B61" s="487">
        <v>162873</v>
      </c>
      <c r="C61" s="487">
        <v>35471</v>
      </c>
      <c r="D61" s="487">
        <v>18344</v>
      </c>
      <c r="E61" s="488">
        <f t="shared" si="11"/>
        <v>106.99772041965301</v>
      </c>
      <c r="F61" s="488">
        <f t="shared" si="11"/>
        <v>96.564397136090165</v>
      </c>
      <c r="G61" s="488">
        <f t="shared" si="11"/>
        <v>116.95250239081925</v>
      </c>
      <c r="H61" s="489">
        <f t="shared" si="14"/>
        <v>42614</v>
      </c>
      <c r="I61" s="488">
        <f t="shared" si="12"/>
        <v>106.99772041965301</v>
      </c>
      <c r="J61" s="488">
        <f t="shared" si="10"/>
        <v>96.564397136090165</v>
      </c>
      <c r="K61" s="488">
        <f t="shared" si="10"/>
        <v>116.95250239081925</v>
      </c>
      <c r="L61" s="488" t="e">
        <f t="shared" si="13"/>
        <v>#N/A</v>
      </c>
    </row>
    <row r="62" spans="1:14" ht="15" customHeight="1" x14ac:dyDescent="0.2">
      <c r="A62" s="490" t="s">
        <v>469</v>
      </c>
      <c r="B62" s="487">
        <v>160688</v>
      </c>
      <c r="C62" s="487">
        <v>35352</v>
      </c>
      <c r="D62" s="487">
        <v>18026</v>
      </c>
      <c r="E62" s="488">
        <f t="shared" si="11"/>
        <v>105.56230743458524</v>
      </c>
      <c r="F62" s="488">
        <f t="shared" si="11"/>
        <v>96.240437753518634</v>
      </c>
      <c r="G62" s="488">
        <f t="shared" si="11"/>
        <v>114.92508766337264</v>
      </c>
      <c r="H62" s="489" t="str">
        <f t="shared" si="14"/>
        <v/>
      </c>
      <c r="I62" s="488" t="str">
        <f t="shared" si="12"/>
        <v/>
      </c>
      <c r="J62" s="488" t="str">
        <f t="shared" si="10"/>
        <v/>
      </c>
      <c r="K62" s="488" t="str">
        <f t="shared" si="10"/>
        <v/>
      </c>
      <c r="L62" s="488" t="e">
        <f t="shared" si="13"/>
        <v>#N/A</v>
      </c>
    </row>
    <row r="63" spans="1:14" ht="15" customHeight="1" x14ac:dyDescent="0.2">
      <c r="A63" s="490" t="s">
        <v>470</v>
      </c>
      <c r="B63" s="487">
        <v>161409</v>
      </c>
      <c r="C63" s="487">
        <v>35020</v>
      </c>
      <c r="D63" s="487">
        <v>17812</v>
      </c>
      <c r="E63" s="488">
        <f t="shared" si="11"/>
        <v>106.03596087267854</v>
      </c>
      <c r="F63" s="488">
        <f t="shared" si="11"/>
        <v>95.336618299621591</v>
      </c>
      <c r="G63" s="488">
        <f t="shared" si="11"/>
        <v>113.56072680905322</v>
      </c>
      <c r="H63" s="489" t="str">
        <f t="shared" si="14"/>
        <v/>
      </c>
      <c r="I63" s="488" t="str">
        <f t="shared" si="12"/>
        <v/>
      </c>
      <c r="J63" s="488" t="str">
        <f t="shared" si="10"/>
        <v/>
      </c>
      <c r="K63" s="488" t="str">
        <f t="shared" si="10"/>
        <v/>
      </c>
      <c r="L63" s="488" t="e">
        <f t="shared" si="13"/>
        <v>#N/A</v>
      </c>
    </row>
    <row r="64" spans="1:14" ht="15" customHeight="1" x14ac:dyDescent="0.2">
      <c r="A64" s="490" t="s">
        <v>471</v>
      </c>
      <c r="B64" s="487">
        <v>162077</v>
      </c>
      <c r="C64" s="487">
        <v>35993</v>
      </c>
      <c r="D64" s="487">
        <v>18578</v>
      </c>
      <c r="E64" s="488">
        <f t="shared" si="11"/>
        <v>106.4747965129647</v>
      </c>
      <c r="F64" s="488">
        <f t="shared" si="11"/>
        <v>97.985462663000561</v>
      </c>
      <c r="G64" s="488">
        <f t="shared" si="11"/>
        <v>118.44437360535542</v>
      </c>
      <c r="H64" s="489" t="str">
        <f t="shared" si="14"/>
        <v/>
      </c>
      <c r="I64" s="488" t="str">
        <f t="shared" si="12"/>
        <v/>
      </c>
      <c r="J64" s="488" t="str">
        <f t="shared" si="10"/>
        <v/>
      </c>
      <c r="K64" s="488" t="str">
        <f t="shared" si="10"/>
        <v/>
      </c>
      <c r="L64" s="488" t="e">
        <f t="shared" si="13"/>
        <v>#N/A</v>
      </c>
    </row>
    <row r="65" spans="1:12" ht="15" customHeight="1" x14ac:dyDescent="0.2">
      <c r="A65" s="490">
        <v>42979</v>
      </c>
      <c r="B65" s="487">
        <v>165844</v>
      </c>
      <c r="C65" s="487">
        <v>35321</v>
      </c>
      <c r="D65" s="487">
        <v>19433</v>
      </c>
      <c r="E65" s="488">
        <f t="shared" si="11"/>
        <v>108.94948791559639</v>
      </c>
      <c r="F65" s="488">
        <f t="shared" si="11"/>
        <v>96.156044973184876</v>
      </c>
      <c r="G65" s="488">
        <f t="shared" si="11"/>
        <v>123.89544150462226</v>
      </c>
      <c r="H65" s="489">
        <f t="shared" si="14"/>
        <v>42979</v>
      </c>
      <c r="I65" s="488">
        <f t="shared" si="12"/>
        <v>108.94948791559639</v>
      </c>
      <c r="J65" s="488">
        <f t="shared" si="10"/>
        <v>96.156044973184876</v>
      </c>
      <c r="K65" s="488">
        <f t="shared" si="10"/>
        <v>123.89544150462226</v>
      </c>
      <c r="L65" s="488" t="e">
        <f t="shared" si="13"/>
        <v>#N/A</v>
      </c>
    </row>
    <row r="66" spans="1:12" ht="15" customHeight="1" x14ac:dyDescent="0.2">
      <c r="A66" s="490" t="s">
        <v>472</v>
      </c>
      <c r="B66" s="487">
        <v>163617</v>
      </c>
      <c r="C66" s="487">
        <v>35151</v>
      </c>
      <c r="D66" s="487">
        <v>19277</v>
      </c>
      <c r="E66" s="488">
        <f t="shared" si="11"/>
        <v>107.48648346811545</v>
      </c>
      <c r="F66" s="488">
        <f t="shared" si="11"/>
        <v>95.693245855225555</v>
      </c>
      <c r="G66" s="488">
        <f t="shared" si="11"/>
        <v>122.90086069493147</v>
      </c>
      <c r="H66" s="489" t="str">
        <f t="shared" si="14"/>
        <v/>
      </c>
      <c r="I66" s="488" t="str">
        <f t="shared" si="12"/>
        <v/>
      </c>
      <c r="J66" s="488" t="str">
        <f t="shared" si="10"/>
        <v/>
      </c>
      <c r="K66" s="488" t="str">
        <f t="shared" si="10"/>
        <v/>
      </c>
      <c r="L66" s="488" t="e">
        <f t="shared" si="13"/>
        <v>#N/A</v>
      </c>
    </row>
    <row r="67" spans="1:12" ht="15" customHeight="1" x14ac:dyDescent="0.2">
      <c r="A67" s="490" t="s">
        <v>473</v>
      </c>
      <c r="B67" s="487">
        <v>164128</v>
      </c>
      <c r="C67" s="487">
        <v>34769</v>
      </c>
      <c r="D67" s="487">
        <v>19100</v>
      </c>
      <c r="E67" s="488">
        <f t="shared" si="11"/>
        <v>107.82217959414272</v>
      </c>
      <c r="F67" s="488">
        <f t="shared" si="11"/>
        <v>94.653309013693416</v>
      </c>
      <c r="G67" s="488">
        <f t="shared" si="11"/>
        <v>121.77239400701308</v>
      </c>
      <c r="H67" s="489" t="str">
        <f t="shared" si="14"/>
        <v/>
      </c>
      <c r="I67" s="488" t="str">
        <f t="shared" si="12"/>
        <v/>
      </c>
      <c r="J67" s="488" t="str">
        <f t="shared" si="12"/>
        <v/>
      </c>
      <c r="K67" s="488" t="str">
        <f t="shared" si="12"/>
        <v/>
      </c>
      <c r="L67" s="488" t="e">
        <f t="shared" si="13"/>
        <v>#N/A</v>
      </c>
    </row>
    <row r="68" spans="1:12" ht="15" customHeight="1" x14ac:dyDescent="0.2">
      <c r="A68" s="490" t="s">
        <v>474</v>
      </c>
      <c r="B68" s="487">
        <v>165474</v>
      </c>
      <c r="C68" s="487">
        <v>35617</v>
      </c>
      <c r="D68" s="487">
        <v>19605</v>
      </c>
      <c r="E68" s="488">
        <f t="shared" si="11"/>
        <v>108.70642027052773</v>
      </c>
      <c r="F68" s="488">
        <f t="shared" si="11"/>
        <v>96.961859907984646</v>
      </c>
      <c r="G68" s="488">
        <f t="shared" si="11"/>
        <v>124.99203060248645</v>
      </c>
      <c r="H68" s="489" t="str">
        <f t="shared" si="14"/>
        <v/>
      </c>
      <c r="I68" s="488" t="str">
        <f t="shared" si="12"/>
        <v/>
      </c>
      <c r="J68" s="488" t="str">
        <f t="shared" si="12"/>
        <v/>
      </c>
      <c r="K68" s="488" t="str">
        <f t="shared" si="12"/>
        <v/>
      </c>
      <c r="L68" s="488" t="e">
        <f t="shared" si="13"/>
        <v>#N/A</v>
      </c>
    </row>
    <row r="69" spans="1:12" ht="15" customHeight="1" x14ac:dyDescent="0.2">
      <c r="A69" s="490">
        <v>43344</v>
      </c>
      <c r="B69" s="487">
        <v>170336</v>
      </c>
      <c r="C69" s="487">
        <v>34623</v>
      </c>
      <c r="D69" s="487">
        <v>20453</v>
      </c>
      <c r="E69" s="488">
        <f t="shared" si="11"/>
        <v>111.90046051464645</v>
      </c>
      <c r="F69" s="488">
        <f t="shared" si="11"/>
        <v>94.25584624179892</v>
      </c>
      <c r="G69" s="488">
        <f t="shared" si="11"/>
        <v>130.39846987567739</v>
      </c>
      <c r="H69" s="489">
        <f t="shared" si="14"/>
        <v>43344</v>
      </c>
      <c r="I69" s="488">
        <f t="shared" si="12"/>
        <v>111.90046051464645</v>
      </c>
      <c r="J69" s="488">
        <f t="shared" si="12"/>
        <v>94.25584624179892</v>
      </c>
      <c r="K69" s="488">
        <f t="shared" si="12"/>
        <v>130.39846987567739</v>
      </c>
      <c r="L69" s="488" t="e">
        <f t="shared" si="13"/>
        <v>#N/A</v>
      </c>
    </row>
    <row r="70" spans="1:12" ht="15" customHeight="1" x14ac:dyDescent="0.2">
      <c r="A70" s="490" t="s">
        <v>475</v>
      </c>
      <c r="B70" s="487">
        <v>167319</v>
      </c>
      <c r="C70" s="487">
        <v>34265</v>
      </c>
      <c r="D70" s="487">
        <v>19957</v>
      </c>
      <c r="E70" s="488">
        <f t="shared" si="11"/>
        <v>109.91847379796479</v>
      </c>
      <c r="F70" s="488">
        <f t="shared" si="11"/>
        <v>93.281245746331635</v>
      </c>
      <c r="G70" s="488">
        <f t="shared" si="11"/>
        <v>127.23621294230156</v>
      </c>
      <c r="H70" s="489" t="str">
        <f t="shared" si="14"/>
        <v/>
      </c>
      <c r="I70" s="488" t="str">
        <f t="shared" si="12"/>
        <v/>
      </c>
      <c r="J70" s="488" t="str">
        <f t="shared" si="12"/>
        <v/>
      </c>
      <c r="K70" s="488" t="str">
        <f t="shared" si="12"/>
        <v/>
      </c>
      <c r="L70" s="488" t="e">
        <f t="shared" si="13"/>
        <v>#N/A</v>
      </c>
    </row>
    <row r="71" spans="1:12" ht="15" customHeight="1" x14ac:dyDescent="0.2">
      <c r="A71" s="490" t="s">
        <v>476</v>
      </c>
      <c r="B71" s="487">
        <v>167889</v>
      </c>
      <c r="C71" s="487">
        <v>34028</v>
      </c>
      <c r="D71" s="487">
        <v>19930</v>
      </c>
      <c r="E71" s="491">
        <f t="shared" ref="E71:G75" si="15">IF($A$51=37802,IF(COUNTBLANK(B$51:B$70)&gt;0,#N/A,IF(ISBLANK(B71)=FALSE,B71/B$51*100,#N/A)),IF(COUNTBLANK(B$51:B$75)&gt;0,#N/A,B71/B$51*100))</f>
        <v>110.29292935928683</v>
      </c>
      <c r="F71" s="491">
        <f t="shared" si="15"/>
        <v>92.636049328941283</v>
      </c>
      <c r="G71" s="491">
        <f t="shared" si="15"/>
        <v>127.06407395600891</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169400</v>
      </c>
      <c r="C72" s="487">
        <v>35071</v>
      </c>
      <c r="D72" s="487">
        <v>20639</v>
      </c>
      <c r="E72" s="491">
        <f t="shared" si="15"/>
        <v>111.28556506658083</v>
      </c>
      <c r="F72" s="491">
        <f t="shared" si="15"/>
        <v>95.475458035009396</v>
      </c>
      <c r="G72" s="491">
        <f t="shared" si="15"/>
        <v>131.58431622569333</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174855</v>
      </c>
      <c r="C73" s="487">
        <v>32889</v>
      </c>
      <c r="D73" s="487">
        <v>21032</v>
      </c>
      <c r="E73" s="491">
        <f t="shared" si="15"/>
        <v>114.86917048239074</v>
      </c>
      <c r="F73" s="491">
        <f t="shared" si="15"/>
        <v>89.53529523861377</v>
      </c>
      <c r="G73" s="491">
        <f t="shared" si="15"/>
        <v>134.0898948039528</v>
      </c>
      <c r="H73" s="492">
        <f>IF(A$51=37802,IF(ISERROR(L73)=TRUE,IF(ISBLANK(A73)=FALSE,IF(MONTH(A73)=MONTH(MAX(A$51:A$75)),A73,""),""),""),IF(ISERROR(L73)=TRUE,IF(MONTH(A73)=MONTH(MAX(A$51:A$75)),A73,""),""))</f>
        <v>43709</v>
      </c>
      <c r="I73" s="488">
        <f t="shared" si="12"/>
        <v>114.86917048239074</v>
      </c>
      <c r="J73" s="488">
        <f t="shared" si="12"/>
        <v>89.53529523861377</v>
      </c>
      <c r="K73" s="488">
        <f t="shared" si="12"/>
        <v>134.0898948039528</v>
      </c>
      <c r="L73" s="488" t="e">
        <f t="shared" si="13"/>
        <v>#N/A</v>
      </c>
    </row>
    <row r="74" spans="1:12" ht="15" customHeight="1" x14ac:dyDescent="0.2">
      <c r="A74" s="490" t="s">
        <v>478</v>
      </c>
      <c r="B74" s="487">
        <v>171616</v>
      </c>
      <c r="C74" s="487">
        <v>32442</v>
      </c>
      <c r="D74" s="487">
        <v>20592</v>
      </c>
      <c r="E74" s="491">
        <f t="shared" si="15"/>
        <v>112.74134317866786</v>
      </c>
      <c r="F74" s="491">
        <f t="shared" si="15"/>
        <v>88.318405793156018</v>
      </c>
      <c r="G74" s="491">
        <f t="shared" si="15"/>
        <v>131.28466687918393</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171649</v>
      </c>
      <c r="C75" s="493">
        <v>31286</v>
      </c>
      <c r="D75" s="493">
        <v>19594</v>
      </c>
      <c r="E75" s="491">
        <f t="shared" si="15"/>
        <v>112.76302218484966</v>
      </c>
      <c r="F75" s="491">
        <f t="shared" si="15"/>
        <v>85.171371791032584</v>
      </c>
      <c r="G75" s="491">
        <f t="shared" si="15"/>
        <v>124.92189990436724</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114.86917048239074</v>
      </c>
      <c r="J77" s="488">
        <f>IF(J75&lt;&gt;"",J75,IF(J74&lt;&gt;"",J74,IF(J73&lt;&gt;"",J73,IF(J72&lt;&gt;"",J72,IF(J71&lt;&gt;"",J71,IF(J70&lt;&gt;"",J70,""))))))</f>
        <v>89.53529523861377</v>
      </c>
      <c r="K77" s="488">
        <f>IF(K75&lt;&gt;"",K75,IF(K74&lt;&gt;"",K74,IF(K73&lt;&gt;"",K73,IF(K72&lt;&gt;"",K72,IF(K71&lt;&gt;"",K71,IF(K70&lt;&gt;"",K70,""))))))</f>
        <v>134.0898948039528</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+14,9%</v>
      </c>
      <c r="J79" s="488" t="str">
        <f>"GeB - ausschließlich: "&amp;IF(J77&gt;100,"+","")&amp;TEXT(J77-100,"0,0")&amp;"%"</f>
        <v>GeB - ausschließlich: -10,5%</v>
      </c>
      <c r="K79" s="488" t="str">
        <f>"GeB - im Nebenjob: "&amp;IF(K77&gt;100,"+","")&amp;TEXT(K77-100,"0,0")&amp;"%"</f>
        <v>GeB - im Nebenjob: +34,1%</v>
      </c>
    </row>
    <row r="81" spans="9:9" ht="15" customHeight="1" x14ac:dyDescent="0.2">
      <c r="I81" s="488" t="str">
        <f>IF(ISERROR(HLOOKUP(1,I$78:K$79,2,FALSE)),"",HLOOKUP(1,I$78:K$79,2,FALSE))</f>
        <v>GeB - im Nebenjob: +34,1%</v>
      </c>
    </row>
    <row r="82" spans="9:9" ht="15" customHeight="1" x14ac:dyDescent="0.2">
      <c r="I82" s="488" t="str">
        <f>IF(ISERROR(HLOOKUP(2,I$78:K$79,2,FALSE)),"",HLOOKUP(2,I$78:K$79,2,FALSE))</f>
        <v>SvB: +14,9%</v>
      </c>
    </row>
    <row r="83" spans="9:9" ht="15" customHeight="1" x14ac:dyDescent="0.2">
      <c r="I83" s="488" t="str">
        <f>IF(ISERROR(HLOOKUP(3,I$78:K$79,2,FALSE)),"",HLOOKUP(3,I$78:K$79,2,FALSE))</f>
        <v>GeB - ausschließlich: -10,5%</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171649</v>
      </c>
      <c r="E12" s="114">
        <v>171616</v>
      </c>
      <c r="F12" s="114">
        <v>174855</v>
      </c>
      <c r="G12" s="114">
        <v>169400</v>
      </c>
      <c r="H12" s="114">
        <v>167889</v>
      </c>
      <c r="I12" s="115">
        <v>3760</v>
      </c>
      <c r="J12" s="116">
        <v>2.23957495726343</v>
      </c>
      <c r="N12" s="117"/>
    </row>
    <row r="13" spans="1:15" s="110" customFormat="1" ht="13.5" customHeight="1" x14ac:dyDescent="0.2">
      <c r="A13" s="118" t="s">
        <v>105</v>
      </c>
      <c r="B13" s="119" t="s">
        <v>106</v>
      </c>
      <c r="C13" s="113">
        <v>51.424127143181728</v>
      </c>
      <c r="D13" s="114">
        <v>88269</v>
      </c>
      <c r="E13" s="114">
        <v>88169</v>
      </c>
      <c r="F13" s="114">
        <v>90464</v>
      </c>
      <c r="G13" s="114">
        <v>87440</v>
      </c>
      <c r="H13" s="114">
        <v>86446</v>
      </c>
      <c r="I13" s="115">
        <v>1823</v>
      </c>
      <c r="J13" s="116">
        <v>2.1088309464868242</v>
      </c>
    </row>
    <row r="14" spans="1:15" s="110" customFormat="1" ht="13.5" customHeight="1" x14ac:dyDescent="0.2">
      <c r="A14" s="120"/>
      <c r="B14" s="119" t="s">
        <v>107</v>
      </c>
      <c r="C14" s="113">
        <v>48.575872856818272</v>
      </c>
      <c r="D14" s="114">
        <v>83380</v>
      </c>
      <c r="E14" s="114">
        <v>83447</v>
      </c>
      <c r="F14" s="114">
        <v>84391</v>
      </c>
      <c r="G14" s="114">
        <v>81960</v>
      </c>
      <c r="H14" s="114">
        <v>81443</v>
      </c>
      <c r="I14" s="115">
        <v>1937</v>
      </c>
      <c r="J14" s="116">
        <v>2.3783505028056431</v>
      </c>
    </row>
    <row r="15" spans="1:15" s="110" customFormat="1" ht="13.5" customHeight="1" x14ac:dyDescent="0.2">
      <c r="A15" s="118" t="s">
        <v>105</v>
      </c>
      <c r="B15" s="121" t="s">
        <v>108</v>
      </c>
      <c r="C15" s="113">
        <v>12.339133930287971</v>
      </c>
      <c r="D15" s="114">
        <v>21180</v>
      </c>
      <c r="E15" s="114">
        <v>21856</v>
      </c>
      <c r="F15" s="114">
        <v>23020</v>
      </c>
      <c r="G15" s="114">
        <v>20223</v>
      </c>
      <c r="H15" s="114">
        <v>20769</v>
      </c>
      <c r="I15" s="115">
        <v>411</v>
      </c>
      <c r="J15" s="116">
        <v>1.9789108767875199</v>
      </c>
    </row>
    <row r="16" spans="1:15" s="110" customFormat="1" ht="13.5" customHeight="1" x14ac:dyDescent="0.2">
      <c r="A16" s="118"/>
      <c r="B16" s="121" t="s">
        <v>109</v>
      </c>
      <c r="C16" s="113">
        <v>65.605392399606174</v>
      </c>
      <c r="D16" s="114">
        <v>112611</v>
      </c>
      <c r="E16" s="114">
        <v>112471</v>
      </c>
      <c r="F16" s="114">
        <v>114550</v>
      </c>
      <c r="G16" s="114">
        <v>112859</v>
      </c>
      <c r="H16" s="114">
        <v>111746</v>
      </c>
      <c r="I16" s="115">
        <v>865</v>
      </c>
      <c r="J16" s="116">
        <v>0.77407692445367171</v>
      </c>
    </row>
    <row r="17" spans="1:10" s="110" customFormat="1" ht="13.5" customHeight="1" x14ac:dyDescent="0.2">
      <c r="A17" s="118"/>
      <c r="B17" s="121" t="s">
        <v>110</v>
      </c>
      <c r="C17" s="113">
        <v>20.643289503579979</v>
      </c>
      <c r="D17" s="114">
        <v>35434</v>
      </c>
      <c r="E17" s="114">
        <v>34913</v>
      </c>
      <c r="F17" s="114">
        <v>34953</v>
      </c>
      <c r="G17" s="114">
        <v>34011</v>
      </c>
      <c r="H17" s="114">
        <v>33191</v>
      </c>
      <c r="I17" s="115">
        <v>2243</v>
      </c>
      <c r="J17" s="116">
        <v>6.7578560453134884</v>
      </c>
    </row>
    <row r="18" spans="1:10" s="110" customFormat="1" ht="13.5" customHeight="1" x14ac:dyDescent="0.2">
      <c r="A18" s="120"/>
      <c r="B18" s="121" t="s">
        <v>111</v>
      </c>
      <c r="C18" s="113">
        <v>1.4121841665258754</v>
      </c>
      <c r="D18" s="114">
        <v>2424</v>
      </c>
      <c r="E18" s="114">
        <v>2376</v>
      </c>
      <c r="F18" s="114">
        <v>2332</v>
      </c>
      <c r="G18" s="114">
        <v>2307</v>
      </c>
      <c r="H18" s="114">
        <v>2183</v>
      </c>
      <c r="I18" s="115">
        <v>241</v>
      </c>
      <c r="J18" s="116">
        <v>11.039853412734768</v>
      </c>
    </row>
    <row r="19" spans="1:10" s="110" customFormat="1" ht="13.5" customHeight="1" x14ac:dyDescent="0.2">
      <c r="A19" s="120"/>
      <c r="B19" s="121" t="s">
        <v>112</v>
      </c>
      <c r="C19" s="113">
        <v>0.37401907380759575</v>
      </c>
      <c r="D19" s="114">
        <v>642</v>
      </c>
      <c r="E19" s="114">
        <v>606</v>
      </c>
      <c r="F19" s="114">
        <v>590</v>
      </c>
      <c r="G19" s="114">
        <v>517</v>
      </c>
      <c r="H19" s="114">
        <v>488</v>
      </c>
      <c r="I19" s="115">
        <v>154</v>
      </c>
      <c r="J19" s="116">
        <v>31.557377049180328</v>
      </c>
    </row>
    <row r="20" spans="1:10" s="110" customFormat="1" ht="13.5" customHeight="1" x14ac:dyDescent="0.2">
      <c r="A20" s="118" t="s">
        <v>113</v>
      </c>
      <c r="B20" s="122" t="s">
        <v>114</v>
      </c>
      <c r="C20" s="113">
        <v>67.847176505543288</v>
      </c>
      <c r="D20" s="114">
        <v>116459</v>
      </c>
      <c r="E20" s="114">
        <v>116796</v>
      </c>
      <c r="F20" s="114">
        <v>119494</v>
      </c>
      <c r="G20" s="114">
        <v>115115</v>
      </c>
      <c r="H20" s="114">
        <v>114391</v>
      </c>
      <c r="I20" s="115">
        <v>2068</v>
      </c>
      <c r="J20" s="116">
        <v>1.8078345324369924</v>
      </c>
    </row>
    <row r="21" spans="1:10" s="110" customFormat="1" ht="13.5" customHeight="1" x14ac:dyDescent="0.2">
      <c r="A21" s="120"/>
      <c r="B21" s="122" t="s">
        <v>115</v>
      </c>
      <c r="C21" s="113">
        <v>32.152823494456712</v>
      </c>
      <c r="D21" s="114">
        <v>55190</v>
      </c>
      <c r="E21" s="114">
        <v>54820</v>
      </c>
      <c r="F21" s="114">
        <v>55361</v>
      </c>
      <c r="G21" s="114">
        <v>54285</v>
      </c>
      <c r="H21" s="114">
        <v>53498</v>
      </c>
      <c r="I21" s="115">
        <v>1692</v>
      </c>
      <c r="J21" s="116">
        <v>3.162735055516094</v>
      </c>
    </row>
    <row r="22" spans="1:10" s="110" customFormat="1" ht="13.5" customHeight="1" x14ac:dyDescent="0.2">
      <c r="A22" s="118" t="s">
        <v>113</v>
      </c>
      <c r="B22" s="122" t="s">
        <v>116</v>
      </c>
      <c r="C22" s="113">
        <v>91.436594445641973</v>
      </c>
      <c r="D22" s="114">
        <v>156950</v>
      </c>
      <c r="E22" s="114">
        <v>157502</v>
      </c>
      <c r="F22" s="114">
        <v>159213</v>
      </c>
      <c r="G22" s="114">
        <v>155319</v>
      </c>
      <c r="H22" s="114">
        <v>154352</v>
      </c>
      <c r="I22" s="115">
        <v>2598</v>
      </c>
      <c r="J22" s="116">
        <v>1.683165751010677</v>
      </c>
    </row>
    <row r="23" spans="1:10" s="110" customFormat="1" ht="13.5" customHeight="1" x14ac:dyDescent="0.2">
      <c r="A23" s="123"/>
      <c r="B23" s="124" t="s">
        <v>117</v>
      </c>
      <c r="C23" s="125">
        <v>8.5232072426871106</v>
      </c>
      <c r="D23" s="114">
        <v>14630</v>
      </c>
      <c r="E23" s="114">
        <v>14046</v>
      </c>
      <c r="F23" s="114">
        <v>15577</v>
      </c>
      <c r="G23" s="114">
        <v>14006</v>
      </c>
      <c r="H23" s="114">
        <v>13465</v>
      </c>
      <c r="I23" s="115">
        <v>1165</v>
      </c>
      <c r="J23" s="116">
        <v>8.6520608986260683</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50880</v>
      </c>
      <c r="E26" s="114">
        <v>53034</v>
      </c>
      <c r="F26" s="114">
        <v>53921</v>
      </c>
      <c r="G26" s="114">
        <v>55710</v>
      </c>
      <c r="H26" s="140">
        <v>53958</v>
      </c>
      <c r="I26" s="115">
        <v>-3078</v>
      </c>
      <c r="J26" s="116">
        <v>-5.7044367841654617</v>
      </c>
    </row>
    <row r="27" spans="1:10" s="110" customFormat="1" ht="13.5" customHeight="1" x14ac:dyDescent="0.2">
      <c r="A27" s="118" t="s">
        <v>105</v>
      </c>
      <c r="B27" s="119" t="s">
        <v>106</v>
      </c>
      <c r="C27" s="113">
        <v>39.60495283018868</v>
      </c>
      <c r="D27" s="115">
        <v>20151</v>
      </c>
      <c r="E27" s="114">
        <v>20965</v>
      </c>
      <c r="F27" s="114">
        <v>21280</v>
      </c>
      <c r="G27" s="114">
        <v>22197</v>
      </c>
      <c r="H27" s="140">
        <v>21315</v>
      </c>
      <c r="I27" s="115">
        <v>-1164</v>
      </c>
      <c r="J27" s="116">
        <v>-5.4609429978888109</v>
      </c>
    </row>
    <row r="28" spans="1:10" s="110" customFormat="1" ht="13.5" customHeight="1" x14ac:dyDescent="0.2">
      <c r="A28" s="120"/>
      <c r="B28" s="119" t="s">
        <v>107</v>
      </c>
      <c r="C28" s="113">
        <v>60.39504716981132</v>
      </c>
      <c r="D28" s="115">
        <v>30729</v>
      </c>
      <c r="E28" s="114">
        <v>32069</v>
      </c>
      <c r="F28" s="114">
        <v>32641</v>
      </c>
      <c r="G28" s="114">
        <v>33513</v>
      </c>
      <c r="H28" s="140">
        <v>32643</v>
      </c>
      <c r="I28" s="115">
        <v>-1914</v>
      </c>
      <c r="J28" s="116">
        <v>-5.8634316698832825</v>
      </c>
    </row>
    <row r="29" spans="1:10" s="110" customFormat="1" ht="13.5" customHeight="1" x14ac:dyDescent="0.2">
      <c r="A29" s="118" t="s">
        <v>105</v>
      </c>
      <c r="B29" s="121" t="s">
        <v>108</v>
      </c>
      <c r="C29" s="113">
        <v>16.918238993710691</v>
      </c>
      <c r="D29" s="115">
        <v>8608</v>
      </c>
      <c r="E29" s="114">
        <v>8961</v>
      </c>
      <c r="F29" s="114">
        <v>9362</v>
      </c>
      <c r="G29" s="114">
        <v>10651</v>
      </c>
      <c r="H29" s="140">
        <v>9961</v>
      </c>
      <c r="I29" s="115">
        <v>-1353</v>
      </c>
      <c r="J29" s="116">
        <v>-13.582973597028412</v>
      </c>
    </row>
    <row r="30" spans="1:10" s="110" customFormat="1" ht="13.5" customHeight="1" x14ac:dyDescent="0.2">
      <c r="A30" s="118"/>
      <c r="B30" s="121" t="s">
        <v>109</v>
      </c>
      <c r="C30" s="113">
        <v>45.957154088050316</v>
      </c>
      <c r="D30" s="115">
        <v>23383</v>
      </c>
      <c r="E30" s="114">
        <v>24736</v>
      </c>
      <c r="F30" s="114">
        <v>25112</v>
      </c>
      <c r="G30" s="114">
        <v>25510</v>
      </c>
      <c r="H30" s="140">
        <v>25041</v>
      </c>
      <c r="I30" s="115">
        <v>-1658</v>
      </c>
      <c r="J30" s="116">
        <v>-6.6211413282217162</v>
      </c>
    </row>
    <row r="31" spans="1:10" s="110" customFormat="1" ht="13.5" customHeight="1" x14ac:dyDescent="0.2">
      <c r="A31" s="118"/>
      <c r="B31" s="121" t="s">
        <v>110</v>
      </c>
      <c r="C31" s="113">
        <v>19.59316037735849</v>
      </c>
      <c r="D31" s="115">
        <v>9969</v>
      </c>
      <c r="E31" s="114">
        <v>10124</v>
      </c>
      <c r="F31" s="114">
        <v>10155</v>
      </c>
      <c r="G31" s="114">
        <v>10231</v>
      </c>
      <c r="H31" s="140">
        <v>10000</v>
      </c>
      <c r="I31" s="115">
        <v>-31</v>
      </c>
      <c r="J31" s="116">
        <v>-0.31</v>
      </c>
    </row>
    <row r="32" spans="1:10" s="110" customFormat="1" ht="13.5" customHeight="1" x14ac:dyDescent="0.2">
      <c r="A32" s="120"/>
      <c r="B32" s="121" t="s">
        <v>111</v>
      </c>
      <c r="C32" s="113">
        <v>17.531446540880502</v>
      </c>
      <c r="D32" s="115">
        <v>8920</v>
      </c>
      <c r="E32" s="114">
        <v>9213</v>
      </c>
      <c r="F32" s="114">
        <v>9292</v>
      </c>
      <c r="G32" s="114">
        <v>9318</v>
      </c>
      <c r="H32" s="140">
        <v>8956</v>
      </c>
      <c r="I32" s="115">
        <v>-36</v>
      </c>
      <c r="J32" s="116">
        <v>-0.40196516301920499</v>
      </c>
    </row>
    <row r="33" spans="1:10" s="110" customFormat="1" ht="13.5" customHeight="1" x14ac:dyDescent="0.2">
      <c r="A33" s="120"/>
      <c r="B33" s="121" t="s">
        <v>112</v>
      </c>
      <c r="C33" s="113">
        <v>1.5212264150943395</v>
      </c>
      <c r="D33" s="115">
        <v>774</v>
      </c>
      <c r="E33" s="114">
        <v>853</v>
      </c>
      <c r="F33" s="114">
        <v>888</v>
      </c>
      <c r="G33" s="114">
        <v>784</v>
      </c>
      <c r="H33" s="140">
        <v>750</v>
      </c>
      <c r="I33" s="115">
        <v>24</v>
      </c>
      <c r="J33" s="116">
        <v>3.2</v>
      </c>
    </row>
    <row r="34" spans="1:10" s="110" customFormat="1" ht="13.5" customHeight="1" x14ac:dyDescent="0.2">
      <c r="A34" s="118" t="s">
        <v>113</v>
      </c>
      <c r="B34" s="122" t="s">
        <v>116</v>
      </c>
      <c r="C34" s="113">
        <v>93.628144654088047</v>
      </c>
      <c r="D34" s="115">
        <v>47638</v>
      </c>
      <c r="E34" s="114">
        <v>49595</v>
      </c>
      <c r="F34" s="114">
        <v>50401</v>
      </c>
      <c r="G34" s="114">
        <v>52180</v>
      </c>
      <c r="H34" s="140">
        <v>50655</v>
      </c>
      <c r="I34" s="115">
        <v>-3017</v>
      </c>
      <c r="J34" s="116">
        <v>-5.9559767051623727</v>
      </c>
    </row>
    <row r="35" spans="1:10" s="110" customFormat="1" ht="13.5" customHeight="1" x14ac:dyDescent="0.2">
      <c r="A35" s="118"/>
      <c r="B35" s="119" t="s">
        <v>117</v>
      </c>
      <c r="C35" s="113">
        <v>6.2008647798742142</v>
      </c>
      <c r="D35" s="115">
        <v>3155</v>
      </c>
      <c r="E35" s="114">
        <v>3363</v>
      </c>
      <c r="F35" s="114">
        <v>3442</v>
      </c>
      <c r="G35" s="114">
        <v>3443</v>
      </c>
      <c r="H35" s="140">
        <v>3207</v>
      </c>
      <c r="I35" s="115">
        <v>-52</v>
      </c>
      <c r="J35" s="116">
        <v>-1.6214530714062987</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31286</v>
      </c>
      <c r="E37" s="114">
        <v>32442</v>
      </c>
      <c r="F37" s="114">
        <v>32889</v>
      </c>
      <c r="G37" s="114">
        <v>35071</v>
      </c>
      <c r="H37" s="140">
        <v>34028</v>
      </c>
      <c r="I37" s="115">
        <v>-2742</v>
      </c>
      <c r="J37" s="116">
        <v>-8.0580698248501239</v>
      </c>
    </row>
    <row r="38" spans="1:10" s="110" customFormat="1" ht="13.5" customHeight="1" x14ac:dyDescent="0.2">
      <c r="A38" s="118" t="s">
        <v>105</v>
      </c>
      <c r="B38" s="119" t="s">
        <v>106</v>
      </c>
      <c r="C38" s="113">
        <v>37.703765262417697</v>
      </c>
      <c r="D38" s="115">
        <v>11796</v>
      </c>
      <c r="E38" s="114">
        <v>12144</v>
      </c>
      <c r="F38" s="114">
        <v>12320</v>
      </c>
      <c r="G38" s="114">
        <v>13392</v>
      </c>
      <c r="H38" s="140">
        <v>12917</v>
      </c>
      <c r="I38" s="115">
        <v>-1121</v>
      </c>
      <c r="J38" s="116">
        <v>-8.6784857164976383</v>
      </c>
    </row>
    <row r="39" spans="1:10" s="110" customFormat="1" ht="13.5" customHeight="1" x14ac:dyDescent="0.2">
      <c r="A39" s="120"/>
      <c r="B39" s="119" t="s">
        <v>107</v>
      </c>
      <c r="C39" s="113">
        <v>62.296234737582303</v>
      </c>
      <c r="D39" s="115">
        <v>19490</v>
      </c>
      <c r="E39" s="114">
        <v>20298</v>
      </c>
      <c r="F39" s="114">
        <v>20569</v>
      </c>
      <c r="G39" s="114">
        <v>21679</v>
      </c>
      <c r="H39" s="140">
        <v>21111</v>
      </c>
      <c r="I39" s="115">
        <v>-1621</v>
      </c>
      <c r="J39" s="116">
        <v>-7.6784614655866612</v>
      </c>
    </row>
    <row r="40" spans="1:10" s="110" customFormat="1" ht="13.5" customHeight="1" x14ac:dyDescent="0.2">
      <c r="A40" s="118" t="s">
        <v>105</v>
      </c>
      <c r="B40" s="121" t="s">
        <v>108</v>
      </c>
      <c r="C40" s="113">
        <v>19.356900850220544</v>
      </c>
      <c r="D40" s="115">
        <v>6056</v>
      </c>
      <c r="E40" s="114">
        <v>6096</v>
      </c>
      <c r="F40" s="114">
        <v>6265</v>
      </c>
      <c r="G40" s="114">
        <v>7962</v>
      </c>
      <c r="H40" s="140">
        <v>7293</v>
      </c>
      <c r="I40" s="115">
        <v>-1237</v>
      </c>
      <c r="J40" s="116">
        <v>-16.961469902646375</v>
      </c>
    </row>
    <row r="41" spans="1:10" s="110" customFormat="1" ht="13.5" customHeight="1" x14ac:dyDescent="0.2">
      <c r="A41" s="118"/>
      <c r="B41" s="121" t="s">
        <v>109</v>
      </c>
      <c r="C41" s="113">
        <v>31.918429968676087</v>
      </c>
      <c r="D41" s="115">
        <v>9986</v>
      </c>
      <c r="E41" s="114">
        <v>10664</v>
      </c>
      <c r="F41" s="114">
        <v>10783</v>
      </c>
      <c r="G41" s="114">
        <v>11109</v>
      </c>
      <c r="H41" s="140">
        <v>11180</v>
      </c>
      <c r="I41" s="115">
        <v>-1194</v>
      </c>
      <c r="J41" s="116">
        <v>-10.679785330948121</v>
      </c>
    </row>
    <row r="42" spans="1:10" s="110" customFormat="1" ht="13.5" customHeight="1" x14ac:dyDescent="0.2">
      <c r="A42" s="118"/>
      <c r="B42" s="121" t="s">
        <v>110</v>
      </c>
      <c r="C42" s="113">
        <v>20.926292910567028</v>
      </c>
      <c r="D42" s="115">
        <v>6547</v>
      </c>
      <c r="E42" s="114">
        <v>6694</v>
      </c>
      <c r="F42" s="114">
        <v>6760</v>
      </c>
      <c r="G42" s="114">
        <v>6886</v>
      </c>
      <c r="H42" s="140">
        <v>6786</v>
      </c>
      <c r="I42" s="115">
        <v>-239</v>
      </c>
      <c r="J42" s="116">
        <v>-3.5219569702328322</v>
      </c>
    </row>
    <row r="43" spans="1:10" s="110" customFormat="1" ht="13.5" customHeight="1" x14ac:dyDescent="0.2">
      <c r="A43" s="120"/>
      <c r="B43" s="121" t="s">
        <v>111</v>
      </c>
      <c r="C43" s="113">
        <v>27.798376270536341</v>
      </c>
      <c r="D43" s="115">
        <v>8697</v>
      </c>
      <c r="E43" s="114">
        <v>8988</v>
      </c>
      <c r="F43" s="114">
        <v>9081</v>
      </c>
      <c r="G43" s="114">
        <v>9114</v>
      </c>
      <c r="H43" s="140">
        <v>8769</v>
      </c>
      <c r="I43" s="115">
        <v>-72</v>
      </c>
      <c r="J43" s="116">
        <v>-0.8210742387957578</v>
      </c>
    </row>
    <row r="44" spans="1:10" s="110" customFormat="1" ht="13.5" customHeight="1" x14ac:dyDescent="0.2">
      <c r="A44" s="120"/>
      <c r="B44" s="121" t="s">
        <v>112</v>
      </c>
      <c r="C44" s="113">
        <v>2.3013488461292591</v>
      </c>
      <c r="D44" s="115">
        <v>720</v>
      </c>
      <c r="E44" s="114">
        <v>797</v>
      </c>
      <c r="F44" s="114">
        <v>838</v>
      </c>
      <c r="G44" s="114">
        <v>745</v>
      </c>
      <c r="H44" s="140">
        <v>708</v>
      </c>
      <c r="I44" s="115">
        <v>12</v>
      </c>
      <c r="J44" s="116">
        <v>1.6949152542372881</v>
      </c>
    </row>
    <row r="45" spans="1:10" s="110" customFormat="1" ht="13.5" customHeight="1" x14ac:dyDescent="0.2">
      <c r="A45" s="118" t="s">
        <v>113</v>
      </c>
      <c r="B45" s="122" t="s">
        <v>116</v>
      </c>
      <c r="C45" s="113">
        <v>94.074026721217152</v>
      </c>
      <c r="D45" s="115">
        <v>29432</v>
      </c>
      <c r="E45" s="114">
        <v>30433</v>
      </c>
      <c r="F45" s="114">
        <v>30847</v>
      </c>
      <c r="G45" s="114">
        <v>32953</v>
      </c>
      <c r="H45" s="140">
        <v>31971</v>
      </c>
      <c r="I45" s="115">
        <v>-2539</v>
      </c>
      <c r="J45" s="116">
        <v>-7.9415720496700137</v>
      </c>
    </row>
    <row r="46" spans="1:10" s="110" customFormat="1" ht="13.5" customHeight="1" x14ac:dyDescent="0.2">
      <c r="A46" s="118"/>
      <c r="B46" s="119" t="s">
        <v>117</v>
      </c>
      <c r="C46" s="113">
        <v>5.6510899443840694</v>
      </c>
      <c r="D46" s="115">
        <v>1768</v>
      </c>
      <c r="E46" s="114">
        <v>1934</v>
      </c>
      <c r="F46" s="114">
        <v>1966</v>
      </c>
      <c r="G46" s="114">
        <v>2033</v>
      </c>
      <c r="H46" s="140">
        <v>1962</v>
      </c>
      <c r="I46" s="115">
        <v>-194</v>
      </c>
      <c r="J46" s="116">
        <v>-9.8878695208970431</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19594</v>
      </c>
      <c r="E48" s="114">
        <v>20592</v>
      </c>
      <c r="F48" s="114">
        <v>21032</v>
      </c>
      <c r="G48" s="114">
        <v>20639</v>
      </c>
      <c r="H48" s="140">
        <v>19930</v>
      </c>
      <c r="I48" s="115">
        <v>-336</v>
      </c>
      <c r="J48" s="116">
        <v>-1.6859006522829905</v>
      </c>
    </row>
    <row r="49" spans="1:12" s="110" customFormat="1" ht="13.5" customHeight="1" x14ac:dyDescent="0.2">
      <c r="A49" s="118" t="s">
        <v>105</v>
      </c>
      <c r="B49" s="119" t="s">
        <v>106</v>
      </c>
      <c r="C49" s="113">
        <v>42.640604266612229</v>
      </c>
      <c r="D49" s="115">
        <v>8355</v>
      </c>
      <c r="E49" s="114">
        <v>8821</v>
      </c>
      <c r="F49" s="114">
        <v>8960</v>
      </c>
      <c r="G49" s="114">
        <v>8805</v>
      </c>
      <c r="H49" s="140">
        <v>8398</v>
      </c>
      <c r="I49" s="115">
        <v>-43</v>
      </c>
      <c r="J49" s="116">
        <v>-0.51202667301738514</v>
      </c>
    </row>
    <row r="50" spans="1:12" s="110" customFormat="1" ht="13.5" customHeight="1" x14ac:dyDescent="0.2">
      <c r="A50" s="120"/>
      <c r="B50" s="119" t="s">
        <v>107</v>
      </c>
      <c r="C50" s="113">
        <v>57.359395733387771</v>
      </c>
      <c r="D50" s="115">
        <v>11239</v>
      </c>
      <c r="E50" s="114">
        <v>11771</v>
      </c>
      <c r="F50" s="114">
        <v>12072</v>
      </c>
      <c r="G50" s="114">
        <v>11834</v>
      </c>
      <c r="H50" s="140">
        <v>11532</v>
      </c>
      <c r="I50" s="115">
        <v>-293</v>
      </c>
      <c r="J50" s="116">
        <v>-2.5407561567811308</v>
      </c>
    </row>
    <row r="51" spans="1:12" s="110" customFormat="1" ht="13.5" customHeight="1" x14ac:dyDescent="0.2">
      <c r="A51" s="118" t="s">
        <v>105</v>
      </c>
      <c r="B51" s="121" t="s">
        <v>108</v>
      </c>
      <c r="C51" s="113">
        <v>13.024395223027458</v>
      </c>
      <c r="D51" s="115">
        <v>2552</v>
      </c>
      <c r="E51" s="114">
        <v>2865</v>
      </c>
      <c r="F51" s="114">
        <v>3097</v>
      </c>
      <c r="G51" s="114">
        <v>2689</v>
      </c>
      <c r="H51" s="140">
        <v>2668</v>
      </c>
      <c r="I51" s="115">
        <v>-116</v>
      </c>
      <c r="J51" s="116">
        <v>-4.3478260869565215</v>
      </c>
    </row>
    <row r="52" spans="1:12" s="110" customFormat="1" ht="13.5" customHeight="1" x14ac:dyDescent="0.2">
      <c r="A52" s="118"/>
      <c r="B52" s="121" t="s">
        <v>109</v>
      </c>
      <c r="C52" s="113">
        <v>68.372971317750327</v>
      </c>
      <c r="D52" s="115">
        <v>13397</v>
      </c>
      <c r="E52" s="114">
        <v>14072</v>
      </c>
      <c r="F52" s="114">
        <v>14329</v>
      </c>
      <c r="G52" s="114">
        <v>14401</v>
      </c>
      <c r="H52" s="140">
        <v>13861</v>
      </c>
      <c r="I52" s="115">
        <v>-464</v>
      </c>
      <c r="J52" s="116">
        <v>-3.3475218238222348</v>
      </c>
    </row>
    <row r="53" spans="1:12" s="110" customFormat="1" ht="13.5" customHeight="1" x14ac:dyDescent="0.2">
      <c r="A53" s="118"/>
      <c r="B53" s="121" t="s">
        <v>110</v>
      </c>
      <c r="C53" s="113">
        <v>17.464529958150454</v>
      </c>
      <c r="D53" s="115">
        <v>3422</v>
      </c>
      <c r="E53" s="114">
        <v>3430</v>
      </c>
      <c r="F53" s="114">
        <v>3395</v>
      </c>
      <c r="G53" s="114">
        <v>3345</v>
      </c>
      <c r="H53" s="140">
        <v>3214</v>
      </c>
      <c r="I53" s="115">
        <v>208</v>
      </c>
      <c r="J53" s="116">
        <v>6.4716863721219662</v>
      </c>
    </row>
    <row r="54" spans="1:12" s="110" customFormat="1" ht="13.5" customHeight="1" x14ac:dyDescent="0.2">
      <c r="A54" s="120"/>
      <c r="B54" s="121" t="s">
        <v>111</v>
      </c>
      <c r="C54" s="113">
        <v>1.1381035010717566</v>
      </c>
      <c r="D54" s="115">
        <v>223</v>
      </c>
      <c r="E54" s="114">
        <v>225</v>
      </c>
      <c r="F54" s="114">
        <v>211</v>
      </c>
      <c r="G54" s="114">
        <v>204</v>
      </c>
      <c r="H54" s="140">
        <v>187</v>
      </c>
      <c r="I54" s="115">
        <v>36</v>
      </c>
      <c r="J54" s="116">
        <v>19.251336898395721</v>
      </c>
    </row>
    <row r="55" spans="1:12" s="110" customFormat="1" ht="13.5" customHeight="1" x14ac:dyDescent="0.2">
      <c r="A55" s="120"/>
      <c r="B55" s="121" t="s">
        <v>112</v>
      </c>
      <c r="C55" s="113">
        <v>0.27559456976625496</v>
      </c>
      <c r="D55" s="115">
        <v>54</v>
      </c>
      <c r="E55" s="114">
        <v>56</v>
      </c>
      <c r="F55" s="114">
        <v>50</v>
      </c>
      <c r="G55" s="114">
        <v>39</v>
      </c>
      <c r="H55" s="140">
        <v>42</v>
      </c>
      <c r="I55" s="115">
        <v>12</v>
      </c>
      <c r="J55" s="116">
        <v>28.571428571428573</v>
      </c>
    </row>
    <row r="56" spans="1:12" s="110" customFormat="1" ht="13.5" customHeight="1" x14ac:dyDescent="0.2">
      <c r="A56" s="118" t="s">
        <v>113</v>
      </c>
      <c r="B56" s="122" t="s">
        <v>116</v>
      </c>
      <c r="C56" s="113">
        <v>92.916198836378484</v>
      </c>
      <c r="D56" s="115">
        <v>18206</v>
      </c>
      <c r="E56" s="114">
        <v>19162</v>
      </c>
      <c r="F56" s="114">
        <v>19554</v>
      </c>
      <c r="G56" s="114">
        <v>19227</v>
      </c>
      <c r="H56" s="140">
        <v>18684</v>
      </c>
      <c r="I56" s="115">
        <v>-478</v>
      </c>
      <c r="J56" s="116">
        <v>-2.5583386855063157</v>
      </c>
    </row>
    <row r="57" spans="1:12" s="110" customFormat="1" ht="13.5" customHeight="1" x14ac:dyDescent="0.2">
      <c r="A57" s="142"/>
      <c r="B57" s="124" t="s">
        <v>117</v>
      </c>
      <c r="C57" s="125">
        <v>7.0786975604776972</v>
      </c>
      <c r="D57" s="143">
        <v>1387</v>
      </c>
      <c r="E57" s="144">
        <v>1429</v>
      </c>
      <c r="F57" s="144">
        <v>1476</v>
      </c>
      <c r="G57" s="144">
        <v>1410</v>
      </c>
      <c r="H57" s="145">
        <v>1245</v>
      </c>
      <c r="I57" s="143">
        <v>142</v>
      </c>
      <c r="J57" s="146">
        <v>11.405622489959839</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171649</v>
      </c>
      <c r="E12" s="236">
        <v>171616</v>
      </c>
      <c r="F12" s="114">
        <v>174855</v>
      </c>
      <c r="G12" s="114">
        <v>169400</v>
      </c>
      <c r="H12" s="140">
        <v>167889</v>
      </c>
      <c r="I12" s="115">
        <v>3760</v>
      </c>
      <c r="J12" s="116">
        <v>2.23957495726343</v>
      </c>
    </row>
    <row r="13" spans="1:15" s="110" customFormat="1" ht="12" customHeight="1" x14ac:dyDescent="0.2">
      <c r="A13" s="118" t="s">
        <v>105</v>
      </c>
      <c r="B13" s="119" t="s">
        <v>106</v>
      </c>
      <c r="C13" s="113">
        <v>51.424127143181728</v>
      </c>
      <c r="D13" s="115">
        <v>88269</v>
      </c>
      <c r="E13" s="114">
        <v>88169</v>
      </c>
      <c r="F13" s="114">
        <v>90464</v>
      </c>
      <c r="G13" s="114">
        <v>87440</v>
      </c>
      <c r="H13" s="140">
        <v>86446</v>
      </c>
      <c r="I13" s="115">
        <v>1823</v>
      </c>
      <c r="J13" s="116">
        <v>2.1088309464868242</v>
      </c>
    </row>
    <row r="14" spans="1:15" s="110" customFormat="1" ht="12" customHeight="1" x14ac:dyDescent="0.2">
      <c r="A14" s="118"/>
      <c r="B14" s="119" t="s">
        <v>107</v>
      </c>
      <c r="C14" s="113">
        <v>48.575872856818272</v>
      </c>
      <c r="D14" s="115">
        <v>83380</v>
      </c>
      <c r="E14" s="114">
        <v>83447</v>
      </c>
      <c r="F14" s="114">
        <v>84391</v>
      </c>
      <c r="G14" s="114">
        <v>81960</v>
      </c>
      <c r="H14" s="140">
        <v>81443</v>
      </c>
      <c r="I14" s="115">
        <v>1937</v>
      </c>
      <c r="J14" s="116">
        <v>2.3783505028056431</v>
      </c>
    </row>
    <row r="15" spans="1:15" s="110" customFormat="1" ht="12" customHeight="1" x14ac:dyDescent="0.2">
      <c r="A15" s="118" t="s">
        <v>105</v>
      </c>
      <c r="B15" s="121" t="s">
        <v>108</v>
      </c>
      <c r="C15" s="113">
        <v>12.339133930287971</v>
      </c>
      <c r="D15" s="115">
        <v>21180</v>
      </c>
      <c r="E15" s="114">
        <v>21856</v>
      </c>
      <c r="F15" s="114">
        <v>23020</v>
      </c>
      <c r="G15" s="114">
        <v>20223</v>
      </c>
      <c r="H15" s="140">
        <v>20769</v>
      </c>
      <c r="I15" s="115">
        <v>411</v>
      </c>
      <c r="J15" s="116">
        <v>1.9789108767875199</v>
      </c>
    </row>
    <row r="16" spans="1:15" s="110" customFormat="1" ht="12" customHeight="1" x14ac:dyDescent="0.2">
      <c r="A16" s="118"/>
      <c r="B16" s="121" t="s">
        <v>109</v>
      </c>
      <c r="C16" s="113">
        <v>65.605392399606174</v>
      </c>
      <c r="D16" s="115">
        <v>112611</v>
      </c>
      <c r="E16" s="114">
        <v>112471</v>
      </c>
      <c r="F16" s="114">
        <v>114550</v>
      </c>
      <c r="G16" s="114">
        <v>112859</v>
      </c>
      <c r="H16" s="140">
        <v>111746</v>
      </c>
      <c r="I16" s="115">
        <v>865</v>
      </c>
      <c r="J16" s="116">
        <v>0.77407692445367171</v>
      </c>
    </row>
    <row r="17" spans="1:10" s="110" customFormat="1" ht="12" customHeight="1" x14ac:dyDescent="0.2">
      <c r="A17" s="118"/>
      <c r="B17" s="121" t="s">
        <v>110</v>
      </c>
      <c r="C17" s="113">
        <v>20.643289503579979</v>
      </c>
      <c r="D17" s="115">
        <v>35434</v>
      </c>
      <c r="E17" s="114">
        <v>34913</v>
      </c>
      <c r="F17" s="114">
        <v>34953</v>
      </c>
      <c r="G17" s="114">
        <v>34011</v>
      </c>
      <c r="H17" s="140">
        <v>33191</v>
      </c>
      <c r="I17" s="115">
        <v>2243</v>
      </c>
      <c r="J17" s="116">
        <v>6.7578560453134884</v>
      </c>
    </row>
    <row r="18" spans="1:10" s="110" customFormat="1" ht="12" customHeight="1" x14ac:dyDescent="0.2">
      <c r="A18" s="120"/>
      <c r="B18" s="121" t="s">
        <v>111</v>
      </c>
      <c r="C18" s="113">
        <v>1.4121841665258754</v>
      </c>
      <c r="D18" s="115">
        <v>2424</v>
      </c>
      <c r="E18" s="114">
        <v>2376</v>
      </c>
      <c r="F18" s="114">
        <v>2332</v>
      </c>
      <c r="G18" s="114">
        <v>2307</v>
      </c>
      <c r="H18" s="140">
        <v>2183</v>
      </c>
      <c r="I18" s="115">
        <v>241</v>
      </c>
      <c r="J18" s="116">
        <v>11.039853412734768</v>
      </c>
    </row>
    <row r="19" spans="1:10" s="110" customFormat="1" ht="12" customHeight="1" x14ac:dyDescent="0.2">
      <c r="A19" s="120"/>
      <c r="B19" s="121" t="s">
        <v>112</v>
      </c>
      <c r="C19" s="113">
        <v>0.37401907380759575</v>
      </c>
      <c r="D19" s="115">
        <v>642</v>
      </c>
      <c r="E19" s="114">
        <v>606</v>
      </c>
      <c r="F19" s="114">
        <v>590</v>
      </c>
      <c r="G19" s="114">
        <v>517</v>
      </c>
      <c r="H19" s="140">
        <v>488</v>
      </c>
      <c r="I19" s="115">
        <v>154</v>
      </c>
      <c r="J19" s="116">
        <v>31.557377049180328</v>
      </c>
    </row>
    <row r="20" spans="1:10" s="110" customFormat="1" ht="12" customHeight="1" x14ac:dyDescent="0.2">
      <c r="A20" s="118" t="s">
        <v>113</v>
      </c>
      <c r="B20" s="119" t="s">
        <v>181</v>
      </c>
      <c r="C20" s="113">
        <v>67.847176505543288</v>
      </c>
      <c r="D20" s="115">
        <v>116459</v>
      </c>
      <c r="E20" s="114">
        <v>116796</v>
      </c>
      <c r="F20" s="114">
        <v>119494</v>
      </c>
      <c r="G20" s="114">
        <v>115115</v>
      </c>
      <c r="H20" s="140">
        <v>114391</v>
      </c>
      <c r="I20" s="115">
        <v>2068</v>
      </c>
      <c r="J20" s="116">
        <v>1.8078345324369924</v>
      </c>
    </row>
    <row r="21" spans="1:10" s="110" customFormat="1" ht="12" customHeight="1" x14ac:dyDescent="0.2">
      <c r="A21" s="118"/>
      <c r="B21" s="119" t="s">
        <v>182</v>
      </c>
      <c r="C21" s="113">
        <v>32.152823494456712</v>
      </c>
      <c r="D21" s="115">
        <v>55190</v>
      </c>
      <c r="E21" s="114">
        <v>54820</v>
      </c>
      <c r="F21" s="114">
        <v>55361</v>
      </c>
      <c r="G21" s="114">
        <v>54285</v>
      </c>
      <c r="H21" s="140">
        <v>53498</v>
      </c>
      <c r="I21" s="115">
        <v>1692</v>
      </c>
      <c r="J21" s="116">
        <v>3.162735055516094</v>
      </c>
    </row>
    <row r="22" spans="1:10" s="110" customFormat="1" ht="12" customHeight="1" x14ac:dyDescent="0.2">
      <c r="A22" s="118" t="s">
        <v>113</v>
      </c>
      <c r="B22" s="119" t="s">
        <v>116</v>
      </c>
      <c r="C22" s="113">
        <v>91.436594445641973</v>
      </c>
      <c r="D22" s="115">
        <v>156950</v>
      </c>
      <c r="E22" s="114">
        <v>157502</v>
      </c>
      <c r="F22" s="114">
        <v>159213</v>
      </c>
      <c r="G22" s="114">
        <v>155319</v>
      </c>
      <c r="H22" s="140">
        <v>154352</v>
      </c>
      <c r="I22" s="115">
        <v>2598</v>
      </c>
      <c r="J22" s="116">
        <v>1.683165751010677</v>
      </c>
    </row>
    <row r="23" spans="1:10" s="110" customFormat="1" ht="12" customHeight="1" x14ac:dyDescent="0.2">
      <c r="A23" s="118"/>
      <c r="B23" s="119" t="s">
        <v>117</v>
      </c>
      <c r="C23" s="113">
        <v>8.5232072426871106</v>
      </c>
      <c r="D23" s="115">
        <v>14630</v>
      </c>
      <c r="E23" s="114">
        <v>14046</v>
      </c>
      <c r="F23" s="114">
        <v>15577</v>
      </c>
      <c r="G23" s="114">
        <v>14006</v>
      </c>
      <c r="H23" s="140">
        <v>13465</v>
      </c>
      <c r="I23" s="115">
        <v>1165</v>
      </c>
      <c r="J23" s="116">
        <v>8.6520608986260683</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3378991</v>
      </c>
      <c r="E25" s="236">
        <v>3384730</v>
      </c>
      <c r="F25" s="236">
        <v>3411174</v>
      </c>
      <c r="G25" s="236">
        <v>3341827</v>
      </c>
      <c r="H25" s="241">
        <v>3334227</v>
      </c>
      <c r="I25" s="235">
        <v>44764</v>
      </c>
      <c r="J25" s="116">
        <v>1.3425600596480083</v>
      </c>
    </row>
    <row r="26" spans="1:10" s="110" customFormat="1" ht="12" customHeight="1" x14ac:dyDescent="0.2">
      <c r="A26" s="118" t="s">
        <v>105</v>
      </c>
      <c r="B26" s="119" t="s">
        <v>106</v>
      </c>
      <c r="C26" s="113">
        <v>54.124885209815595</v>
      </c>
      <c r="D26" s="115">
        <v>1828875</v>
      </c>
      <c r="E26" s="114">
        <v>1832006</v>
      </c>
      <c r="F26" s="114">
        <v>1854149</v>
      </c>
      <c r="G26" s="114">
        <v>1816522</v>
      </c>
      <c r="H26" s="140">
        <v>1810153</v>
      </c>
      <c r="I26" s="115">
        <v>18722</v>
      </c>
      <c r="J26" s="116">
        <v>1.0342772130311637</v>
      </c>
    </row>
    <row r="27" spans="1:10" s="110" customFormat="1" ht="12" customHeight="1" x14ac:dyDescent="0.2">
      <c r="A27" s="118"/>
      <c r="B27" s="119" t="s">
        <v>107</v>
      </c>
      <c r="C27" s="113">
        <v>45.875114790184405</v>
      </c>
      <c r="D27" s="115">
        <v>1550116</v>
      </c>
      <c r="E27" s="114">
        <v>1552724</v>
      </c>
      <c r="F27" s="114">
        <v>1557025</v>
      </c>
      <c r="G27" s="114">
        <v>1525305</v>
      </c>
      <c r="H27" s="140">
        <v>1524074</v>
      </c>
      <c r="I27" s="115">
        <v>26042</v>
      </c>
      <c r="J27" s="116">
        <v>1.7087096820758048</v>
      </c>
    </row>
    <row r="28" spans="1:10" s="110" customFormat="1" ht="12" customHeight="1" x14ac:dyDescent="0.2">
      <c r="A28" s="118" t="s">
        <v>105</v>
      </c>
      <c r="B28" s="121" t="s">
        <v>108</v>
      </c>
      <c r="C28" s="113">
        <v>10.77176589106038</v>
      </c>
      <c r="D28" s="115">
        <v>363977</v>
      </c>
      <c r="E28" s="114">
        <v>377075</v>
      </c>
      <c r="F28" s="114">
        <v>390279</v>
      </c>
      <c r="G28" s="114">
        <v>347798</v>
      </c>
      <c r="H28" s="140">
        <v>360692</v>
      </c>
      <c r="I28" s="115">
        <v>3285</v>
      </c>
      <c r="J28" s="116">
        <v>0.91074933738480479</v>
      </c>
    </row>
    <row r="29" spans="1:10" s="110" customFormat="1" ht="12" customHeight="1" x14ac:dyDescent="0.2">
      <c r="A29" s="118"/>
      <c r="B29" s="121" t="s">
        <v>109</v>
      </c>
      <c r="C29" s="113">
        <v>67.439569978138451</v>
      </c>
      <c r="D29" s="115">
        <v>2278777</v>
      </c>
      <c r="E29" s="114">
        <v>2279468</v>
      </c>
      <c r="F29" s="114">
        <v>2297675</v>
      </c>
      <c r="G29" s="114">
        <v>2284670</v>
      </c>
      <c r="H29" s="140">
        <v>2277673</v>
      </c>
      <c r="I29" s="115">
        <v>1104</v>
      </c>
      <c r="J29" s="116">
        <v>4.8470522326953869E-2</v>
      </c>
    </row>
    <row r="30" spans="1:10" s="110" customFormat="1" ht="12" customHeight="1" x14ac:dyDescent="0.2">
      <c r="A30" s="118"/>
      <c r="B30" s="121" t="s">
        <v>110</v>
      </c>
      <c r="C30" s="113">
        <v>20.568832530184306</v>
      </c>
      <c r="D30" s="115">
        <v>695019</v>
      </c>
      <c r="E30" s="114">
        <v>687072</v>
      </c>
      <c r="F30" s="114">
        <v>682614</v>
      </c>
      <c r="G30" s="114">
        <v>670119</v>
      </c>
      <c r="H30" s="140">
        <v>658239</v>
      </c>
      <c r="I30" s="115">
        <v>36780</v>
      </c>
      <c r="J30" s="116">
        <v>5.5876361017806602</v>
      </c>
    </row>
    <row r="31" spans="1:10" s="110" customFormat="1" ht="12" customHeight="1" x14ac:dyDescent="0.2">
      <c r="A31" s="120"/>
      <c r="B31" s="121" t="s">
        <v>111</v>
      </c>
      <c r="C31" s="113">
        <v>1.2198316006168706</v>
      </c>
      <c r="D31" s="115">
        <v>41218</v>
      </c>
      <c r="E31" s="114">
        <v>41115</v>
      </c>
      <c r="F31" s="114">
        <v>40606</v>
      </c>
      <c r="G31" s="114">
        <v>39240</v>
      </c>
      <c r="H31" s="140">
        <v>37623</v>
      </c>
      <c r="I31" s="115">
        <v>3595</v>
      </c>
      <c r="J31" s="116">
        <v>9.5553252000106319</v>
      </c>
    </row>
    <row r="32" spans="1:10" s="110" customFormat="1" ht="12" customHeight="1" x14ac:dyDescent="0.2">
      <c r="A32" s="120"/>
      <c r="B32" s="121" t="s">
        <v>112</v>
      </c>
      <c r="C32" s="113">
        <v>0.34359369409388779</v>
      </c>
      <c r="D32" s="115">
        <v>11610</v>
      </c>
      <c r="E32" s="114">
        <v>11351</v>
      </c>
      <c r="F32" s="114">
        <v>11617</v>
      </c>
      <c r="G32" s="114">
        <v>10135</v>
      </c>
      <c r="H32" s="140">
        <v>9606</v>
      </c>
      <c r="I32" s="115">
        <v>2004</v>
      </c>
      <c r="J32" s="116">
        <v>20.861961274203622</v>
      </c>
    </row>
    <row r="33" spans="1:10" s="110" customFormat="1" ht="12" customHeight="1" x14ac:dyDescent="0.2">
      <c r="A33" s="118" t="s">
        <v>113</v>
      </c>
      <c r="B33" s="119" t="s">
        <v>181</v>
      </c>
      <c r="C33" s="113">
        <v>70.027975806979072</v>
      </c>
      <c r="D33" s="115">
        <v>2366239</v>
      </c>
      <c r="E33" s="114">
        <v>2373357</v>
      </c>
      <c r="F33" s="114">
        <v>2404602</v>
      </c>
      <c r="G33" s="114">
        <v>2349396</v>
      </c>
      <c r="H33" s="140">
        <v>2354019</v>
      </c>
      <c r="I33" s="115">
        <v>12220</v>
      </c>
      <c r="J33" s="116">
        <v>0.51911220767546906</v>
      </c>
    </row>
    <row r="34" spans="1:10" s="110" customFormat="1" ht="12" customHeight="1" x14ac:dyDescent="0.2">
      <c r="A34" s="118"/>
      <c r="B34" s="119" t="s">
        <v>182</v>
      </c>
      <c r="C34" s="113">
        <v>29.972024193020935</v>
      </c>
      <c r="D34" s="115">
        <v>1012752</v>
      </c>
      <c r="E34" s="114">
        <v>1011373</v>
      </c>
      <c r="F34" s="114">
        <v>1006572</v>
      </c>
      <c r="G34" s="114">
        <v>992431</v>
      </c>
      <c r="H34" s="140">
        <v>980208</v>
      </c>
      <c r="I34" s="115">
        <v>32544</v>
      </c>
      <c r="J34" s="116">
        <v>3.3201116497722931</v>
      </c>
    </row>
    <row r="35" spans="1:10" s="110" customFormat="1" ht="12" customHeight="1" x14ac:dyDescent="0.2">
      <c r="A35" s="118" t="s">
        <v>113</v>
      </c>
      <c r="B35" s="119" t="s">
        <v>116</v>
      </c>
      <c r="C35" s="113">
        <v>90.097458087340272</v>
      </c>
      <c r="D35" s="115">
        <v>3044385</v>
      </c>
      <c r="E35" s="114">
        <v>3058051</v>
      </c>
      <c r="F35" s="114">
        <v>3077521</v>
      </c>
      <c r="G35" s="114">
        <v>3021501</v>
      </c>
      <c r="H35" s="140">
        <v>3023365</v>
      </c>
      <c r="I35" s="115">
        <v>21020</v>
      </c>
      <c r="J35" s="116">
        <v>0.69525181379026346</v>
      </c>
    </row>
    <row r="36" spans="1:10" s="110" customFormat="1" ht="12" customHeight="1" x14ac:dyDescent="0.2">
      <c r="A36" s="118"/>
      <c r="B36" s="119" t="s">
        <v>117</v>
      </c>
      <c r="C36" s="113">
        <v>9.8629738877670885</v>
      </c>
      <c r="D36" s="115">
        <v>333269</v>
      </c>
      <c r="E36" s="114">
        <v>325355</v>
      </c>
      <c r="F36" s="114">
        <v>332305</v>
      </c>
      <c r="G36" s="114">
        <v>318957</v>
      </c>
      <c r="H36" s="140">
        <v>309505</v>
      </c>
      <c r="I36" s="115">
        <v>23764</v>
      </c>
      <c r="J36" s="116">
        <v>7.6780665902004817</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226805</v>
      </c>
      <c r="E64" s="236">
        <v>226745</v>
      </c>
      <c r="F64" s="236">
        <v>229585</v>
      </c>
      <c r="G64" s="236">
        <v>224114</v>
      </c>
      <c r="H64" s="140">
        <v>223365</v>
      </c>
      <c r="I64" s="115">
        <v>3440</v>
      </c>
      <c r="J64" s="116">
        <v>1.5400801378908962</v>
      </c>
    </row>
    <row r="65" spans="1:12" s="110" customFormat="1" ht="12" customHeight="1" x14ac:dyDescent="0.2">
      <c r="A65" s="118" t="s">
        <v>105</v>
      </c>
      <c r="B65" s="119" t="s">
        <v>106</v>
      </c>
      <c r="C65" s="113">
        <v>54.200304226097309</v>
      </c>
      <c r="D65" s="235">
        <v>122929</v>
      </c>
      <c r="E65" s="236">
        <v>122896</v>
      </c>
      <c r="F65" s="236">
        <v>125108</v>
      </c>
      <c r="G65" s="236">
        <v>121990</v>
      </c>
      <c r="H65" s="140">
        <v>121529</v>
      </c>
      <c r="I65" s="115">
        <v>1400</v>
      </c>
      <c r="J65" s="116">
        <v>1.1519884142879477</v>
      </c>
    </row>
    <row r="66" spans="1:12" s="110" customFormat="1" ht="12" customHeight="1" x14ac:dyDescent="0.2">
      <c r="A66" s="118"/>
      <c r="B66" s="119" t="s">
        <v>107</v>
      </c>
      <c r="C66" s="113">
        <v>45.799695773902691</v>
      </c>
      <c r="D66" s="235">
        <v>103876</v>
      </c>
      <c r="E66" s="236">
        <v>103849</v>
      </c>
      <c r="F66" s="236">
        <v>104477</v>
      </c>
      <c r="G66" s="236">
        <v>102124</v>
      </c>
      <c r="H66" s="140">
        <v>101836</v>
      </c>
      <c r="I66" s="115">
        <v>2040</v>
      </c>
      <c r="J66" s="116">
        <v>2.0032208649200673</v>
      </c>
    </row>
    <row r="67" spans="1:12" s="110" customFormat="1" ht="12" customHeight="1" x14ac:dyDescent="0.2">
      <c r="A67" s="118" t="s">
        <v>105</v>
      </c>
      <c r="B67" s="121" t="s">
        <v>108</v>
      </c>
      <c r="C67" s="113">
        <v>11.564559864200525</v>
      </c>
      <c r="D67" s="235">
        <v>26229</v>
      </c>
      <c r="E67" s="236">
        <v>27162</v>
      </c>
      <c r="F67" s="236">
        <v>28415</v>
      </c>
      <c r="G67" s="236">
        <v>25124</v>
      </c>
      <c r="H67" s="140">
        <v>26071</v>
      </c>
      <c r="I67" s="115">
        <v>158</v>
      </c>
      <c r="J67" s="116">
        <v>0.60603735951823867</v>
      </c>
    </row>
    <row r="68" spans="1:12" s="110" customFormat="1" ht="12" customHeight="1" x14ac:dyDescent="0.2">
      <c r="A68" s="118"/>
      <c r="B68" s="121" t="s">
        <v>109</v>
      </c>
      <c r="C68" s="113">
        <v>66.046603910848532</v>
      </c>
      <c r="D68" s="235">
        <v>149797</v>
      </c>
      <c r="E68" s="236">
        <v>149541</v>
      </c>
      <c r="F68" s="236">
        <v>151381</v>
      </c>
      <c r="G68" s="236">
        <v>150214</v>
      </c>
      <c r="H68" s="140">
        <v>149515</v>
      </c>
      <c r="I68" s="115">
        <v>282</v>
      </c>
      <c r="J68" s="116">
        <v>0.18860983847774471</v>
      </c>
    </row>
    <row r="69" spans="1:12" s="110" customFormat="1" ht="12" customHeight="1" x14ac:dyDescent="0.2">
      <c r="A69" s="118"/>
      <c r="B69" s="121" t="s">
        <v>110</v>
      </c>
      <c r="C69" s="113">
        <v>21.100063931571174</v>
      </c>
      <c r="D69" s="235">
        <v>47856</v>
      </c>
      <c r="E69" s="236">
        <v>47135</v>
      </c>
      <c r="F69" s="236">
        <v>46931</v>
      </c>
      <c r="G69" s="236">
        <v>45943</v>
      </c>
      <c r="H69" s="140">
        <v>45053</v>
      </c>
      <c r="I69" s="115">
        <v>2803</v>
      </c>
      <c r="J69" s="116">
        <v>6.2215612722793159</v>
      </c>
    </row>
    <row r="70" spans="1:12" s="110" customFormat="1" ht="12" customHeight="1" x14ac:dyDescent="0.2">
      <c r="A70" s="120"/>
      <c r="B70" s="121" t="s">
        <v>111</v>
      </c>
      <c r="C70" s="113">
        <v>1.2887722933797756</v>
      </c>
      <c r="D70" s="235">
        <v>2923</v>
      </c>
      <c r="E70" s="236">
        <v>2907</v>
      </c>
      <c r="F70" s="236">
        <v>2858</v>
      </c>
      <c r="G70" s="236">
        <v>2833</v>
      </c>
      <c r="H70" s="140">
        <v>2726</v>
      </c>
      <c r="I70" s="115">
        <v>197</v>
      </c>
      <c r="J70" s="116">
        <v>7.2267057960381509</v>
      </c>
    </row>
    <row r="71" spans="1:12" s="110" customFormat="1" ht="12" customHeight="1" x14ac:dyDescent="0.2">
      <c r="A71" s="120"/>
      <c r="B71" s="121" t="s">
        <v>112</v>
      </c>
      <c r="C71" s="113">
        <v>0.3386168735257159</v>
      </c>
      <c r="D71" s="235">
        <v>768</v>
      </c>
      <c r="E71" s="236">
        <v>750</v>
      </c>
      <c r="F71" s="236">
        <v>743</v>
      </c>
      <c r="G71" s="236">
        <v>673</v>
      </c>
      <c r="H71" s="140">
        <v>639</v>
      </c>
      <c r="I71" s="115">
        <v>129</v>
      </c>
      <c r="J71" s="116">
        <v>20.187793427230048</v>
      </c>
    </row>
    <row r="72" spans="1:12" s="110" customFormat="1" ht="12" customHeight="1" x14ac:dyDescent="0.2">
      <c r="A72" s="118" t="s">
        <v>113</v>
      </c>
      <c r="B72" s="119" t="s">
        <v>181</v>
      </c>
      <c r="C72" s="113">
        <v>70.835299045435505</v>
      </c>
      <c r="D72" s="235">
        <v>160658</v>
      </c>
      <c r="E72" s="236">
        <v>160961</v>
      </c>
      <c r="F72" s="236">
        <v>163463</v>
      </c>
      <c r="G72" s="236">
        <v>158868</v>
      </c>
      <c r="H72" s="140">
        <v>158930</v>
      </c>
      <c r="I72" s="115">
        <v>1728</v>
      </c>
      <c r="J72" s="116">
        <v>1.0872711256528031</v>
      </c>
    </row>
    <row r="73" spans="1:12" s="110" customFormat="1" ht="12" customHeight="1" x14ac:dyDescent="0.2">
      <c r="A73" s="118"/>
      <c r="B73" s="119" t="s">
        <v>182</v>
      </c>
      <c r="C73" s="113">
        <v>29.164700954564495</v>
      </c>
      <c r="D73" s="115">
        <v>66147</v>
      </c>
      <c r="E73" s="114">
        <v>65784</v>
      </c>
      <c r="F73" s="114">
        <v>66122</v>
      </c>
      <c r="G73" s="114">
        <v>65246</v>
      </c>
      <c r="H73" s="140">
        <v>64435</v>
      </c>
      <c r="I73" s="115">
        <v>1712</v>
      </c>
      <c r="J73" s="116">
        <v>2.6569411034375729</v>
      </c>
    </row>
    <row r="74" spans="1:12" s="110" customFormat="1" ht="12" customHeight="1" x14ac:dyDescent="0.2">
      <c r="A74" s="118" t="s">
        <v>113</v>
      </c>
      <c r="B74" s="119" t="s">
        <v>116</v>
      </c>
      <c r="C74" s="113">
        <v>92.842309472895224</v>
      </c>
      <c r="D74" s="115">
        <v>210571</v>
      </c>
      <c r="E74" s="114">
        <v>211118</v>
      </c>
      <c r="F74" s="114">
        <v>212769</v>
      </c>
      <c r="G74" s="114">
        <v>208726</v>
      </c>
      <c r="H74" s="140">
        <v>208557</v>
      </c>
      <c r="I74" s="115">
        <v>2014</v>
      </c>
      <c r="J74" s="116">
        <v>0.96568324247088322</v>
      </c>
    </row>
    <row r="75" spans="1:12" s="110" customFormat="1" ht="12" customHeight="1" x14ac:dyDescent="0.2">
      <c r="A75" s="142"/>
      <c r="B75" s="124" t="s">
        <v>117</v>
      </c>
      <c r="C75" s="125">
        <v>7.1241815656621323</v>
      </c>
      <c r="D75" s="143">
        <v>16158</v>
      </c>
      <c r="E75" s="144">
        <v>15549</v>
      </c>
      <c r="F75" s="144">
        <v>16733</v>
      </c>
      <c r="G75" s="144">
        <v>15300</v>
      </c>
      <c r="H75" s="145">
        <v>14723</v>
      </c>
      <c r="I75" s="143">
        <v>1435</v>
      </c>
      <c r="J75" s="146">
        <v>9.7466548937037292</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171649</v>
      </c>
      <c r="G11" s="114">
        <v>171616</v>
      </c>
      <c r="H11" s="114">
        <v>174855</v>
      </c>
      <c r="I11" s="114">
        <v>169400</v>
      </c>
      <c r="J11" s="140">
        <v>167889</v>
      </c>
      <c r="K11" s="114">
        <v>3760</v>
      </c>
      <c r="L11" s="116">
        <v>2.23957495726343</v>
      </c>
    </row>
    <row r="12" spans="1:17" s="110" customFormat="1" ht="24.95" customHeight="1" x14ac:dyDescent="0.2">
      <c r="A12" s="604" t="s">
        <v>185</v>
      </c>
      <c r="B12" s="605"/>
      <c r="C12" s="605"/>
      <c r="D12" s="606"/>
      <c r="E12" s="113">
        <v>51.424127143181728</v>
      </c>
      <c r="F12" s="115">
        <v>88269</v>
      </c>
      <c r="G12" s="114">
        <v>88169</v>
      </c>
      <c r="H12" s="114">
        <v>90464</v>
      </c>
      <c r="I12" s="114">
        <v>87440</v>
      </c>
      <c r="J12" s="140">
        <v>86446</v>
      </c>
      <c r="K12" s="114">
        <v>1823</v>
      </c>
      <c r="L12" s="116">
        <v>2.1088309464868242</v>
      </c>
    </row>
    <row r="13" spans="1:17" s="110" customFormat="1" ht="15" customHeight="1" x14ac:dyDescent="0.2">
      <c r="A13" s="120"/>
      <c r="B13" s="612" t="s">
        <v>107</v>
      </c>
      <c r="C13" s="612"/>
      <c r="E13" s="113">
        <v>48.575872856818272</v>
      </c>
      <c r="F13" s="115">
        <v>83380</v>
      </c>
      <c r="G13" s="114">
        <v>83447</v>
      </c>
      <c r="H13" s="114">
        <v>84391</v>
      </c>
      <c r="I13" s="114">
        <v>81960</v>
      </c>
      <c r="J13" s="140">
        <v>81443</v>
      </c>
      <c r="K13" s="114">
        <v>1937</v>
      </c>
      <c r="L13" s="116">
        <v>2.3783505028056431</v>
      </c>
    </row>
    <row r="14" spans="1:17" s="110" customFormat="1" ht="24.95" customHeight="1" x14ac:dyDescent="0.2">
      <c r="A14" s="604" t="s">
        <v>186</v>
      </c>
      <c r="B14" s="605"/>
      <c r="C14" s="605"/>
      <c r="D14" s="606"/>
      <c r="E14" s="113">
        <v>12.339133930287971</v>
      </c>
      <c r="F14" s="115">
        <v>21180</v>
      </c>
      <c r="G14" s="114">
        <v>21856</v>
      </c>
      <c r="H14" s="114">
        <v>23020</v>
      </c>
      <c r="I14" s="114">
        <v>20223</v>
      </c>
      <c r="J14" s="140">
        <v>20769</v>
      </c>
      <c r="K14" s="114">
        <v>411</v>
      </c>
      <c r="L14" s="116">
        <v>1.9789108767875199</v>
      </c>
    </row>
    <row r="15" spans="1:17" s="110" customFormat="1" ht="15" customHeight="1" x14ac:dyDescent="0.2">
      <c r="A15" s="120"/>
      <c r="B15" s="119"/>
      <c r="C15" s="258" t="s">
        <v>106</v>
      </c>
      <c r="E15" s="113">
        <v>57.011331444759207</v>
      </c>
      <c r="F15" s="115">
        <v>12075</v>
      </c>
      <c r="G15" s="114">
        <v>12425</v>
      </c>
      <c r="H15" s="114">
        <v>13208</v>
      </c>
      <c r="I15" s="114">
        <v>11583</v>
      </c>
      <c r="J15" s="140">
        <v>11906</v>
      </c>
      <c r="K15" s="114">
        <v>169</v>
      </c>
      <c r="L15" s="116">
        <v>1.4194523769527969</v>
      </c>
    </row>
    <row r="16" spans="1:17" s="110" customFormat="1" ht="15" customHeight="1" x14ac:dyDescent="0.2">
      <c r="A16" s="120"/>
      <c r="B16" s="119"/>
      <c r="C16" s="258" t="s">
        <v>107</v>
      </c>
      <c r="E16" s="113">
        <v>42.988668555240793</v>
      </c>
      <c r="F16" s="115">
        <v>9105</v>
      </c>
      <c r="G16" s="114">
        <v>9431</v>
      </c>
      <c r="H16" s="114">
        <v>9812</v>
      </c>
      <c r="I16" s="114">
        <v>8640</v>
      </c>
      <c r="J16" s="140">
        <v>8863</v>
      </c>
      <c r="K16" s="114">
        <v>242</v>
      </c>
      <c r="L16" s="116">
        <v>2.7304524427394785</v>
      </c>
    </row>
    <row r="17" spans="1:12" s="110" customFormat="1" ht="15" customHeight="1" x14ac:dyDescent="0.2">
      <c r="A17" s="120"/>
      <c r="B17" s="121" t="s">
        <v>109</v>
      </c>
      <c r="C17" s="258"/>
      <c r="E17" s="113">
        <v>65.605392399606174</v>
      </c>
      <c r="F17" s="115">
        <v>112611</v>
      </c>
      <c r="G17" s="114">
        <v>112471</v>
      </c>
      <c r="H17" s="114">
        <v>114550</v>
      </c>
      <c r="I17" s="114">
        <v>112859</v>
      </c>
      <c r="J17" s="140">
        <v>111746</v>
      </c>
      <c r="K17" s="114">
        <v>865</v>
      </c>
      <c r="L17" s="116">
        <v>0.77407692445367171</v>
      </c>
    </row>
    <row r="18" spans="1:12" s="110" customFormat="1" ht="15" customHeight="1" x14ac:dyDescent="0.2">
      <c r="A18" s="120"/>
      <c r="B18" s="119"/>
      <c r="C18" s="258" t="s">
        <v>106</v>
      </c>
      <c r="E18" s="113">
        <v>50.948841587411529</v>
      </c>
      <c r="F18" s="115">
        <v>57374</v>
      </c>
      <c r="G18" s="114">
        <v>57189</v>
      </c>
      <c r="H18" s="114">
        <v>58642</v>
      </c>
      <c r="I18" s="114">
        <v>57733</v>
      </c>
      <c r="J18" s="140">
        <v>56916</v>
      </c>
      <c r="K18" s="114">
        <v>458</v>
      </c>
      <c r="L18" s="116">
        <v>0.80469463771171557</v>
      </c>
    </row>
    <row r="19" spans="1:12" s="110" customFormat="1" ht="15" customHeight="1" x14ac:dyDescent="0.2">
      <c r="A19" s="120"/>
      <c r="B19" s="119"/>
      <c r="C19" s="258" t="s">
        <v>107</v>
      </c>
      <c r="E19" s="113">
        <v>49.051158412588471</v>
      </c>
      <c r="F19" s="115">
        <v>55237</v>
      </c>
      <c r="G19" s="114">
        <v>55282</v>
      </c>
      <c r="H19" s="114">
        <v>55908</v>
      </c>
      <c r="I19" s="114">
        <v>55126</v>
      </c>
      <c r="J19" s="140">
        <v>54830</v>
      </c>
      <c r="K19" s="114">
        <v>407</v>
      </c>
      <c r="L19" s="116">
        <v>0.74229436439905161</v>
      </c>
    </row>
    <row r="20" spans="1:12" s="110" customFormat="1" ht="15" customHeight="1" x14ac:dyDescent="0.2">
      <c r="A20" s="120"/>
      <c r="B20" s="121" t="s">
        <v>110</v>
      </c>
      <c r="C20" s="258"/>
      <c r="E20" s="113">
        <v>20.643289503579979</v>
      </c>
      <c r="F20" s="115">
        <v>35434</v>
      </c>
      <c r="G20" s="114">
        <v>34913</v>
      </c>
      <c r="H20" s="114">
        <v>34953</v>
      </c>
      <c r="I20" s="114">
        <v>34011</v>
      </c>
      <c r="J20" s="140">
        <v>33191</v>
      </c>
      <c r="K20" s="114">
        <v>2243</v>
      </c>
      <c r="L20" s="116">
        <v>6.7578560453134884</v>
      </c>
    </row>
    <row r="21" spans="1:12" s="110" customFormat="1" ht="15" customHeight="1" x14ac:dyDescent="0.2">
      <c r="A21" s="120"/>
      <c r="B21" s="119"/>
      <c r="C21" s="258" t="s">
        <v>106</v>
      </c>
      <c r="E21" s="113">
        <v>48.783654117514253</v>
      </c>
      <c r="F21" s="115">
        <v>17286</v>
      </c>
      <c r="G21" s="114">
        <v>17047</v>
      </c>
      <c r="H21" s="114">
        <v>17106</v>
      </c>
      <c r="I21" s="114">
        <v>16643</v>
      </c>
      <c r="J21" s="140">
        <v>16218</v>
      </c>
      <c r="K21" s="114">
        <v>1068</v>
      </c>
      <c r="L21" s="116">
        <v>6.5852756196818349</v>
      </c>
    </row>
    <row r="22" spans="1:12" s="110" customFormat="1" ht="15" customHeight="1" x14ac:dyDescent="0.2">
      <c r="A22" s="120"/>
      <c r="B22" s="119"/>
      <c r="C22" s="258" t="s">
        <v>107</v>
      </c>
      <c r="E22" s="113">
        <v>51.216345882485747</v>
      </c>
      <c r="F22" s="115">
        <v>18148</v>
      </c>
      <c r="G22" s="114">
        <v>17866</v>
      </c>
      <c r="H22" s="114">
        <v>17847</v>
      </c>
      <c r="I22" s="114">
        <v>17368</v>
      </c>
      <c r="J22" s="140">
        <v>16973</v>
      </c>
      <c r="K22" s="114">
        <v>1175</v>
      </c>
      <c r="L22" s="116">
        <v>6.9227596771342723</v>
      </c>
    </row>
    <row r="23" spans="1:12" s="110" customFormat="1" ht="15" customHeight="1" x14ac:dyDescent="0.2">
      <c r="A23" s="120"/>
      <c r="B23" s="121" t="s">
        <v>111</v>
      </c>
      <c r="C23" s="258"/>
      <c r="E23" s="113">
        <v>1.4121841665258754</v>
      </c>
      <c r="F23" s="115">
        <v>2424</v>
      </c>
      <c r="G23" s="114">
        <v>2376</v>
      </c>
      <c r="H23" s="114">
        <v>2332</v>
      </c>
      <c r="I23" s="114">
        <v>2307</v>
      </c>
      <c r="J23" s="140">
        <v>2183</v>
      </c>
      <c r="K23" s="114">
        <v>241</v>
      </c>
      <c r="L23" s="116">
        <v>11.039853412734768</v>
      </c>
    </row>
    <row r="24" spans="1:12" s="110" customFormat="1" ht="15" customHeight="1" x14ac:dyDescent="0.2">
      <c r="A24" s="120"/>
      <c r="B24" s="119"/>
      <c r="C24" s="258" t="s">
        <v>106</v>
      </c>
      <c r="E24" s="113">
        <v>63.283828382838287</v>
      </c>
      <c r="F24" s="115">
        <v>1534</v>
      </c>
      <c r="G24" s="114">
        <v>1508</v>
      </c>
      <c r="H24" s="114">
        <v>1508</v>
      </c>
      <c r="I24" s="114">
        <v>1481</v>
      </c>
      <c r="J24" s="140">
        <v>1406</v>
      </c>
      <c r="K24" s="114">
        <v>128</v>
      </c>
      <c r="L24" s="116">
        <v>9.1038406827880518</v>
      </c>
    </row>
    <row r="25" spans="1:12" s="110" customFormat="1" ht="15" customHeight="1" x14ac:dyDescent="0.2">
      <c r="A25" s="120"/>
      <c r="B25" s="119"/>
      <c r="C25" s="258" t="s">
        <v>107</v>
      </c>
      <c r="E25" s="113">
        <v>36.716171617161713</v>
      </c>
      <c r="F25" s="115">
        <v>890</v>
      </c>
      <c r="G25" s="114">
        <v>868</v>
      </c>
      <c r="H25" s="114">
        <v>824</v>
      </c>
      <c r="I25" s="114">
        <v>826</v>
      </c>
      <c r="J25" s="140">
        <v>777</v>
      </c>
      <c r="K25" s="114">
        <v>113</v>
      </c>
      <c r="L25" s="116">
        <v>14.543114543114543</v>
      </c>
    </row>
    <row r="26" spans="1:12" s="110" customFormat="1" ht="15" customHeight="1" x14ac:dyDescent="0.2">
      <c r="A26" s="120"/>
      <c r="C26" s="121" t="s">
        <v>187</v>
      </c>
      <c r="D26" s="110" t="s">
        <v>188</v>
      </c>
      <c r="E26" s="113">
        <v>0.37401907380759575</v>
      </c>
      <c r="F26" s="115">
        <v>642</v>
      </c>
      <c r="G26" s="114">
        <v>606</v>
      </c>
      <c r="H26" s="114">
        <v>590</v>
      </c>
      <c r="I26" s="114">
        <v>517</v>
      </c>
      <c r="J26" s="140">
        <v>488</v>
      </c>
      <c r="K26" s="114">
        <v>154</v>
      </c>
      <c r="L26" s="116">
        <v>31.557377049180328</v>
      </c>
    </row>
    <row r="27" spans="1:12" s="110" customFormat="1" ht="15" customHeight="1" x14ac:dyDescent="0.2">
      <c r="A27" s="120"/>
      <c r="B27" s="119"/>
      <c r="D27" s="259" t="s">
        <v>106</v>
      </c>
      <c r="E27" s="113">
        <v>49.221183800623052</v>
      </c>
      <c r="F27" s="115">
        <v>316</v>
      </c>
      <c r="G27" s="114">
        <v>306</v>
      </c>
      <c r="H27" s="114">
        <v>303</v>
      </c>
      <c r="I27" s="114">
        <v>252</v>
      </c>
      <c r="J27" s="140">
        <v>238</v>
      </c>
      <c r="K27" s="114">
        <v>78</v>
      </c>
      <c r="L27" s="116">
        <v>32.773109243697476</v>
      </c>
    </row>
    <row r="28" spans="1:12" s="110" customFormat="1" ht="15" customHeight="1" x14ac:dyDescent="0.2">
      <c r="A28" s="120"/>
      <c r="B28" s="119"/>
      <c r="D28" s="259" t="s">
        <v>107</v>
      </c>
      <c r="E28" s="113">
        <v>50.778816199376948</v>
      </c>
      <c r="F28" s="115">
        <v>326</v>
      </c>
      <c r="G28" s="114">
        <v>300</v>
      </c>
      <c r="H28" s="114">
        <v>287</v>
      </c>
      <c r="I28" s="114">
        <v>265</v>
      </c>
      <c r="J28" s="140">
        <v>250</v>
      </c>
      <c r="K28" s="114">
        <v>76</v>
      </c>
      <c r="L28" s="116">
        <v>30.4</v>
      </c>
    </row>
    <row r="29" spans="1:12" s="110" customFormat="1" ht="24.95" customHeight="1" x14ac:dyDescent="0.2">
      <c r="A29" s="604" t="s">
        <v>189</v>
      </c>
      <c r="B29" s="605"/>
      <c r="C29" s="605"/>
      <c r="D29" s="606"/>
      <c r="E29" s="113">
        <v>91.436594445641973</v>
      </c>
      <c r="F29" s="115">
        <v>156950</v>
      </c>
      <c r="G29" s="114">
        <v>157502</v>
      </c>
      <c r="H29" s="114">
        <v>159213</v>
      </c>
      <c r="I29" s="114">
        <v>155319</v>
      </c>
      <c r="J29" s="140">
        <v>154352</v>
      </c>
      <c r="K29" s="114">
        <v>2598</v>
      </c>
      <c r="L29" s="116">
        <v>1.683165751010677</v>
      </c>
    </row>
    <row r="30" spans="1:12" s="110" customFormat="1" ht="15" customHeight="1" x14ac:dyDescent="0.2">
      <c r="A30" s="120"/>
      <c r="B30" s="119"/>
      <c r="C30" s="258" t="s">
        <v>106</v>
      </c>
      <c r="E30" s="113">
        <v>49.761707550175217</v>
      </c>
      <c r="F30" s="115">
        <v>78101</v>
      </c>
      <c r="G30" s="114">
        <v>78466</v>
      </c>
      <c r="H30" s="114">
        <v>79481</v>
      </c>
      <c r="I30" s="114">
        <v>77703</v>
      </c>
      <c r="J30" s="140">
        <v>77015</v>
      </c>
      <c r="K30" s="114">
        <v>1086</v>
      </c>
      <c r="L30" s="116">
        <v>1.4101149126793482</v>
      </c>
    </row>
    <row r="31" spans="1:12" s="110" customFormat="1" ht="15" customHeight="1" x14ac:dyDescent="0.2">
      <c r="A31" s="120"/>
      <c r="B31" s="119"/>
      <c r="C31" s="258" t="s">
        <v>107</v>
      </c>
      <c r="E31" s="113">
        <v>50.238292449824783</v>
      </c>
      <c r="F31" s="115">
        <v>78849</v>
      </c>
      <c r="G31" s="114">
        <v>79036</v>
      </c>
      <c r="H31" s="114">
        <v>79732</v>
      </c>
      <c r="I31" s="114">
        <v>77616</v>
      </c>
      <c r="J31" s="140">
        <v>77337</v>
      </c>
      <c r="K31" s="114">
        <v>1512</v>
      </c>
      <c r="L31" s="116">
        <v>1.9550797160479461</v>
      </c>
    </row>
    <row r="32" spans="1:12" s="110" customFormat="1" ht="15" customHeight="1" x14ac:dyDescent="0.2">
      <c r="A32" s="120"/>
      <c r="B32" s="119" t="s">
        <v>117</v>
      </c>
      <c r="C32" s="258"/>
      <c r="E32" s="113">
        <v>8.5232072426871106</v>
      </c>
      <c r="F32" s="115">
        <v>14630</v>
      </c>
      <c r="G32" s="114">
        <v>14046</v>
      </c>
      <c r="H32" s="114">
        <v>15577</v>
      </c>
      <c r="I32" s="114">
        <v>14006</v>
      </c>
      <c r="J32" s="140">
        <v>13465</v>
      </c>
      <c r="K32" s="114">
        <v>1165</v>
      </c>
      <c r="L32" s="116">
        <v>8.6520608986260683</v>
      </c>
    </row>
    <row r="33" spans="1:12" s="110" customFormat="1" ht="15" customHeight="1" x14ac:dyDescent="0.2">
      <c r="A33" s="120"/>
      <c r="B33" s="119"/>
      <c r="C33" s="258" t="s">
        <v>106</v>
      </c>
      <c r="E33" s="113">
        <v>69.166097060833906</v>
      </c>
      <c r="F33" s="115">
        <v>10119</v>
      </c>
      <c r="G33" s="114">
        <v>9657</v>
      </c>
      <c r="H33" s="114">
        <v>10940</v>
      </c>
      <c r="I33" s="114">
        <v>9686</v>
      </c>
      <c r="J33" s="140">
        <v>9381</v>
      </c>
      <c r="K33" s="114">
        <v>738</v>
      </c>
      <c r="L33" s="116">
        <v>7.8669651423089224</v>
      </c>
    </row>
    <row r="34" spans="1:12" s="110" customFormat="1" ht="15" customHeight="1" x14ac:dyDescent="0.2">
      <c r="A34" s="120"/>
      <c r="B34" s="119"/>
      <c r="C34" s="258" t="s">
        <v>107</v>
      </c>
      <c r="E34" s="113">
        <v>30.833902939166098</v>
      </c>
      <c r="F34" s="115">
        <v>4511</v>
      </c>
      <c r="G34" s="114">
        <v>4389</v>
      </c>
      <c r="H34" s="114">
        <v>4637</v>
      </c>
      <c r="I34" s="114">
        <v>4320</v>
      </c>
      <c r="J34" s="140">
        <v>4084</v>
      </c>
      <c r="K34" s="114">
        <v>427</v>
      </c>
      <c r="L34" s="116">
        <v>10.455435847208619</v>
      </c>
    </row>
    <row r="35" spans="1:12" s="110" customFormat="1" ht="24.95" customHeight="1" x14ac:dyDescent="0.2">
      <c r="A35" s="604" t="s">
        <v>190</v>
      </c>
      <c r="B35" s="605"/>
      <c r="C35" s="605"/>
      <c r="D35" s="606"/>
      <c r="E35" s="113">
        <v>67.847176505543288</v>
      </c>
      <c r="F35" s="115">
        <v>116459</v>
      </c>
      <c r="G35" s="114">
        <v>116796</v>
      </c>
      <c r="H35" s="114">
        <v>119494</v>
      </c>
      <c r="I35" s="114">
        <v>115115</v>
      </c>
      <c r="J35" s="140">
        <v>114391</v>
      </c>
      <c r="K35" s="114">
        <v>2068</v>
      </c>
      <c r="L35" s="116">
        <v>1.8078345324369924</v>
      </c>
    </row>
    <row r="36" spans="1:12" s="110" customFormat="1" ht="15" customHeight="1" x14ac:dyDescent="0.2">
      <c r="A36" s="120"/>
      <c r="B36" s="119"/>
      <c r="C36" s="258" t="s">
        <v>106</v>
      </c>
      <c r="E36" s="113">
        <v>68.448123373891235</v>
      </c>
      <c r="F36" s="115">
        <v>79714</v>
      </c>
      <c r="G36" s="114">
        <v>79780</v>
      </c>
      <c r="H36" s="114">
        <v>81742</v>
      </c>
      <c r="I36" s="114">
        <v>79001</v>
      </c>
      <c r="J36" s="140">
        <v>78308</v>
      </c>
      <c r="K36" s="114">
        <v>1406</v>
      </c>
      <c r="L36" s="116">
        <v>1.7954742810440822</v>
      </c>
    </row>
    <row r="37" spans="1:12" s="110" customFormat="1" ht="15" customHeight="1" x14ac:dyDescent="0.2">
      <c r="A37" s="120"/>
      <c r="B37" s="119"/>
      <c r="C37" s="258" t="s">
        <v>107</v>
      </c>
      <c r="E37" s="113">
        <v>31.551876626108758</v>
      </c>
      <c r="F37" s="115">
        <v>36745</v>
      </c>
      <c r="G37" s="114">
        <v>37016</v>
      </c>
      <c r="H37" s="114">
        <v>37752</v>
      </c>
      <c r="I37" s="114">
        <v>36114</v>
      </c>
      <c r="J37" s="140">
        <v>36083</v>
      </c>
      <c r="K37" s="114">
        <v>662</v>
      </c>
      <c r="L37" s="116">
        <v>1.8346589806834244</v>
      </c>
    </row>
    <row r="38" spans="1:12" s="110" customFormat="1" ht="15" customHeight="1" x14ac:dyDescent="0.2">
      <c r="A38" s="120"/>
      <c r="B38" s="119" t="s">
        <v>182</v>
      </c>
      <c r="C38" s="258"/>
      <c r="E38" s="113">
        <v>32.152823494456712</v>
      </c>
      <c r="F38" s="115">
        <v>55190</v>
      </c>
      <c r="G38" s="114">
        <v>54820</v>
      </c>
      <c r="H38" s="114">
        <v>55361</v>
      </c>
      <c r="I38" s="114">
        <v>54285</v>
      </c>
      <c r="J38" s="140">
        <v>53498</v>
      </c>
      <c r="K38" s="114">
        <v>1692</v>
      </c>
      <c r="L38" s="116">
        <v>3.162735055516094</v>
      </c>
    </row>
    <row r="39" spans="1:12" s="110" customFormat="1" ht="15" customHeight="1" x14ac:dyDescent="0.2">
      <c r="A39" s="120"/>
      <c r="B39" s="119"/>
      <c r="C39" s="258" t="s">
        <v>106</v>
      </c>
      <c r="E39" s="113">
        <v>15.500996557347346</v>
      </c>
      <c r="F39" s="115">
        <v>8555</v>
      </c>
      <c r="G39" s="114">
        <v>8389</v>
      </c>
      <c r="H39" s="114">
        <v>8722</v>
      </c>
      <c r="I39" s="114">
        <v>8439</v>
      </c>
      <c r="J39" s="140">
        <v>8138</v>
      </c>
      <c r="K39" s="114">
        <v>417</v>
      </c>
      <c r="L39" s="116">
        <v>5.1241091177193416</v>
      </c>
    </row>
    <row r="40" spans="1:12" s="110" customFormat="1" ht="15" customHeight="1" x14ac:dyDescent="0.2">
      <c r="A40" s="120"/>
      <c r="B40" s="119"/>
      <c r="C40" s="258" t="s">
        <v>107</v>
      </c>
      <c r="E40" s="113">
        <v>84.499003442652651</v>
      </c>
      <c r="F40" s="115">
        <v>46635</v>
      </c>
      <c r="G40" s="114">
        <v>46431</v>
      </c>
      <c r="H40" s="114">
        <v>46639</v>
      </c>
      <c r="I40" s="114">
        <v>45846</v>
      </c>
      <c r="J40" s="140">
        <v>45360</v>
      </c>
      <c r="K40" s="114">
        <v>1275</v>
      </c>
      <c r="L40" s="116">
        <v>2.8108465608465609</v>
      </c>
    </row>
    <row r="41" spans="1:12" s="110" customFormat="1" ht="24.75" customHeight="1" x14ac:dyDescent="0.2">
      <c r="A41" s="604" t="s">
        <v>518</v>
      </c>
      <c r="B41" s="605"/>
      <c r="C41" s="605"/>
      <c r="D41" s="606"/>
      <c r="E41" s="113">
        <v>5.7658360957535439</v>
      </c>
      <c r="F41" s="115">
        <v>9897</v>
      </c>
      <c r="G41" s="114">
        <v>10966</v>
      </c>
      <c r="H41" s="114">
        <v>11231</v>
      </c>
      <c r="I41" s="114">
        <v>8751</v>
      </c>
      <c r="J41" s="140">
        <v>9843</v>
      </c>
      <c r="K41" s="114">
        <v>54</v>
      </c>
      <c r="L41" s="116">
        <v>0.5486132276744895</v>
      </c>
    </row>
    <row r="42" spans="1:12" s="110" customFormat="1" ht="15" customHeight="1" x14ac:dyDescent="0.2">
      <c r="A42" s="120"/>
      <c r="B42" s="119"/>
      <c r="C42" s="258" t="s">
        <v>106</v>
      </c>
      <c r="E42" s="113">
        <v>58.078205516823282</v>
      </c>
      <c r="F42" s="115">
        <v>5748</v>
      </c>
      <c r="G42" s="114">
        <v>6515</v>
      </c>
      <c r="H42" s="114">
        <v>6689</v>
      </c>
      <c r="I42" s="114">
        <v>5197</v>
      </c>
      <c r="J42" s="140">
        <v>5751</v>
      </c>
      <c r="K42" s="114">
        <v>-3</v>
      </c>
      <c r="L42" s="116">
        <v>-5.2164840897235262E-2</v>
      </c>
    </row>
    <row r="43" spans="1:12" s="110" customFormat="1" ht="15" customHeight="1" x14ac:dyDescent="0.2">
      <c r="A43" s="123"/>
      <c r="B43" s="124"/>
      <c r="C43" s="260" t="s">
        <v>107</v>
      </c>
      <c r="D43" s="261"/>
      <c r="E43" s="125">
        <v>41.921794483176718</v>
      </c>
      <c r="F43" s="143">
        <v>4149</v>
      </c>
      <c r="G43" s="144">
        <v>4451</v>
      </c>
      <c r="H43" s="144">
        <v>4542</v>
      </c>
      <c r="I43" s="144">
        <v>3554</v>
      </c>
      <c r="J43" s="145">
        <v>4092</v>
      </c>
      <c r="K43" s="144">
        <v>57</v>
      </c>
      <c r="L43" s="146">
        <v>1.3929618768328447</v>
      </c>
    </row>
    <row r="44" spans="1:12" s="110" customFormat="1" ht="45.75" customHeight="1" x14ac:dyDescent="0.2">
      <c r="A44" s="604" t="s">
        <v>191</v>
      </c>
      <c r="B44" s="605"/>
      <c r="C44" s="605"/>
      <c r="D44" s="606"/>
      <c r="E44" s="113">
        <v>1.4488869728340974</v>
      </c>
      <c r="F44" s="115">
        <v>2487</v>
      </c>
      <c r="G44" s="114">
        <v>2493</v>
      </c>
      <c r="H44" s="114">
        <v>2510</v>
      </c>
      <c r="I44" s="114">
        <v>2439</v>
      </c>
      <c r="J44" s="140">
        <v>2461</v>
      </c>
      <c r="K44" s="114">
        <v>26</v>
      </c>
      <c r="L44" s="116">
        <v>1.0564811052417717</v>
      </c>
    </row>
    <row r="45" spans="1:12" s="110" customFormat="1" ht="15" customHeight="1" x14ac:dyDescent="0.2">
      <c r="A45" s="120"/>
      <c r="B45" s="119"/>
      <c r="C45" s="258" t="s">
        <v>106</v>
      </c>
      <c r="E45" s="113">
        <v>60.072376357056697</v>
      </c>
      <c r="F45" s="115">
        <v>1494</v>
      </c>
      <c r="G45" s="114">
        <v>1489</v>
      </c>
      <c r="H45" s="114">
        <v>1501</v>
      </c>
      <c r="I45" s="114">
        <v>1466</v>
      </c>
      <c r="J45" s="140">
        <v>1475</v>
      </c>
      <c r="K45" s="114">
        <v>19</v>
      </c>
      <c r="L45" s="116">
        <v>1.2881355932203389</v>
      </c>
    </row>
    <row r="46" spans="1:12" s="110" customFormat="1" ht="15" customHeight="1" x14ac:dyDescent="0.2">
      <c r="A46" s="123"/>
      <c r="B46" s="124"/>
      <c r="C46" s="260" t="s">
        <v>107</v>
      </c>
      <c r="D46" s="261"/>
      <c r="E46" s="125">
        <v>39.927623642943303</v>
      </c>
      <c r="F46" s="143">
        <v>993</v>
      </c>
      <c r="G46" s="144">
        <v>1004</v>
      </c>
      <c r="H46" s="144">
        <v>1009</v>
      </c>
      <c r="I46" s="144">
        <v>973</v>
      </c>
      <c r="J46" s="145">
        <v>986</v>
      </c>
      <c r="K46" s="144">
        <v>7</v>
      </c>
      <c r="L46" s="146">
        <v>0.70993914807302227</v>
      </c>
    </row>
    <row r="47" spans="1:12" s="110" customFormat="1" ht="39" customHeight="1" x14ac:dyDescent="0.2">
      <c r="A47" s="604" t="s">
        <v>519</v>
      </c>
      <c r="B47" s="607"/>
      <c r="C47" s="607"/>
      <c r="D47" s="608"/>
      <c r="E47" s="113">
        <v>0.41013929588870313</v>
      </c>
      <c r="F47" s="115">
        <v>704</v>
      </c>
      <c r="G47" s="114">
        <v>730</v>
      </c>
      <c r="H47" s="114">
        <v>694</v>
      </c>
      <c r="I47" s="114">
        <v>658</v>
      </c>
      <c r="J47" s="140">
        <v>701</v>
      </c>
      <c r="K47" s="114">
        <v>3</v>
      </c>
      <c r="L47" s="116">
        <v>0.42796005706134094</v>
      </c>
    </row>
    <row r="48" spans="1:12" s="110" customFormat="1" ht="15" customHeight="1" x14ac:dyDescent="0.2">
      <c r="A48" s="120"/>
      <c r="B48" s="119"/>
      <c r="C48" s="258" t="s">
        <v>106</v>
      </c>
      <c r="E48" s="113">
        <v>38.352272727272727</v>
      </c>
      <c r="F48" s="115">
        <v>270</v>
      </c>
      <c r="G48" s="114">
        <v>277</v>
      </c>
      <c r="H48" s="114">
        <v>260</v>
      </c>
      <c r="I48" s="114">
        <v>261</v>
      </c>
      <c r="J48" s="140">
        <v>275</v>
      </c>
      <c r="K48" s="114">
        <v>-5</v>
      </c>
      <c r="L48" s="116">
        <v>-1.8181818181818181</v>
      </c>
    </row>
    <row r="49" spans="1:12" s="110" customFormat="1" ht="15" customHeight="1" x14ac:dyDescent="0.2">
      <c r="A49" s="123"/>
      <c r="B49" s="124"/>
      <c r="C49" s="260" t="s">
        <v>107</v>
      </c>
      <c r="D49" s="261"/>
      <c r="E49" s="125">
        <v>61.647727272727273</v>
      </c>
      <c r="F49" s="143">
        <v>434</v>
      </c>
      <c r="G49" s="144">
        <v>453</v>
      </c>
      <c r="H49" s="144">
        <v>434</v>
      </c>
      <c r="I49" s="144">
        <v>397</v>
      </c>
      <c r="J49" s="145">
        <v>426</v>
      </c>
      <c r="K49" s="144">
        <v>8</v>
      </c>
      <c r="L49" s="146">
        <v>1.8779342723004695</v>
      </c>
    </row>
    <row r="50" spans="1:12" s="110" customFormat="1" ht="24.95" customHeight="1" x14ac:dyDescent="0.2">
      <c r="A50" s="609" t="s">
        <v>192</v>
      </c>
      <c r="B50" s="610"/>
      <c r="C50" s="610"/>
      <c r="D50" s="611"/>
      <c r="E50" s="262">
        <v>13.603341703126729</v>
      </c>
      <c r="F50" s="263">
        <v>23350</v>
      </c>
      <c r="G50" s="264">
        <v>24371</v>
      </c>
      <c r="H50" s="264">
        <v>25015</v>
      </c>
      <c r="I50" s="264">
        <v>22678</v>
      </c>
      <c r="J50" s="265">
        <v>22613</v>
      </c>
      <c r="K50" s="263">
        <v>737</v>
      </c>
      <c r="L50" s="266">
        <v>3.2591871932074472</v>
      </c>
    </row>
    <row r="51" spans="1:12" s="110" customFormat="1" ht="15" customHeight="1" x14ac:dyDescent="0.2">
      <c r="A51" s="120"/>
      <c r="B51" s="119"/>
      <c r="C51" s="258" t="s">
        <v>106</v>
      </c>
      <c r="E51" s="113">
        <v>56.501070663811561</v>
      </c>
      <c r="F51" s="115">
        <v>13193</v>
      </c>
      <c r="G51" s="114">
        <v>13647</v>
      </c>
      <c r="H51" s="114">
        <v>14098</v>
      </c>
      <c r="I51" s="114">
        <v>12768</v>
      </c>
      <c r="J51" s="140">
        <v>12728</v>
      </c>
      <c r="K51" s="114">
        <v>465</v>
      </c>
      <c r="L51" s="116">
        <v>3.6533626649905719</v>
      </c>
    </row>
    <row r="52" spans="1:12" s="110" customFormat="1" ht="15" customHeight="1" x14ac:dyDescent="0.2">
      <c r="A52" s="120"/>
      <c r="B52" s="119"/>
      <c r="C52" s="258" t="s">
        <v>107</v>
      </c>
      <c r="E52" s="113">
        <v>43.498929336188439</v>
      </c>
      <c r="F52" s="115">
        <v>10157</v>
      </c>
      <c r="G52" s="114">
        <v>10724</v>
      </c>
      <c r="H52" s="114">
        <v>10917</v>
      </c>
      <c r="I52" s="114">
        <v>9910</v>
      </c>
      <c r="J52" s="140">
        <v>9885</v>
      </c>
      <c r="K52" s="114">
        <v>272</v>
      </c>
      <c r="L52" s="116">
        <v>2.7516439049064241</v>
      </c>
    </row>
    <row r="53" spans="1:12" s="110" customFormat="1" ht="15" customHeight="1" x14ac:dyDescent="0.2">
      <c r="A53" s="120"/>
      <c r="B53" s="119"/>
      <c r="C53" s="258" t="s">
        <v>187</v>
      </c>
      <c r="D53" s="110" t="s">
        <v>193</v>
      </c>
      <c r="E53" s="113">
        <v>30.20985010706638</v>
      </c>
      <c r="F53" s="115">
        <v>7054</v>
      </c>
      <c r="G53" s="114">
        <v>8321</v>
      </c>
      <c r="H53" s="114">
        <v>8631</v>
      </c>
      <c r="I53" s="114">
        <v>6431</v>
      </c>
      <c r="J53" s="140">
        <v>6912</v>
      </c>
      <c r="K53" s="114">
        <v>142</v>
      </c>
      <c r="L53" s="116">
        <v>2.0543981481481484</v>
      </c>
    </row>
    <row r="54" spans="1:12" s="110" customFormat="1" ht="15" customHeight="1" x14ac:dyDescent="0.2">
      <c r="A54" s="120"/>
      <c r="B54" s="119"/>
      <c r="D54" s="267" t="s">
        <v>194</v>
      </c>
      <c r="E54" s="113">
        <v>60.292032889140913</v>
      </c>
      <c r="F54" s="115">
        <v>4253</v>
      </c>
      <c r="G54" s="114">
        <v>4924</v>
      </c>
      <c r="H54" s="114">
        <v>5166</v>
      </c>
      <c r="I54" s="114">
        <v>3917</v>
      </c>
      <c r="J54" s="140">
        <v>4206</v>
      </c>
      <c r="K54" s="114">
        <v>47</v>
      </c>
      <c r="L54" s="116">
        <v>1.1174512601046125</v>
      </c>
    </row>
    <row r="55" spans="1:12" s="110" customFormat="1" ht="15" customHeight="1" x14ac:dyDescent="0.2">
      <c r="A55" s="120"/>
      <c r="B55" s="119"/>
      <c r="D55" s="267" t="s">
        <v>195</v>
      </c>
      <c r="E55" s="113">
        <v>39.707967110859087</v>
      </c>
      <c r="F55" s="115">
        <v>2801</v>
      </c>
      <c r="G55" s="114">
        <v>3397</v>
      </c>
      <c r="H55" s="114">
        <v>3465</v>
      </c>
      <c r="I55" s="114">
        <v>2514</v>
      </c>
      <c r="J55" s="140">
        <v>2706</v>
      </c>
      <c r="K55" s="114">
        <v>95</v>
      </c>
      <c r="L55" s="116">
        <v>3.5107169253510717</v>
      </c>
    </row>
    <row r="56" spans="1:12" s="110" customFormat="1" ht="15" customHeight="1" x14ac:dyDescent="0.2">
      <c r="A56" s="120"/>
      <c r="B56" s="119" t="s">
        <v>196</v>
      </c>
      <c r="C56" s="258"/>
      <c r="E56" s="113">
        <v>68.043507390080919</v>
      </c>
      <c r="F56" s="115">
        <v>116796</v>
      </c>
      <c r="G56" s="114">
        <v>115961</v>
      </c>
      <c r="H56" s="114">
        <v>117089</v>
      </c>
      <c r="I56" s="114">
        <v>115363</v>
      </c>
      <c r="J56" s="140">
        <v>114257</v>
      </c>
      <c r="K56" s="114">
        <v>2539</v>
      </c>
      <c r="L56" s="116">
        <v>2.2221833235600443</v>
      </c>
    </row>
    <row r="57" spans="1:12" s="110" customFormat="1" ht="15" customHeight="1" x14ac:dyDescent="0.2">
      <c r="A57" s="120"/>
      <c r="B57" s="119"/>
      <c r="C57" s="258" t="s">
        <v>106</v>
      </c>
      <c r="E57" s="113">
        <v>49.452892222336381</v>
      </c>
      <c r="F57" s="115">
        <v>57759</v>
      </c>
      <c r="G57" s="114">
        <v>57395</v>
      </c>
      <c r="H57" s="114">
        <v>58069</v>
      </c>
      <c r="I57" s="114">
        <v>57470</v>
      </c>
      <c r="J57" s="140">
        <v>56634</v>
      </c>
      <c r="K57" s="114">
        <v>1125</v>
      </c>
      <c r="L57" s="116">
        <v>1.9864392414450682</v>
      </c>
    </row>
    <row r="58" spans="1:12" s="110" customFormat="1" ht="15" customHeight="1" x14ac:dyDescent="0.2">
      <c r="A58" s="120"/>
      <c r="B58" s="119"/>
      <c r="C58" s="258" t="s">
        <v>107</v>
      </c>
      <c r="E58" s="113">
        <v>50.547107777663619</v>
      </c>
      <c r="F58" s="115">
        <v>59037</v>
      </c>
      <c r="G58" s="114">
        <v>58566</v>
      </c>
      <c r="H58" s="114">
        <v>59020</v>
      </c>
      <c r="I58" s="114">
        <v>57893</v>
      </c>
      <c r="J58" s="140">
        <v>57623</v>
      </c>
      <c r="K58" s="114">
        <v>1414</v>
      </c>
      <c r="L58" s="116">
        <v>2.4538812626902451</v>
      </c>
    </row>
    <row r="59" spans="1:12" s="110" customFormat="1" ht="15" customHeight="1" x14ac:dyDescent="0.2">
      <c r="A59" s="120"/>
      <c r="B59" s="119"/>
      <c r="C59" s="258" t="s">
        <v>105</v>
      </c>
      <c r="D59" s="110" t="s">
        <v>197</v>
      </c>
      <c r="E59" s="113">
        <v>93.289153738141721</v>
      </c>
      <c r="F59" s="115">
        <v>108958</v>
      </c>
      <c r="G59" s="114">
        <v>108141</v>
      </c>
      <c r="H59" s="114">
        <v>109278</v>
      </c>
      <c r="I59" s="114">
        <v>107715</v>
      </c>
      <c r="J59" s="140">
        <v>106749</v>
      </c>
      <c r="K59" s="114">
        <v>2209</v>
      </c>
      <c r="L59" s="116">
        <v>2.0693402280115034</v>
      </c>
    </row>
    <row r="60" spans="1:12" s="110" customFormat="1" ht="15" customHeight="1" x14ac:dyDescent="0.2">
      <c r="A60" s="120"/>
      <c r="B60" s="119"/>
      <c r="C60" s="258"/>
      <c r="D60" s="267" t="s">
        <v>198</v>
      </c>
      <c r="E60" s="113">
        <v>48.124965583068708</v>
      </c>
      <c r="F60" s="115">
        <v>52436</v>
      </c>
      <c r="G60" s="114">
        <v>52071</v>
      </c>
      <c r="H60" s="114">
        <v>52747</v>
      </c>
      <c r="I60" s="114">
        <v>52202</v>
      </c>
      <c r="J60" s="140">
        <v>51452</v>
      </c>
      <c r="K60" s="114">
        <v>984</v>
      </c>
      <c r="L60" s="116">
        <v>1.9124621005986162</v>
      </c>
    </row>
    <row r="61" spans="1:12" s="110" customFormat="1" ht="15" customHeight="1" x14ac:dyDescent="0.2">
      <c r="A61" s="120"/>
      <c r="B61" s="119"/>
      <c r="C61" s="258"/>
      <c r="D61" s="267" t="s">
        <v>199</v>
      </c>
      <c r="E61" s="113">
        <v>51.875034416931292</v>
      </c>
      <c r="F61" s="115">
        <v>56522</v>
      </c>
      <c r="G61" s="114">
        <v>56070</v>
      </c>
      <c r="H61" s="114">
        <v>56531</v>
      </c>
      <c r="I61" s="114">
        <v>55513</v>
      </c>
      <c r="J61" s="140">
        <v>55297</v>
      </c>
      <c r="K61" s="114">
        <v>1225</v>
      </c>
      <c r="L61" s="116">
        <v>2.2153100529865997</v>
      </c>
    </row>
    <row r="62" spans="1:12" s="110" customFormat="1" ht="15" customHeight="1" x14ac:dyDescent="0.2">
      <c r="A62" s="120"/>
      <c r="B62" s="119"/>
      <c r="C62" s="258"/>
      <c r="D62" s="258" t="s">
        <v>200</v>
      </c>
      <c r="E62" s="113">
        <v>6.7108462618582827</v>
      </c>
      <c r="F62" s="115">
        <v>7838</v>
      </c>
      <c r="G62" s="114">
        <v>7820</v>
      </c>
      <c r="H62" s="114">
        <v>7811</v>
      </c>
      <c r="I62" s="114">
        <v>7648</v>
      </c>
      <c r="J62" s="140">
        <v>7508</v>
      </c>
      <c r="K62" s="114">
        <v>330</v>
      </c>
      <c r="L62" s="116">
        <v>4.3953116675546084</v>
      </c>
    </row>
    <row r="63" spans="1:12" s="110" customFormat="1" ht="15" customHeight="1" x14ac:dyDescent="0.2">
      <c r="A63" s="120"/>
      <c r="B63" s="119"/>
      <c r="C63" s="258"/>
      <c r="D63" s="267" t="s">
        <v>198</v>
      </c>
      <c r="E63" s="113">
        <v>67.912732840010207</v>
      </c>
      <c r="F63" s="115">
        <v>5323</v>
      </c>
      <c r="G63" s="114">
        <v>5324</v>
      </c>
      <c r="H63" s="114">
        <v>5322</v>
      </c>
      <c r="I63" s="114">
        <v>5268</v>
      </c>
      <c r="J63" s="140">
        <v>5182</v>
      </c>
      <c r="K63" s="114">
        <v>141</v>
      </c>
      <c r="L63" s="116">
        <v>2.720957159397916</v>
      </c>
    </row>
    <row r="64" spans="1:12" s="110" customFormat="1" ht="15" customHeight="1" x14ac:dyDescent="0.2">
      <c r="A64" s="120"/>
      <c r="B64" s="119"/>
      <c r="C64" s="258"/>
      <c r="D64" s="267" t="s">
        <v>199</v>
      </c>
      <c r="E64" s="113">
        <v>32.087267159989793</v>
      </c>
      <c r="F64" s="115">
        <v>2515</v>
      </c>
      <c r="G64" s="114">
        <v>2496</v>
      </c>
      <c r="H64" s="114">
        <v>2489</v>
      </c>
      <c r="I64" s="114">
        <v>2380</v>
      </c>
      <c r="J64" s="140">
        <v>2326</v>
      </c>
      <c r="K64" s="114">
        <v>189</v>
      </c>
      <c r="L64" s="116">
        <v>8.1255374032674119</v>
      </c>
    </row>
    <row r="65" spans="1:12" s="110" customFormat="1" ht="15" customHeight="1" x14ac:dyDescent="0.2">
      <c r="A65" s="120"/>
      <c r="B65" s="119" t="s">
        <v>201</v>
      </c>
      <c r="C65" s="258"/>
      <c r="E65" s="113">
        <v>8.8162471089257721</v>
      </c>
      <c r="F65" s="115">
        <v>15133</v>
      </c>
      <c r="G65" s="114">
        <v>14973</v>
      </c>
      <c r="H65" s="114">
        <v>14852</v>
      </c>
      <c r="I65" s="114">
        <v>14612</v>
      </c>
      <c r="J65" s="140">
        <v>14400</v>
      </c>
      <c r="K65" s="114">
        <v>733</v>
      </c>
      <c r="L65" s="116">
        <v>5.0902777777777777</v>
      </c>
    </row>
    <row r="66" spans="1:12" s="110" customFormat="1" ht="15" customHeight="1" x14ac:dyDescent="0.2">
      <c r="A66" s="120"/>
      <c r="B66" s="119"/>
      <c r="C66" s="258" t="s">
        <v>106</v>
      </c>
      <c r="E66" s="113">
        <v>49.765413335095488</v>
      </c>
      <c r="F66" s="115">
        <v>7531</v>
      </c>
      <c r="G66" s="114">
        <v>7461</v>
      </c>
      <c r="H66" s="114">
        <v>7404</v>
      </c>
      <c r="I66" s="114">
        <v>7263</v>
      </c>
      <c r="J66" s="140">
        <v>7187</v>
      </c>
      <c r="K66" s="114">
        <v>344</v>
      </c>
      <c r="L66" s="116">
        <v>4.7864199248643384</v>
      </c>
    </row>
    <row r="67" spans="1:12" s="110" customFormat="1" ht="15" customHeight="1" x14ac:dyDescent="0.2">
      <c r="A67" s="120"/>
      <c r="B67" s="119"/>
      <c r="C67" s="258" t="s">
        <v>107</v>
      </c>
      <c r="E67" s="113">
        <v>50.234586664904512</v>
      </c>
      <c r="F67" s="115">
        <v>7602</v>
      </c>
      <c r="G67" s="114">
        <v>7512</v>
      </c>
      <c r="H67" s="114">
        <v>7448</v>
      </c>
      <c r="I67" s="114">
        <v>7349</v>
      </c>
      <c r="J67" s="140">
        <v>7213</v>
      </c>
      <c r="K67" s="114">
        <v>389</v>
      </c>
      <c r="L67" s="116">
        <v>5.3930403438236514</v>
      </c>
    </row>
    <row r="68" spans="1:12" s="110" customFormat="1" ht="15" customHeight="1" x14ac:dyDescent="0.2">
      <c r="A68" s="120"/>
      <c r="B68" s="119"/>
      <c r="C68" s="258" t="s">
        <v>105</v>
      </c>
      <c r="D68" s="110" t="s">
        <v>202</v>
      </c>
      <c r="E68" s="113">
        <v>18.562082865261349</v>
      </c>
      <c r="F68" s="115">
        <v>2809</v>
      </c>
      <c r="G68" s="114">
        <v>2736</v>
      </c>
      <c r="H68" s="114">
        <v>2633</v>
      </c>
      <c r="I68" s="114">
        <v>2502</v>
      </c>
      <c r="J68" s="140">
        <v>2377</v>
      </c>
      <c r="K68" s="114">
        <v>432</v>
      </c>
      <c r="L68" s="116">
        <v>18.17416912074043</v>
      </c>
    </row>
    <row r="69" spans="1:12" s="110" customFormat="1" ht="15" customHeight="1" x14ac:dyDescent="0.2">
      <c r="A69" s="120"/>
      <c r="B69" s="119"/>
      <c r="C69" s="258"/>
      <c r="D69" s="267" t="s">
        <v>198</v>
      </c>
      <c r="E69" s="113">
        <v>49.661801352794591</v>
      </c>
      <c r="F69" s="115">
        <v>1395</v>
      </c>
      <c r="G69" s="114">
        <v>1367</v>
      </c>
      <c r="H69" s="114">
        <v>1317</v>
      </c>
      <c r="I69" s="114">
        <v>1252</v>
      </c>
      <c r="J69" s="140">
        <v>1205</v>
      </c>
      <c r="K69" s="114">
        <v>190</v>
      </c>
      <c r="L69" s="116">
        <v>15.767634854771785</v>
      </c>
    </row>
    <row r="70" spans="1:12" s="110" customFormat="1" ht="15" customHeight="1" x14ac:dyDescent="0.2">
      <c r="A70" s="120"/>
      <c r="B70" s="119"/>
      <c r="C70" s="258"/>
      <c r="D70" s="267" t="s">
        <v>199</v>
      </c>
      <c r="E70" s="113">
        <v>50.338198647205409</v>
      </c>
      <c r="F70" s="115">
        <v>1414</v>
      </c>
      <c r="G70" s="114">
        <v>1369</v>
      </c>
      <c r="H70" s="114">
        <v>1316</v>
      </c>
      <c r="I70" s="114">
        <v>1250</v>
      </c>
      <c r="J70" s="140">
        <v>1172</v>
      </c>
      <c r="K70" s="114">
        <v>242</v>
      </c>
      <c r="L70" s="116">
        <v>20.648464163822524</v>
      </c>
    </row>
    <row r="71" spans="1:12" s="110" customFormat="1" ht="15" customHeight="1" x14ac:dyDescent="0.2">
      <c r="A71" s="120"/>
      <c r="B71" s="119"/>
      <c r="C71" s="258"/>
      <c r="D71" s="110" t="s">
        <v>203</v>
      </c>
      <c r="E71" s="113">
        <v>74.439965638009653</v>
      </c>
      <c r="F71" s="115">
        <v>11265</v>
      </c>
      <c r="G71" s="114">
        <v>11190</v>
      </c>
      <c r="H71" s="114">
        <v>11180</v>
      </c>
      <c r="I71" s="114">
        <v>11066</v>
      </c>
      <c r="J71" s="140">
        <v>10979</v>
      </c>
      <c r="K71" s="114">
        <v>286</v>
      </c>
      <c r="L71" s="116">
        <v>2.6049731305219055</v>
      </c>
    </row>
    <row r="72" spans="1:12" s="110" customFormat="1" ht="15" customHeight="1" x14ac:dyDescent="0.2">
      <c r="A72" s="120"/>
      <c r="B72" s="119"/>
      <c r="C72" s="258"/>
      <c r="D72" s="267" t="s">
        <v>198</v>
      </c>
      <c r="E72" s="113">
        <v>49.205503772747448</v>
      </c>
      <c r="F72" s="115">
        <v>5543</v>
      </c>
      <c r="G72" s="114">
        <v>5513</v>
      </c>
      <c r="H72" s="114">
        <v>5506</v>
      </c>
      <c r="I72" s="114">
        <v>5433</v>
      </c>
      <c r="J72" s="140">
        <v>5400</v>
      </c>
      <c r="K72" s="114">
        <v>143</v>
      </c>
      <c r="L72" s="116">
        <v>2.6481481481481484</v>
      </c>
    </row>
    <row r="73" spans="1:12" s="110" customFormat="1" ht="15" customHeight="1" x14ac:dyDescent="0.2">
      <c r="A73" s="120"/>
      <c r="B73" s="119"/>
      <c r="C73" s="258"/>
      <c r="D73" s="267" t="s">
        <v>199</v>
      </c>
      <c r="E73" s="113">
        <v>50.794496227252552</v>
      </c>
      <c r="F73" s="115">
        <v>5722</v>
      </c>
      <c r="G73" s="114">
        <v>5677</v>
      </c>
      <c r="H73" s="114">
        <v>5674</v>
      </c>
      <c r="I73" s="114">
        <v>5633</v>
      </c>
      <c r="J73" s="140">
        <v>5579</v>
      </c>
      <c r="K73" s="114">
        <v>143</v>
      </c>
      <c r="L73" s="116">
        <v>2.5631833661946586</v>
      </c>
    </row>
    <row r="74" spans="1:12" s="110" customFormat="1" ht="15" customHeight="1" x14ac:dyDescent="0.2">
      <c r="A74" s="120"/>
      <c r="B74" s="119"/>
      <c r="C74" s="258"/>
      <c r="D74" s="110" t="s">
        <v>204</v>
      </c>
      <c r="E74" s="113">
        <v>6.9979514967290024</v>
      </c>
      <c r="F74" s="115">
        <v>1059</v>
      </c>
      <c r="G74" s="114">
        <v>1047</v>
      </c>
      <c r="H74" s="114">
        <v>1039</v>
      </c>
      <c r="I74" s="114">
        <v>1044</v>
      </c>
      <c r="J74" s="140">
        <v>1044</v>
      </c>
      <c r="K74" s="114">
        <v>15</v>
      </c>
      <c r="L74" s="116">
        <v>1.4367816091954022</v>
      </c>
    </row>
    <row r="75" spans="1:12" s="110" customFormat="1" ht="15" customHeight="1" x14ac:dyDescent="0.2">
      <c r="A75" s="120"/>
      <c r="B75" s="119"/>
      <c r="C75" s="258"/>
      <c r="D75" s="267" t="s">
        <v>198</v>
      </c>
      <c r="E75" s="113">
        <v>55.996222851746928</v>
      </c>
      <c r="F75" s="115">
        <v>593</v>
      </c>
      <c r="G75" s="114">
        <v>581</v>
      </c>
      <c r="H75" s="114">
        <v>581</v>
      </c>
      <c r="I75" s="114">
        <v>578</v>
      </c>
      <c r="J75" s="140">
        <v>582</v>
      </c>
      <c r="K75" s="114">
        <v>11</v>
      </c>
      <c r="L75" s="116">
        <v>1.8900343642611683</v>
      </c>
    </row>
    <row r="76" spans="1:12" s="110" customFormat="1" ht="15" customHeight="1" x14ac:dyDescent="0.2">
      <c r="A76" s="120"/>
      <c r="B76" s="119"/>
      <c r="C76" s="258"/>
      <c r="D76" s="267" t="s">
        <v>199</v>
      </c>
      <c r="E76" s="113">
        <v>44.003777148253072</v>
      </c>
      <c r="F76" s="115">
        <v>466</v>
      </c>
      <c r="G76" s="114">
        <v>466</v>
      </c>
      <c r="H76" s="114">
        <v>458</v>
      </c>
      <c r="I76" s="114">
        <v>466</v>
      </c>
      <c r="J76" s="140">
        <v>462</v>
      </c>
      <c r="K76" s="114">
        <v>4</v>
      </c>
      <c r="L76" s="116">
        <v>0.86580086580086579</v>
      </c>
    </row>
    <row r="77" spans="1:12" s="110" customFormat="1" ht="15" customHeight="1" x14ac:dyDescent="0.2">
      <c r="A77" s="534"/>
      <c r="B77" s="119" t="s">
        <v>205</v>
      </c>
      <c r="C77" s="268"/>
      <c r="D77" s="182"/>
      <c r="E77" s="113">
        <v>9.5369037978665769</v>
      </c>
      <c r="F77" s="115">
        <v>16370</v>
      </c>
      <c r="G77" s="114">
        <v>16311</v>
      </c>
      <c r="H77" s="114">
        <v>17899</v>
      </c>
      <c r="I77" s="114">
        <v>16747</v>
      </c>
      <c r="J77" s="140">
        <v>16619</v>
      </c>
      <c r="K77" s="114">
        <v>-249</v>
      </c>
      <c r="L77" s="116">
        <v>-1.4982850953727662</v>
      </c>
    </row>
    <row r="78" spans="1:12" s="110" customFormat="1" ht="15" customHeight="1" x14ac:dyDescent="0.2">
      <c r="A78" s="120"/>
      <c r="B78" s="119"/>
      <c r="C78" s="268" t="s">
        <v>106</v>
      </c>
      <c r="D78" s="182"/>
      <c r="E78" s="113">
        <v>59.780085522296886</v>
      </c>
      <c r="F78" s="115">
        <v>9786</v>
      </c>
      <c r="G78" s="114">
        <v>9666</v>
      </c>
      <c r="H78" s="114">
        <v>10893</v>
      </c>
      <c r="I78" s="114">
        <v>9939</v>
      </c>
      <c r="J78" s="140">
        <v>9897</v>
      </c>
      <c r="K78" s="114">
        <v>-111</v>
      </c>
      <c r="L78" s="116">
        <v>-1.1215519854501363</v>
      </c>
    </row>
    <row r="79" spans="1:12" s="110" customFormat="1" ht="15" customHeight="1" x14ac:dyDescent="0.2">
      <c r="A79" s="123"/>
      <c r="B79" s="124"/>
      <c r="C79" s="260" t="s">
        <v>107</v>
      </c>
      <c r="D79" s="261"/>
      <c r="E79" s="125">
        <v>40.219914477703114</v>
      </c>
      <c r="F79" s="143">
        <v>6584</v>
      </c>
      <c r="G79" s="144">
        <v>6645</v>
      </c>
      <c r="H79" s="144">
        <v>7006</v>
      </c>
      <c r="I79" s="144">
        <v>6808</v>
      </c>
      <c r="J79" s="145">
        <v>6722</v>
      </c>
      <c r="K79" s="144">
        <v>-138</v>
      </c>
      <c r="L79" s="146">
        <v>-2.0529604284439156</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171649</v>
      </c>
      <c r="E11" s="114">
        <v>171616</v>
      </c>
      <c r="F11" s="114">
        <v>174855</v>
      </c>
      <c r="G11" s="114">
        <v>169400</v>
      </c>
      <c r="H11" s="140">
        <v>167889</v>
      </c>
      <c r="I11" s="115">
        <v>3760</v>
      </c>
      <c r="J11" s="116">
        <v>2.23957495726343</v>
      </c>
    </row>
    <row r="12" spans="1:15" s="110" customFormat="1" ht="24.95" customHeight="1" x14ac:dyDescent="0.2">
      <c r="A12" s="193" t="s">
        <v>132</v>
      </c>
      <c r="B12" s="194" t="s">
        <v>133</v>
      </c>
      <c r="C12" s="113">
        <v>3.0137082068640075</v>
      </c>
      <c r="D12" s="115">
        <v>5173</v>
      </c>
      <c r="E12" s="114">
        <v>4853</v>
      </c>
      <c r="F12" s="114">
        <v>6196</v>
      </c>
      <c r="G12" s="114">
        <v>5228</v>
      </c>
      <c r="H12" s="140">
        <v>5051</v>
      </c>
      <c r="I12" s="115">
        <v>122</v>
      </c>
      <c r="J12" s="116">
        <v>2.415363294397149</v>
      </c>
    </row>
    <row r="13" spans="1:15" s="110" customFormat="1" ht="24.95" customHeight="1" x14ac:dyDescent="0.2">
      <c r="A13" s="193" t="s">
        <v>134</v>
      </c>
      <c r="B13" s="199" t="s">
        <v>214</v>
      </c>
      <c r="C13" s="113">
        <v>1.5187970800878536</v>
      </c>
      <c r="D13" s="115">
        <v>2607</v>
      </c>
      <c r="E13" s="114">
        <v>2512</v>
      </c>
      <c r="F13" s="114">
        <v>2530</v>
      </c>
      <c r="G13" s="114">
        <v>2491</v>
      </c>
      <c r="H13" s="140">
        <v>2480</v>
      </c>
      <c r="I13" s="115">
        <v>127</v>
      </c>
      <c r="J13" s="116">
        <v>5.120967741935484</v>
      </c>
    </row>
    <row r="14" spans="1:15" s="287" customFormat="1" ht="24" customHeight="1" x14ac:dyDescent="0.2">
      <c r="A14" s="193" t="s">
        <v>215</v>
      </c>
      <c r="B14" s="199" t="s">
        <v>137</v>
      </c>
      <c r="C14" s="113">
        <v>16.060681973096262</v>
      </c>
      <c r="D14" s="115">
        <v>27568</v>
      </c>
      <c r="E14" s="114">
        <v>27882</v>
      </c>
      <c r="F14" s="114">
        <v>28112</v>
      </c>
      <c r="G14" s="114">
        <v>27565</v>
      </c>
      <c r="H14" s="140">
        <v>27799</v>
      </c>
      <c r="I14" s="115">
        <v>-231</v>
      </c>
      <c r="J14" s="116">
        <v>-0.83096514263102994</v>
      </c>
      <c r="K14" s="110"/>
      <c r="L14" s="110"/>
      <c r="M14" s="110"/>
      <c r="N14" s="110"/>
      <c r="O14" s="110"/>
    </row>
    <row r="15" spans="1:15" s="110" customFormat="1" ht="24.75" customHeight="1" x14ac:dyDescent="0.2">
      <c r="A15" s="193" t="s">
        <v>216</v>
      </c>
      <c r="B15" s="199" t="s">
        <v>217</v>
      </c>
      <c r="C15" s="113">
        <v>5.1057681664326617</v>
      </c>
      <c r="D15" s="115">
        <v>8764</v>
      </c>
      <c r="E15" s="114">
        <v>8894</v>
      </c>
      <c r="F15" s="114">
        <v>8910</v>
      </c>
      <c r="G15" s="114">
        <v>8786</v>
      </c>
      <c r="H15" s="140">
        <v>8859</v>
      </c>
      <c r="I15" s="115">
        <v>-95</v>
      </c>
      <c r="J15" s="116">
        <v>-1.0723557963652783</v>
      </c>
    </row>
    <row r="16" spans="1:15" s="287" customFormat="1" ht="24.95" customHeight="1" x14ac:dyDescent="0.2">
      <c r="A16" s="193" t="s">
        <v>218</v>
      </c>
      <c r="B16" s="199" t="s">
        <v>141</v>
      </c>
      <c r="C16" s="113">
        <v>7.4337747379827439</v>
      </c>
      <c r="D16" s="115">
        <v>12760</v>
      </c>
      <c r="E16" s="114">
        <v>12888</v>
      </c>
      <c r="F16" s="114">
        <v>13054</v>
      </c>
      <c r="G16" s="114">
        <v>12832</v>
      </c>
      <c r="H16" s="140">
        <v>12973</v>
      </c>
      <c r="I16" s="115">
        <v>-213</v>
      </c>
      <c r="J16" s="116">
        <v>-1.6418715794342096</v>
      </c>
      <c r="K16" s="110"/>
      <c r="L16" s="110"/>
      <c r="M16" s="110"/>
      <c r="N16" s="110"/>
      <c r="O16" s="110"/>
    </row>
    <row r="17" spans="1:15" s="110" customFormat="1" ht="24.95" customHeight="1" x14ac:dyDescent="0.2">
      <c r="A17" s="193" t="s">
        <v>219</v>
      </c>
      <c r="B17" s="199" t="s">
        <v>220</v>
      </c>
      <c r="C17" s="113">
        <v>3.5211390686808546</v>
      </c>
      <c r="D17" s="115">
        <v>6044</v>
      </c>
      <c r="E17" s="114">
        <v>6100</v>
      </c>
      <c r="F17" s="114">
        <v>6148</v>
      </c>
      <c r="G17" s="114">
        <v>5947</v>
      </c>
      <c r="H17" s="140">
        <v>5967</v>
      </c>
      <c r="I17" s="115">
        <v>77</v>
      </c>
      <c r="J17" s="116">
        <v>1.290430702195408</v>
      </c>
    </row>
    <row r="18" spans="1:15" s="287" customFormat="1" ht="24.95" customHeight="1" x14ac:dyDescent="0.2">
      <c r="A18" s="201" t="s">
        <v>144</v>
      </c>
      <c r="B18" s="202" t="s">
        <v>145</v>
      </c>
      <c r="C18" s="113">
        <v>9.6260391846151165</v>
      </c>
      <c r="D18" s="115">
        <v>16523</v>
      </c>
      <c r="E18" s="114">
        <v>16596</v>
      </c>
      <c r="F18" s="114">
        <v>16950</v>
      </c>
      <c r="G18" s="114">
        <v>16548</v>
      </c>
      <c r="H18" s="140">
        <v>15924</v>
      </c>
      <c r="I18" s="115">
        <v>599</v>
      </c>
      <c r="J18" s="116">
        <v>3.7616176839989954</v>
      </c>
      <c r="K18" s="110"/>
      <c r="L18" s="110"/>
      <c r="M18" s="110"/>
      <c r="N18" s="110"/>
      <c r="O18" s="110"/>
    </row>
    <row r="19" spans="1:15" s="110" customFormat="1" ht="24.95" customHeight="1" x14ac:dyDescent="0.2">
      <c r="A19" s="193" t="s">
        <v>146</v>
      </c>
      <c r="B19" s="199" t="s">
        <v>147</v>
      </c>
      <c r="C19" s="113">
        <v>17.402373448141265</v>
      </c>
      <c r="D19" s="115">
        <v>29871</v>
      </c>
      <c r="E19" s="114">
        <v>29951</v>
      </c>
      <c r="F19" s="114">
        <v>30179</v>
      </c>
      <c r="G19" s="114">
        <v>29370</v>
      </c>
      <c r="H19" s="140">
        <v>29130</v>
      </c>
      <c r="I19" s="115">
        <v>741</v>
      </c>
      <c r="J19" s="116">
        <v>2.5437693099897012</v>
      </c>
    </row>
    <row r="20" spans="1:15" s="287" customFormat="1" ht="24.95" customHeight="1" x14ac:dyDescent="0.2">
      <c r="A20" s="193" t="s">
        <v>148</v>
      </c>
      <c r="B20" s="199" t="s">
        <v>149</v>
      </c>
      <c r="C20" s="113">
        <v>4.8243799847362929</v>
      </c>
      <c r="D20" s="115">
        <v>8281</v>
      </c>
      <c r="E20" s="114">
        <v>8240</v>
      </c>
      <c r="F20" s="114">
        <v>8298</v>
      </c>
      <c r="G20" s="114">
        <v>8078</v>
      </c>
      <c r="H20" s="140">
        <v>8079</v>
      </c>
      <c r="I20" s="115">
        <v>202</v>
      </c>
      <c r="J20" s="116">
        <v>2.5003094442381482</v>
      </c>
      <c r="K20" s="110"/>
      <c r="L20" s="110"/>
      <c r="M20" s="110"/>
      <c r="N20" s="110"/>
      <c r="O20" s="110"/>
    </row>
    <row r="21" spans="1:15" s="110" customFormat="1" ht="24.95" customHeight="1" x14ac:dyDescent="0.2">
      <c r="A21" s="201" t="s">
        <v>150</v>
      </c>
      <c r="B21" s="202" t="s">
        <v>151</v>
      </c>
      <c r="C21" s="113">
        <v>3.1191559519717562</v>
      </c>
      <c r="D21" s="115">
        <v>5354</v>
      </c>
      <c r="E21" s="114">
        <v>5421</v>
      </c>
      <c r="F21" s="114">
        <v>5856</v>
      </c>
      <c r="G21" s="114">
        <v>5855</v>
      </c>
      <c r="H21" s="140">
        <v>5425</v>
      </c>
      <c r="I21" s="115">
        <v>-71</v>
      </c>
      <c r="J21" s="116">
        <v>-1.3087557603686637</v>
      </c>
    </row>
    <row r="22" spans="1:15" s="110" customFormat="1" ht="24.95" customHeight="1" x14ac:dyDescent="0.2">
      <c r="A22" s="201" t="s">
        <v>152</v>
      </c>
      <c r="B22" s="199" t="s">
        <v>153</v>
      </c>
      <c r="C22" s="113">
        <v>0.79930555960127936</v>
      </c>
      <c r="D22" s="115">
        <v>1372</v>
      </c>
      <c r="E22" s="114">
        <v>1382</v>
      </c>
      <c r="F22" s="114">
        <v>1379</v>
      </c>
      <c r="G22" s="114">
        <v>1352</v>
      </c>
      <c r="H22" s="140">
        <v>1345</v>
      </c>
      <c r="I22" s="115">
        <v>27</v>
      </c>
      <c r="J22" s="116">
        <v>2.007434944237918</v>
      </c>
    </row>
    <row r="23" spans="1:15" s="110" customFormat="1" ht="24.95" customHeight="1" x14ac:dyDescent="0.2">
      <c r="A23" s="193" t="s">
        <v>154</v>
      </c>
      <c r="B23" s="199" t="s">
        <v>155</v>
      </c>
      <c r="C23" s="113">
        <v>2.1444925400089718</v>
      </c>
      <c r="D23" s="115">
        <v>3681</v>
      </c>
      <c r="E23" s="114">
        <v>3699</v>
      </c>
      <c r="F23" s="114">
        <v>3747</v>
      </c>
      <c r="G23" s="114">
        <v>3666</v>
      </c>
      <c r="H23" s="140">
        <v>3695</v>
      </c>
      <c r="I23" s="115">
        <v>-14</v>
      </c>
      <c r="J23" s="116">
        <v>-0.37889039242219213</v>
      </c>
    </row>
    <row r="24" spans="1:15" s="110" customFormat="1" ht="24.95" customHeight="1" x14ac:dyDescent="0.2">
      <c r="A24" s="193" t="s">
        <v>156</v>
      </c>
      <c r="B24" s="199" t="s">
        <v>221</v>
      </c>
      <c r="C24" s="113">
        <v>5.5042557777790728</v>
      </c>
      <c r="D24" s="115">
        <v>9448</v>
      </c>
      <c r="E24" s="114">
        <v>9466</v>
      </c>
      <c r="F24" s="114">
        <v>9448</v>
      </c>
      <c r="G24" s="114">
        <v>8765</v>
      </c>
      <c r="H24" s="140">
        <v>8731</v>
      </c>
      <c r="I24" s="115">
        <v>717</v>
      </c>
      <c r="J24" s="116">
        <v>8.2121177413812845</v>
      </c>
    </row>
    <row r="25" spans="1:15" s="110" customFormat="1" ht="24.95" customHeight="1" x14ac:dyDescent="0.2">
      <c r="A25" s="193" t="s">
        <v>222</v>
      </c>
      <c r="B25" s="204" t="s">
        <v>159</v>
      </c>
      <c r="C25" s="113">
        <v>2.6606621652325386</v>
      </c>
      <c r="D25" s="115">
        <v>4567</v>
      </c>
      <c r="E25" s="114">
        <v>4393</v>
      </c>
      <c r="F25" s="114">
        <v>4531</v>
      </c>
      <c r="G25" s="114">
        <v>4541</v>
      </c>
      <c r="H25" s="140">
        <v>4381</v>
      </c>
      <c r="I25" s="115">
        <v>186</v>
      </c>
      <c r="J25" s="116">
        <v>4.2456060260214565</v>
      </c>
    </row>
    <row r="26" spans="1:15" s="110" customFormat="1" ht="24.95" customHeight="1" x14ac:dyDescent="0.2">
      <c r="A26" s="201">
        <v>782.78300000000002</v>
      </c>
      <c r="B26" s="203" t="s">
        <v>160</v>
      </c>
      <c r="C26" s="113">
        <v>1.9440835658815374</v>
      </c>
      <c r="D26" s="115">
        <v>3337</v>
      </c>
      <c r="E26" s="114">
        <v>3376</v>
      </c>
      <c r="F26" s="114">
        <v>3550</v>
      </c>
      <c r="G26" s="114">
        <v>3405</v>
      </c>
      <c r="H26" s="140">
        <v>3386</v>
      </c>
      <c r="I26" s="115">
        <v>-49</v>
      </c>
      <c r="J26" s="116">
        <v>-1.4471352628470171</v>
      </c>
    </row>
    <row r="27" spans="1:15" s="110" customFormat="1" ht="24.95" customHeight="1" x14ac:dyDescent="0.2">
      <c r="A27" s="193" t="s">
        <v>161</v>
      </c>
      <c r="B27" s="199" t="s">
        <v>223</v>
      </c>
      <c r="C27" s="113">
        <v>7.3924112578576047</v>
      </c>
      <c r="D27" s="115">
        <v>12689</v>
      </c>
      <c r="E27" s="114">
        <v>12693</v>
      </c>
      <c r="F27" s="114">
        <v>12720</v>
      </c>
      <c r="G27" s="114">
        <v>12408</v>
      </c>
      <c r="H27" s="140">
        <v>12359</v>
      </c>
      <c r="I27" s="115">
        <v>330</v>
      </c>
      <c r="J27" s="116">
        <v>2.6701189416619466</v>
      </c>
    </row>
    <row r="28" spans="1:15" s="110" customFormat="1" ht="24.95" customHeight="1" x14ac:dyDescent="0.2">
      <c r="A28" s="193" t="s">
        <v>163</v>
      </c>
      <c r="B28" s="199" t="s">
        <v>164</v>
      </c>
      <c r="C28" s="113">
        <v>3.3294688579601397</v>
      </c>
      <c r="D28" s="115">
        <v>5715</v>
      </c>
      <c r="E28" s="114">
        <v>5693</v>
      </c>
      <c r="F28" s="114">
        <v>5648</v>
      </c>
      <c r="G28" s="114">
        <v>5491</v>
      </c>
      <c r="H28" s="140">
        <v>5481</v>
      </c>
      <c r="I28" s="115">
        <v>234</v>
      </c>
      <c r="J28" s="116">
        <v>4.2692939244663384</v>
      </c>
    </row>
    <row r="29" spans="1:15" s="110" customFormat="1" ht="24.95" customHeight="1" x14ac:dyDescent="0.2">
      <c r="A29" s="193">
        <v>86</v>
      </c>
      <c r="B29" s="199" t="s">
        <v>165</v>
      </c>
      <c r="C29" s="113">
        <v>7.7052589878181639</v>
      </c>
      <c r="D29" s="115">
        <v>13226</v>
      </c>
      <c r="E29" s="114">
        <v>13182</v>
      </c>
      <c r="F29" s="114">
        <v>13146</v>
      </c>
      <c r="G29" s="114">
        <v>12943</v>
      </c>
      <c r="H29" s="140">
        <v>12988</v>
      </c>
      <c r="I29" s="115">
        <v>238</v>
      </c>
      <c r="J29" s="116">
        <v>1.8324607329842932</v>
      </c>
    </row>
    <row r="30" spans="1:15" s="110" customFormat="1" ht="24.95" customHeight="1" x14ac:dyDescent="0.2">
      <c r="A30" s="193">
        <v>87.88</v>
      </c>
      <c r="B30" s="204" t="s">
        <v>166</v>
      </c>
      <c r="C30" s="113">
        <v>10.260473407942953</v>
      </c>
      <c r="D30" s="115">
        <v>17612</v>
      </c>
      <c r="E30" s="114">
        <v>17622</v>
      </c>
      <c r="F30" s="114">
        <v>17838</v>
      </c>
      <c r="G30" s="114">
        <v>17055</v>
      </c>
      <c r="H30" s="140">
        <v>17046</v>
      </c>
      <c r="I30" s="115">
        <v>566</v>
      </c>
      <c r="J30" s="116">
        <v>3.3204270796667839</v>
      </c>
    </row>
    <row r="31" spans="1:15" s="110" customFormat="1" ht="24.95" customHeight="1" x14ac:dyDescent="0.2">
      <c r="A31" s="193" t="s">
        <v>167</v>
      </c>
      <c r="B31" s="199" t="s">
        <v>168</v>
      </c>
      <c r="C31" s="113">
        <v>2.6909565450424995</v>
      </c>
      <c r="D31" s="115">
        <v>4619</v>
      </c>
      <c r="E31" s="114">
        <v>4649</v>
      </c>
      <c r="F31" s="114">
        <v>4721</v>
      </c>
      <c r="G31" s="114">
        <v>4632</v>
      </c>
      <c r="H31" s="140">
        <v>4581</v>
      </c>
      <c r="I31" s="115">
        <v>38</v>
      </c>
      <c r="J31" s="116">
        <v>0.82951320672342288</v>
      </c>
    </row>
    <row r="32" spans="1:15" s="110" customFormat="1" ht="24.95" customHeight="1" x14ac:dyDescent="0.2">
      <c r="A32" s="193"/>
      <c r="B32" s="288" t="s">
        <v>224</v>
      </c>
      <c r="C32" s="113" t="s">
        <v>514</v>
      </c>
      <c r="D32" s="115" t="s">
        <v>514</v>
      </c>
      <c r="E32" s="114" t="s">
        <v>514</v>
      </c>
      <c r="F32" s="114" t="s">
        <v>514</v>
      </c>
      <c r="G32" s="114">
        <v>7</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3.0137082068640075</v>
      </c>
      <c r="D34" s="115">
        <v>5173</v>
      </c>
      <c r="E34" s="114">
        <v>4853</v>
      </c>
      <c r="F34" s="114">
        <v>6196</v>
      </c>
      <c r="G34" s="114">
        <v>5228</v>
      </c>
      <c r="H34" s="140">
        <v>5051</v>
      </c>
      <c r="I34" s="115">
        <v>122</v>
      </c>
      <c r="J34" s="116">
        <v>2.415363294397149</v>
      </c>
    </row>
    <row r="35" spans="1:10" s="110" customFormat="1" ht="24.95" customHeight="1" x14ac:dyDescent="0.2">
      <c r="A35" s="292" t="s">
        <v>171</v>
      </c>
      <c r="B35" s="293" t="s">
        <v>172</v>
      </c>
      <c r="C35" s="113">
        <v>27.205518237799229</v>
      </c>
      <c r="D35" s="115">
        <v>46698</v>
      </c>
      <c r="E35" s="114">
        <v>46990</v>
      </c>
      <c r="F35" s="114">
        <v>47592</v>
      </c>
      <c r="G35" s="114">
        <v>46604</v>
      </c>
      <c r="H35" s="140">
        <v>46203</v>
      </c>
      <c r="I35" s="115">
        <v>495</v>
      </c>
      <c r="J35" s="116">
        <v>1.0713590026621649</v>
      </c>
    </row>
    <row r="36" spans="1:10" s="110" customFormat="1" ht="24.95" customHeight="1" x14ac:dyDescent="0.2">
      <c r="A36" s="294" t="s">
        <v>173</v>
      </c>
      <c r="B36" s="295" t="s">
        <v>174</v>
      </c>
      <c r="C36" s="125">
        <v>69.777278049974072</v>
      </c>
      <c r="D36" s="143">
        <v>119772</v>
      </c>
      <c r="E36" s="144">
        <v>119767</v>
      </c>
      <c r="F36" s="144">
        <v>121061</v>
      </c>
      <c r="G36" s="144">
        <v>117561</v>
      </c>
      <c r="H36" s="145">
        <v>116627</v>
      </c>
      <c r="I36" s="143">
        <v>3145</v>
      </c>
      <c r="J36" s="146">
        <v>2.6966311403019882</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2020-09-28T07:23:19Z</dcterms:created>
  <dcterms:modified xsi:type="dcterms:W3CDTF">2020-09-28T10:32:47Z</dcterms:modified>
</cp:coreProperties>
</file>