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B44" i="24"/>
  <c r="J44" i="24" s="1"/>
  <c r="M43" i="24"/>
  <c r="K43" i="24"/>
  <c r="H43" i="24"/>
  <c r="G43" i="24"/>
  <c r="F43" i="24"/>
  <c r="E43" i="24"/>
  <c r="C43" i="24"/>
  <c r="I43" i="24" s="1"/>
  <c r="B43" i="24"/>
  <c r="D43" i="24" s="1"/>
  <c r="K42" i="24"/>
  <c r="I42" i="24"/>
  <c r="D42" i="24"/>
  <c r="C42" i="24"/>
  <c r="B42" i="24"/>
  <c r="J42" i="24" s="1"/>
  <c r="M41" i="24"/>
  <c r="K41" i="24"/>
  <c r="H41" i="24"/>
  <c r="G41" i="24"/>
  <c r="F41" i="24"/>
  <c r="E41" i="24"/>
  <c r="C41" i="24"/>
  <c r="I41" i="24" s="1"/>
  <c r="B41" i="24"/>
  <c r="D41" i="24" s="1"/>
  <c r="K40" i="24"/>
  <c r="D40" i="24"/>
  <c r="C40" i="24"/>
  <c r="B40" i="24"/>
  <c r="J40" i="24" s="1"/>
  <c r="M36" i="24"/>
  <c r="L36" i="24"/>
  <c r="K36" i="24"/>
  <c r="J36" i="24"/>
  <c r="I36" i="24"/>
  <c r="H36" i="24"/>
  <c r="G36" i="24"/>
  <c r="F36" i="24"/>
  <c r="E36" i="24"/>
  <c r="D36" i="24"/>
  <c r="L57" i="15"/>
  <c r="K57" i="15"/>
  <c r="C38" i="24"/>
  <c r="C37" i="24"/>
  <c r="C35" i="24"/>
  <c r="C34" i="24"/>
  <c r="I34" i="24" s="1"/>
  <c r="C33" i="24"/>
  <c r="C32" i="24"/>
  <c r="C31" i="24"/>
  <c r="C30" i="24"/>
  <c r="C29" i="24"/>
  <c r="C28" i="24"/>
  <c r="C27" i="24"/>
  <c r="C26" i="24"/>
  <c r="I26" i="24" s="1"/>
  <c r="C25" i="24"/>
  <c r="C24" i="24"/>
  <c r="C23" i="24"/>
  <c r="C22" i="24"/>
  <c r="C21" i="24"/>
  <c r="C20" i="24"/>
  <c r="C19" i="24"/>
  <c r="C18" i="24"/>
  <c r="I18" i="24" s="1"/>
  <c r="C17" i="24"/>
  <c r="C16" i="24"/>
  <c r="C15" i="24"/>
  <c r="C9" i="24"/>
  <c r="C8" i="24"/>
  <c r="I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J8" i="24"/>
  <c r="H8" i="24"/>
  <c r="F8" i="24"/>
  <c r="D8" i="24"/>
  <c r="F25" i="24"/>
  <c r="D25" i="24"/>
  <c r="J25" i="24"/>
  <c r="H25" i="24"/>
  <c r="K25" i="24"/>
  <c r="K22" i="24"/>
  <c r="J22" i="24"/>
  <c r="H22" i="24"/>
  <c r="F22" i="24"/>
  <c r="D22" i="24"/>
  <c r="B45" i="24"/>
  <c r="B39" i="24"/>
  <c r="F7" i="24"/>
  <c r="D7" i="24"/>
  <c r="J7" i="24"/>
  <c r="H7" i="24"/>
  <c r="K7" i="24"/>
  <c r="F17" i="24"/>
  <c r="D17" i="24"/>
  <c r="J17" i="24"/>
  <c r="H17" i="24"/>
  <c r="K17" i="24"/>
  <c r="B14" i="24"/>
  <c r="B6" i="24"/>
  <c r="K16" i="24"/>
  <c r="J16" i="24"/>
  <c r="H16" i="24"/>
  <c r="F16" i="24"/>
  <c r="D16" i="24"/>
  <c r="F19" i="24"/>
  <c r="D19" i="24"/>
  <c r="J19" i="24"/>
  <c r="H19" i="24"/>
  <c r="K19" i="24"/>
  <c r="F31" i="24"/>
  <c r="D31" i="24"/>
  <c r="J31" i="24"/>
  <c r="H31" i="24"/>
  <c r="K31" i="24"/>
  <c r="C14" i="24"/>
  <c r="C6" i="24"/>
  <c r="G17" i="24"/>
  <c r="L17" i="24"/>
  <c r="I17" i="24"/>
  <c r="E17" i="24"/>
  <c r="M17" i="24"/>
  <c r="M20" i="24"/>
  <c r="E20" i="24"/>
  <c r="L20" i="24"/>
  <c r="G20" i="24"/>
  <c r="I20" i="24"/>
  <c r="G23" i="24"/>
  <c r="L23" i="24"/>
  <c r="I23" i="24"/>
  <c r="M23" i="24"/>
  <c r="E23" i="24"/>
  <c r="G29" i="24"/>
  <c r="L29" i="24"/>
  <c r="I29" i="24"/>
  <c r="M29" i="24"/>
  <c r="E29" i="24"/>
  <c r="G35" i="24"/>
  <c r="L35" i="24"/>
  <c r="I35" i="24"/>
  <c r="M35" i="24"/>
  <c r="E35" i="24"/>
  <c r="F9" i="24"/>
  <c r="D9" i="24"/>
  <c r="J9" i="24"/>
  <c r="H9" i="24"/>
  <c r="K9" i="24"/>
  <c r="G9" i="24"/>
  <c r="L9" i="24"/>
  <c r="I9" i="24"/>
  <c r="M9" i="24"/>
  <c r="E9" i="24"/>
  <c r="K20" i="24"/>
  <c r="J20" i="24"/>
  <c r="H20" i="24"/>
  <c r="F20" i="24"/>
  <c r="D20" i="24"/>
  <c r="K26" i="24"/>
  <c r="J26" i="24"/>
  <c r="H26" i="24"/>
  <c r="F26" i="24"/>
  <c r="D26" i="24"/>
  <c r="F29" i="24"/>
  <c r="D29" i="24"/>
  <c r="J29" i="24"/>
  <c r="H29" i="24"/>
  <c r="K29" i="24"/>
  <c r="K32" i="24"/>
  <c r="J32" i="24"/>
  <c r="H32" i="24"/>
  <c r="F32" i="24"/>
  <c r="D32" i="24"/>
  <c r="F35" i="24"/>
  <c r="D35" i="24"/>
  <c r="J35" i="24"/>
  <c r="H35" i="24"/>
  <c r="K35" i="24"/>
  <c r="M24" i="24"/>
  <c r="E24" i="24"/>
  <c r="L24" i="24"/>
  <c r="I24" i="24"/>
  <c r="G24" i="24"/>
  <c r="M30" i="24"/>
  <c r="E30" i="24"/>
  <c r="L30" i="24"/>
  <c r="I30" i="24"/>
  <c r="G30" i="24"/>
  <c r="G33" i="24"/>
  <c r="L33" i="24"/>
  <c r="I33" i="24"/>
  <c r="E33" i="24"/>
  <c r="M33" i="24"/>
  <c r="I37" i="24"/>
  <c r="L37" i="24"/>
  <c r="M37" i="24"/>
  <c r="G37" i="24"/>
  <c r="E37" i="24"/>
  <c r="F23" i="24"/>
  <c r="D23" i="24"/>
  <c r="J23" i="24"/>
  <c r="H23" i="24"/>
  <c r="K23" i="24"/>
  <c r="G15" i="24"/>
  <c r="L15" i="24"/>
  <c r="I15" i="24"/>
  <c r="M15" i="24"/>
  <c r="E15" i="24"/>
  <c r="G21" i="24"/>
  <c r="L21" i="24"/>
  <c r="I21" i="24"/>
  <c r="M21" i="24"/>
  <c r="E21" i="24"/>
  <c r="G27" i="24"/>
  <c r="L27" i="24"/>
  <c r="I27" i="24"/>
  <c r="M27" i="24"/>
  <c r="E27" i="24"/>
  <c r="H37" i="24"/>
  <c r="F37" i="24"/>
  <c r="D37" i="24"/>
  <c r="K37" i="24"/>
  <c r="J37" i="24"/>
  <c r="K18" i="24"/>
  <c r="J18" i="24"/>
  <c r="H18" i="24"/>
  <c r="F18" i="24"/>
  <c r="D18" i="24"/>
  <c r="F21" i="24"/>
  <c r="D21" i="24"/>
  <c r="J21" i="24"/>
  <c r="H21" i="24"/>
  <c r="K21" i="24"/>
  <c r="K24" i="24"/>
  <c r="J24" i="24"/>
  <c r="H24" i="24"/>
  <c r="F24" i="24"/>
  <c r="D24" i="24"/>
  <c r="F27" i="24"/>
  <c r="D27" i="24"/>
  <c r="J27" i="24"/>
  <c r="H27" i="24"/>
  <c r="K27" i="24"/>
  <c r="K30" i="24"/>
  <c r="J30" i="24"/>
  <c r="H30" i="24"/>
  <c r="F30" i="24"/>
  <c r="D30" i="24"/>
  <c r="F33" i="24"/>
  <c r="D33" i="24"/>
  <c r="J33" i="24"/>
  <c r="H33" i="24"/>
  <c r="K33" i="24"/>
  <c r="M16" i="24"/>
  <c r="E16" i="24"/>
  <c r="L16" i="24"/>
  <c r="I16" i="24"/>
  <c r="G16" i="24"/>
  <c r="M22" i="24"/>
  <c r="E22" i="24"/>
  <c r="L22" i="24"/>
  <c r="I22" i="24"/>
  <c r="G22" i="24"/>
  <c r="G25" i="24"/>
  <c r="L25" i="24"/>
  <c r="I25" i="24"/>
  <c r="E25" i="24"/>
  <c r="M25" i="24"/>
  <c r="M28" i="24"/>
  <c r="E28" i="24"/>
  <c r="L28" i="24"/>
  <c r="G28" i="24"/>
  <c r="I28" i="24"/>
  <c r="G31" i="24"/>
  <c r="L31" i="24"/>
  <c r="I31" i="24"/>
  <c r="M31" i="24"/>
  <c r="E31" i="24"/>
  <c r="M38" i="24"/>
  <c r="E38" i="24"/>
  <c r="L38" i="24"/>
  <c r="G38" i="24"/>
  <c r="I38" i="24"/>
  <c r="F15" i="24"/>
  <c r="D15" i="24"/>
  <c r="J15" i="24"/>
  <c r="H15" i="24"/>
  <c r="K15" i="24"/>
  <c r="G7" i="24"/>
  <c r="L7" i="24"/>
  <c r="I7" i="24"/>
  <c r="M7" i="24"/>
  <c r="E7" i="24"/>
  <c r="G19" i="24"/>
  <c r="L19" i="24"/>
  <c r="I19" i="24"/>
  <c r="M19" i="24"/>
  <c r="E19" i="24"/>
  <c r="K28" i="24"/>
  <c r="J28" i="24"/>
  <c r="H28" i="24"/>
  <c r="F28" i="24"/>
  <c r="D28" i="24"/>
  <c r="K34" i="24"/>
  <c r="J34" i="24"/>
  <c r="H34" i="24"/>
  <c r="F34" i="24"/>
  <c r="D34" i="24"/>
  <c r="D38" i="24"/>
  <c r="J38" i="24"/>
  <c r="H38" i="24"/>
  <c r="F38" i="24"/>
  <c r="K38" i="24"/>
  <c r="M32" i="24"/>
  <c r="E32" i="24"/>
  <c r="L32" i="24"/>
  <c r="I32" i="24"/>
  <c r="G32" i="24"/>
  <c r="C45" i="24"/>
  <c r="C39" i="24"/>
  <c r="M42" i="24"/>
  <c r="E42" i="24"/>
  <c r="L42" i="24"/>
  <c r="G42" i="24"/>
  <c r="G18" i="24"/>
  <c r="G26" i="24"/>
  <c r="G34" i="24"/>
  <c r="M40" i="24"/>
  <c r="E40" i="24"/>
  <c r="L40" i="24"/>
  <c r="G40"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40" i="24"/>
  <c r="M44" i="24"/>
  <c r="E44" i="24"/>
  <c r="L44" i="24"/>
  <c r="G44" i="24"/>
  <c r="M8" i="24"/>
  <c r="E8" i="24"/>
  <c r="L8" i="24"/>
  <c r="M18" i="24"/>
  <c r="E18" i="24"/>
  <c r="L18" i="24"/>
  <c r="M26" i="24"/>
  <c r="E26" i="24"/>
  <c r="L26" i="24"/>
  <c r="M34" i="24"/>
  <c r="E34" i="24"/>
  <c r="L34" i="24"/>
  <c r="G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F40" i="24"/>
  <c r="J41" i="24"/>
  <c r="F42" i="24"/>
  <c r="J43" i="24"/>
  <c r="F44" i="24"/>
  <c r="H40" i="24"/>
  <c r="L41" i="24"/>
  <c r="H42" i="24"/>
  <c r="L43" i="24"/>
  <c r="H44" i="24"/>
  <c r="I77" i="24" l="1"/>
  <c r="I39" i="24"/>
  <c r="L39" i="24"/>
  <c r="E39" i="24"/>
  <c r="M39" i="24"/>
  <c r="G39" i="24"/>
  <c r="H45" i="24"/>
  <c r="F45" i="24"/>
  <c r="D45" i="24"/>
  <c r="K45" i="24"/>
  <c r="J45" i="24"/>
  <c r="K77" i="24"/>
  <c r="J77" i="24"/>
  <c r="I45" i="24"/>
  <c r="L45" i="24"/>
  <c r="M45" i="24"/>
  <c r="G45" i="24"/>
  <c r="E45" i="24"/>
  <c r="M6" i="24"/>
  <c r="E6" i="24"/>
  <c r="L6" i="24"/>
  <c r="I6" i="24"/>
  <c r="G6" i="24"/>
  <c r="M14" i="24"/>
  <c r="E14" i="24"/>
  <c r="L14" i="24"/>
  <c r="I14" i="24"/>
  <c r="G14" i="24"/>
  <c r="K6" i="24"/>
  <c r="J6" i="24"/>
  <c r="H6" i="24"/>
  <c r="F6" i="24"/>
  <c r="D6" i="24"/>
  <c r="K14" i="24"/>
  <c r="J14" i="24"/>
  <c r="H14" i="24"/>
  <c r="F14" i="24"/>
  <c r="D14" i="24"/>
  <c r="H39" i="24"/>
  <c r="F39" i="24"/>
  <c r="D39" i="24"/>
  <c r="K39" i="24"/>
  <c r="J39" i="24"/>
  <c r="K79" i="24" l="1"/>
  <c r="K78" i="24"/>
  <c r="J79" i="24"/>
  <c r="J78" i="24"/>
  <c r="I78" i="24"/>
  <c r="I79" i="24"/>
  <c r="I83" i="24" l="1"/>
  <c r="I82" i="24"/>
  <c r="I81" i="24"/>
</calcChain>
</file>

<file path=xl/sharedStrings.xml><?xml version="1.0" encoding="utf-8"?>
<sst xmlns="http://schemas.openxmlformats.org/spreadsheetml/2006/main" count="1666" uniqueCount="521">
  <si>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</si>
  <si>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</si>
  <si>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</si>
  <si>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</si>
  <si>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</si>
  <si>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</si>
  <si>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</si>
  <si>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</si>
  <si>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</si>
  <si>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</si>
  <si>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</si>
  <si>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</si>
  <si>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</si>
  <si>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Vechta (274)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</si>
  <si>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</si>
  <si>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</si>
  <si>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</si>
  <si>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</si>
  <si>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</si>
  <si>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</si>
  <si>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</si>
  <si>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</si>
  <si>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</si>
  <si>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</si>
  <si>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</si>
  <si>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</si>
  <si>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</si>
  <si>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</si>
  <si>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</si>
  <si>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</si>
  <si>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</si>
  <si>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</si>
  <si>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</si>
  <si>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</si>
  <si>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</si>
  <si>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</si>
  <si>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</si>
  <si>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</si>
  <si>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</si>
  <si>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</si>
  <si>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</si>
  <si>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</si>
  <si>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</si>
  <si>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</si>
  <si>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</si>
  <si>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</si>
  <si>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</si>
  <si>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</si>
  <si>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</si>
  <si>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</si>
  <si>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</si>
  <si>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</si>
  <si>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</si>
  <si>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</si>
  <si>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</si>
  <si>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</si>
  <si>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</si>
  <si>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</si>
  <si>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</si>
  <si>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</si>
  <si>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</si>
  <si>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</si>
  <si>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</si>
  <si>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</si>
  <si>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</si>
  <si>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</si>
  <si>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</si>
  <si>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</si>
  <si>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</si>
  <si>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</si>
  <si>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</si>
  <si>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</si>
  <si>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</si>
  <si>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</si>
  <si>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</si>
  <si>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</si>
  <si>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</si>
  <si>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</si>
  <si>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</si>
  <si>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</si>
  <si>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</si>
  <si>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</si>
  <si>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</si>
  <si>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</si>
  <si>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</si>
  <si>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</si>
  <si>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</si>
  <si>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</si>
  <si>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</si>
  <si>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</si>
  <si>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</si>
  <si>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</si>
  <si>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Vechta (274);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</si>
  <si>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</si>
  <si>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</si>
  <si>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</si>
  <si>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</si>
  <si>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</si>
  <si>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</si>
  <si>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</si>
  <si>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</si>
  <si>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</si>
  <si>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</si>
  <si>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</si>
  <si>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</si>
  <si>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</si>
  <si>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</si>
  <si>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</si>
  <si>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</si>
  <si>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</si>
  <si>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</si>
  <si>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</si>
  <si>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</si>
  <si>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</si>
  <si>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</si>
  <si>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</si>
  <si>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</si>
  <si>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</si>
  <si>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</si>
  <si>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</si>
  <si>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</si>
  <si>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</si>
  <si>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</si>
  <si>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</si>
  <si>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</si>
  <si>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</si>
  <si>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</si>
  <si>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</si>
  <si>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</si>
  <si>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Niedersachsen-Bremen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</si>
  <si>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</si>
  <si>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</si>
  <si>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</si>
  <si>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</si>
  <si>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</si>
  <si>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</si>
  <si>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</si>
  <si>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</si>
  <si>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</si>
  <si>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</si>
  <si>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</si>
  <si>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</si>
  <si>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</si>
  <si>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</si>
  <si>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</si>
  <si>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</si>
  <si>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</si>
  <si>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</si>
  <si>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</si>
  <si>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</si>
  <si>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</si>
  <si>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</si>
  <si>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</si>
  <si>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</si>
  <si>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</si>
  <si>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</si>
  <si>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</si>
  <si>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</si>
  <si>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</si>
  <si>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</si>
  <si>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</si>
  <si>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</si>
  <si>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</si>
  <si>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</si>
  <si>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</si>
  <si>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</si>
  <si>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</si>
  <si>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</si>
  <si>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</si>
  <si>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</si>
  <si>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</si>
  <si>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</si>
  <si>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</si>
  <si>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</si>
  <si>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</si>
  <si>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</si>
  <si>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</si>
  <si>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</si>
  <si>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</si>
  <si>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</si>
  <si>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</si>
  <si>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</si>
  <si>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</si>
  <si>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Vechta (274)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</si>
  <si>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</si>
  <si>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</si>
  <si>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</si>
  <si>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</si>
  <si>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</si>
  <si>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</si>
  <si>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</si>
  <si>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</si>
  <si>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</si>
  <si>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</si>
  <si>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</si>
  <si>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</si>
  <si>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</si>
  <si>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</si>
  <si>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</si>
  <si>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</si>
  <si>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</si>
  <si>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</si>
  <si>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</si>
  <si>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</si>
  <si>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</si>
  <si>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</si>
  <si>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</si>
  <si>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</si>
  <si>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</si>
  <si>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</si>
  <si>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</si>
  <si>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</si>
  <si>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</si>
  <si>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</si>
  <si>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</si>
  <si>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</si>
  <si>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</si>
  <si>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</si>
  <si>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</si>
  <si>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</si>
  <si>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</si>
  <si>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</si>
  <si>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</si>
  <si>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</si>
  <si>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</si>
  <si>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</si>
  <si>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</si>
  <si>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</si>
  <si>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</si>
  <si>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</si>
  <si>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</si>
  <si>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</si>
  <si>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</si>
  <si>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</si>
  <si>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</si>
  <si>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</si>
  <si>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</si>
  <si>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</si>
  <si>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</si>
  <si>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</si>
  <si>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</si>
  <si>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</si>
  <si>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</si>
  <si>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</si>
  <si>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</si>
  <si>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</si>
  <si>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</si>
  <si>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</si>
  <si>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</si>
  <si>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</si>
  <si>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</si>
  <si>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</si>
  <si>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</si>
  <si>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</si>
  <si>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</si>
  <si>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</si>
  <si>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</si>
  <si>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</si>
  <si>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</si>
  <si>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</si>
  <si>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</si>
  <si>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</si>
  <si>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</si>
  <si>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</si>
  <si>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</si>
  <si>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</si>
  <si>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</si>
  <si>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</si>
  <si>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</si>
  <si>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</si>
  <si>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</si>
  <si>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</si>
  <si>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</si>
  <si>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</si>
  <si>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</si>
  <si>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</si>
  <si>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</si>
  <si>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</si>
  <si>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</si>
  <si>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</si>
  <si>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</si>
  <si>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</si>
  <si>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</si>
  <si>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</si>
  <si>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</si>
  <si>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</si>
  <si>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</si>
  <si>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</si>
  <si>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</si>
  <si>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</si>
  <si>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</si>
  <si>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</si>
  <si>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</si>
  <si>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</si>
  <si>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</si>
  <si>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</si>
  <si>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</si>
  <si>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</si>
  <si>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</si>
  <si>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</si>
  <si>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</si>
  <si>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</si>
  <si>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</si>
  <si>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</si>
  <si>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</si>
  <si>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</si>
  <si>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</si>
  <si>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</si>
  <si>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</si>
  <si>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</si>
  <si>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</si>
  <si>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</si>
  <si>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</si>
  <si>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</si>
  <si>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</si>
  <si>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</si>
  <si>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</si>
  <si>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</si>
  <si>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</si>
  <si>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</si>
  <si>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</si>
  <si>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</si>
  <si>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</si>
  <si>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</si>
  <si>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</si>
  <si>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</si>
  <si>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</si>
  <si>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Vechta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</si>
  <si>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</si>
  <si>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</si>
  <si>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</si>
  <si>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</si>
  <si>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</si>
  <si>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</si>
  <si>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</si>
  <si>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</si>
  <si>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</si>
  <si>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</si>
  <si>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</si>
  <si>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</si>
  <si>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</si>
  <si>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</si>
  <si>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</si>
  <si>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</si>
  <si>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</si>
  <si>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</si>
  <si>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</si>
  <si>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</si>
  <si>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</si>
  <si>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</si>
  <si>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</si>
  <si>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</si>
  <si>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</si>
  <si>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</si>
  <si>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</si>
  <si>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</si>
  <si>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</si>
  <si>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</si>
  <si>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</si>
  <si>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</si>
  <si>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</si>
  <si>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</si>
  <si>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</si>
  <si>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</si>
  <si>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</si>
  <si>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</si>
  <si>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</si>
  <si>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</si>
  <si>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</si>
  <si>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</si>
  <si>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</si>
  <si>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</si>
  <si>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</si>
  <si>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</si>
  <si>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Vechta (274);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</si>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</sst>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{1D787D31-2C87-4BD3-BD40-33C846E89CAE}</c15:txfldGUID>
                      <c15:f>Daten_Diagramme!$D$6</c15:f>
                      <c15:dlblFieldTableCache>
                        <c:ptCount val="1"/>
                        <c:pt idx="0">
                          <c:v>1.8</c:v>
                        </c:pt>
                      </c15:dlblFieldTableCache>
                    </c15:dlblFTEntry>
                  </c15:dlblFieldTable>
                  <c15:showDataLabelsRange val="0"/>
                </c:ext>
                <c:ext xmlns:c16="http://schemas.microsoft.com/office/drawing/2014/chart" uri="{C3380CC4-5D6E-409C-BE32-E72D297353CC}">
                  <c16:uniqueId val="{00000000-587F-47FA-BD7E-076D551406C9}"/>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{E2B3CFB1-2DF6-484E-8C56-9758CDD8D314}</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587F-47FA-BD7E-076D551406C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{0C4F1EBC-ABF2-4EE4-ADFC-6C8762ACA119}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87F-47FA-BD7E-076D551406C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{0198B536-F9E7-42C5-96C0-E614D7741F35}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87F-47FA-BD7E-076D551406C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1.7645754504423956</c:v>
                </c:pt>
                <c:pt idx="1">
                  <c:v>1.3425600596480083</c:v>
                </c:pt>
                <c:pt idx="2">
                  <c:v>1.1186464311118853</c:v>
                </c:pt>
                <c:pt idx="3">
                  <c:v>1.0875687030768</c:v>
                </c:pt>
              </c:numCache>
            </c:numRef>
          </c:val>
          <c:extLst>
            <c:ext xmlns:c16="http://schemas.microsoft.com/office/drawing/2014/chart" uri="{C3380CC4-5D6E-409C-BE32-E72D297353CC}">
              <c16:uniqueId val="{00000004-587F-47FA-BD7E-076D551406C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{C91D4933-5EF9-4461-AD97-71FDF1CBEFD3}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87F-47FA-BD7E-076D551406C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{D3C14B33-7956-41CF-A986-D00744E2E68F}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87F-47FA-BD7E-076D551406C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{D3AA7224-88D6-49B9-A76B-797667BE472F}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87F-47FA-BD7E-076D551406C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{0B96FEFC-595D-4469-BA54-D9802883E75F}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87F-47FA-BD7E-076D551406C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87F-47FA-BD7E-076D551406C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87F-47FA-BD7E-076D551406C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{4C9148B4-DDA8-48B9-8127-08D2D9ACE686}</c15:txfldGUID>
                      <c15:f>Daten_Diagramme!$E$6</c15:f>
                      <c15:dlblFieldTableCache>
                        <c:ptCount val="1"/>
                        <c:pt idx="0">
                          <c:v>-2.4</c:v>
                        </c:pt>
                      </c15:dlblFieldTableCache>
                    </c15:dlblFTEntry>
                  </c15:dlblFieldTable>
                  <c15:showDataLabelsRange val="0"/>
                </c:ext>
                <c:ext xmlns:c16="http://schemas.microsoft.com/office/drawing/2014/chart" uri="{C3380CC4-5D6E-409C-BE32-E72D297353CC}">
                  <c16:uniqueId val="{00000000-1D9D-4E9E-A748-511DEDE20D6B}"/>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{0903ABEC-B3D9-4BC2-A511-593466BFAFA4}</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1D9D-4E9E-A748-511DEDE20D6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{AA05B035-F1F2-4DEE-8E11-CB2EEC9160FA}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1D9D-4E9E-A748-511DEDE20D6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{BAF0E8CE-616B-4C00-8F08-9BDDEDFC40A0}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D9D-4E9E-A748-511DEDE20D6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-2.3791859602445702</c:v>
                </c:pt>
                <c:pt idx="1">
                  <c:v>-2.8956682259603461</c:v>
                </c:pt>
                <c:pt idx="2">
                  <c:v>-2.7637010795899166</c:v>
                </c:pt>
                <c:pt idx="3">
                  <c:v>-2.8655893304673015</c:v>
                </c:pt>
              </c:numCache>
            </c:numRef>
          </c:val>
          <c:extLst>
            <c:ext xmlns:c16="http://schemas.microsoft.com/office/drawing/2014/chart" uri="{C3380CC4-5D6E-409C-BE32-E72D297353CC}">
              <c16:uniqueId val="{00000004-1D9D-4E9E-A748-511DEDE20D6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{BD69D386-BF85-4AE4-91E1-CFF11EE1B8CE}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D9D-4E9E-A748-511DEDE20D6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{0EAA0A8B-0D77-4C12-A467-D8EF0F02DB70}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D9D-4E9E-A748-511DEDE20D6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{A934B937-2C76-4094-8CF8-09E3188B7691}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D9D-4E9E-A748-511DEDE20D6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{4277C902-9AAB-461E-A320-99A7FFEBC7B3}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D9D-4E9E-A748-511DEDE20D6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D9D-4E9E-A748-511DEDE20D6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D9D-4E9E-A748-511DEDE20D6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{2ECB0D71-20F8-4227-8286-2AE80BCF09A8}</c15:txfldGUID>
                      <c15:f>Daten_Diagramme!$D$14</c15:f>
                      <c15:dlblFieldTableCache>
                        <c:ptCount val="1"/>
                        <c:pt idx="0">
                          <c:v>1.8</c:v>
                        </c:pt>
                      </c15:dlblFieldTableCache>
                    </c15:dlblFTEntry>
                  </c15:dlblFieldTable>
                  <c15:showDataLabelsRange val="0"/>
                </c:ext>
                <c:ext xmlns:c16="http://schemas.microsoft.com/office/drawing/2014/chart" uri="{C3380CC4-5D6E-409C-BE32-E72D297353CC}">
                  <c16:uniqueId val="{00000000-89FB-49D4-BA29-08113FB7B9A0}"/>
                </c:ext>
              </c:extLst>
            </c:dLbl>
            <c:dLbl>
              <c:idx val="1"/>
              <c:tx>
                <c:strRef>
                  <c:f>Daten_Diagramme!$D$15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{20BC77E2-D53A-4544-8B63-99C87A141FE7}</c15:txfldGUID>
                      <c15:f>Daten_Diagramme!$D$15</c15:f>
                      <c15:dlblFieldTableCache>
                        <c:ptCount val="1"/>
                        <c:pt idx="0">
                          <c:v>3.4</c:v>
                        </c:pt>
                      </c15:dlblFieldTableCache>
                    </c15:dlblFTEntry>
                  </c15:dlblFieldTable>
                  <c15:showDataLabelsRange val="0"/>
                </c:ext>
                <c:ext xmlns:c16="http://schemas.microsoft.com/office/drawing/2014/chart" uri="{C3380CC4-5D6E-409C-BE32-E72D297353CC}">
                  <c16:uniqueId val="{00000001-89FB-49D4-BA29-08113FB7B9A0}"/>
                </c:ext>
              </c:extLst>
            </c:dLbl>
            <c:dLbl>
              <c:idx val="2"/>
              <c:tx>
                <c:strRef>
                  <c:f>Daten_Diagramme!$D$16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{781C091A-D97A-49EC-A5F3-594D36123FB0}</c15:txfldGUID>
                      <c15:f>Daten_Diagramme!$D$16</c15:f>
                      <c15:dlblFieldTableCache>
                        <c:ptCount val="1"/>
                        <c:pt idx="0">
                          <c:v>-1.5</c:v>
                        </c:pt>
                      </c15:dlblFieldTableCache>
                    </c15:dlblFTEntry>
                  </c15:dlblFieldTable>
                  <c15:showDataLabelsRange val="0"/>
                </c:ext>
                <c:ext xmlns:c16="http://schemas.microsoft.com/office/drawing/2014/chart" uri="{C3380CC4-5D6E-409C-BE32-E72D297353CC}">
                  <c16:uniqueId val="{00000002-89FB-49D4-BA29-08113FB7B9A0}"/>
                </c:ext>
              </c:extLst>
            </c:dLbl>
            <c:dLbl>
              <c:idx val="3"/>
              <c:tx>
                <c:strRef>
                  <c:f>Daten_Diagramme!$D$17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{B8DECDF6-CAB9-4D90-A671-1A74E75E0119}</c15:txfldGUID>
                      <c15:f>Daten_Diagramme!$D$17</c15:f>
                      <c15:dlblFieldTableCache>
                        <c:ptCount val="1"/>
                        <c:pt idx="0">
                          <c:v>-1.1</c:v>
                        </c:pt>
                      </c15:dlblFieldTableCache>
                    </c15:dlblFTEntry>
                  </c15:dlblFieldTable>
                  <c15:showDataLabelsRange val="0"/>
                </c:ext>
                <c:ext xmlns:c16="http://schemas.microsoft.com/office/drawing/2014/chart" uri="{C3380CC4-5D6E-409C-BE32-E72D297353CC}">
                  <c16:uniqueId val="{00000003-89FB-49D4-BA29-08113FB7B9A0}"/>
                </c:ext>
              </c:extLst>
            </c:dLbl>
            <c:dLbl>
              <c:idx val="4"/>
              <c:tx>
                <c:strRef>
                  <c:f>Daten_Diagramme!$D$18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{52934214-92B0-4524-ACA0-BDEAE2FCADA1}</c15:txfldGUID>
                      <c15:f>Daten_Diagramme!$D$18</c15:f>
                      <c15:dlblFieldTableCache>
                        <c:ptCount val="1"/>
                        <c:pt idx="0">
                          <c:v>-0.3</c:v>
                        </c:pt>
                      </c15:dlblFieldTableCache>
                    </c15:dlblFTEntry>
                  </c15:dlblFieldTable>
                  <c15:showDataLabelsRange val="0"/>
                </c:ext>
                <c:ext xmlns:c16="http://schemas.microsoft.com/office/drawing/2014/chart" uri="{C3380CC4-5D6E-409C-BE32-E72D297353CC}">
                  <c16:uniqueId val="{00000004-89FB-49D4-BA29-08113FB7B9A0}"/>
                </c:ext>
              </c:extLst>
            </c:dLbl>
            <c:dLbl>
              <c:idx val="5"/>
              <c:tx>
                <c:strRef>
                  <c:f>Daten_Diagramme!$D$19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{C0A81E03-82D6-44BE-8141-FE3FDD54922C}</c15:txfldGUID>
                      <c15:f>Daten_Diagramme!$D$19</c15:f>
                      <c15:dlblFieldTableCache>
                        <c:ptCount val="1"/>
                        <c:pt idx="0">
                          <c:v>-2.3</c:v>
                        </c:pt>
                      </c15:dlblFieldTableCache>
                    </c15:dlblFTEntry>
                  </c15:dlblFieldTable>
                  <c15:showDataLabelsRange val="0"/>
                </c:ext>
                <c:ext xmlns:c16="http://schemas.microsoft.com/office/drawing/2014/chart" uri="{C3380CC4-5D6E-409C-BE32-E72D297353CC}">
                  <c16:uniqueId val="{00000005-89FB-49D4-BA29-08113FB7B9A0}"/>
                </c:ext>
              </c:extLst>
            </c:dLbl>
            <c:dLbl>
              <c:idx val="6"/>
              <c:tx>
                <c:strRef>
                  <c:f>Daten_Diagramme!$D$20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{67655C5B-4510-4474-A9D8-CEA69D57A261}</c15:txfldGUID>
                      <c15:f>Daten_Diagramme!$D$20</c15:f>
                      <c15:dlblFieldTableCache>
                        <c:ptCount val="1"/>
                        <c:pt idx="0">
                          <c:v>-0.7</c:v>
                        </c:pt>
                      </c15:dlblFieldTableCache>
                    </c15:dlblFTEntry>
                  </c15:dlblFieldTable>
                  <c15:showDataLabelsRange val="0"/>
                </c:ext>
                <c:ext xmlns:c16="http://schemas.microsoft.com/office/drawing/2014/chart" uri="{C3380CC4-5D6E-409C-BE32-E72D297353CC}">
                  <c16:uniqueId val="{00000006-89FB-49D4-BA29-08113FB7B9A0}"/>
                </c:ext>
              </c:extLst>
            </c:dLbl>
            <c:dLbl>
              <c:idx val="7"/>
              <c:tx>
                <c:strRef>
                  <c:f>Daten_Diagramme!$D$21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{F875EC7F-E5F4-44DD-92EF-869FE6B7FB3D}</c15:txfldGUID>
                      <c15:f>Daten_Diagramme!$D$21</c15:f>
                      <c15:dlblFieldTableCache>
                        <c:ptCount val="1"/>
                        <c:pt idx="0">
                          <c:v>2.0</c:v>
                        </c:pt>
                      </c15:dlblFieldTableCache>
                    </c15:dlblFTEntry>
                  </c15:dlblFieldTable>
                  <c15:showDataLabelsRange val="0"/>
                </c:ext>
                <c:ext xmlns:c16="http://schemas.microsoft.com/office/drawing/2014/chart" uri="{C3380CC4-5D6E-409C-BE32-E72D297353CC}">
                  <c16:uniqueId val="{00000007-89FB-49D4-BA29-08113FB7B9A0}"/>
                </c:ext>
              </c:extLst>
            </c:dLbl>
            <c:dLbl>
              <c:idx val="8"/>
              <c:tx>
                <c:strRef>
                  <c:f>Daten_Diagramme!$D$22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{48EC2725-21B7-4D48-91A3-33AF1D2204D0}</c15:txfldGUID>
                      <c15:f>Daten_Diagramme!$D$22</c15:f>
                      <c15:dlblFieldTableCache>
                        <c:ptCount val="1"/>
                        <c:pt idx="0">
                          <c:v>1.8</c:v>
                        </c:pt>
                      </c15:dlblFieldTableCache>
                    </c15:dlblFTEntry>
                  </c15:dlblFieldTable>
                  <c15:showDataLabelsRange val="0"/>
                </c:ext>
                <c:ext xmlns:c16="http://schemas.microsoft.com/office/drawing/2014/chart" uri="{C3380CC4-5D6E-409C-BE32-E72D297353CC}">
                  <c16:uniqueId val="{00000008-89FB-49D4-BA29-08113FB7B9A0}"/>
                </c:ext>
              </c:extLst>
            </c:dLbl>
            <c:dLbl>
              <c:idx val="9"/>
              <c:tx>
                <c:strRef>
                  <c:f>Daten_Diagramme!$D$23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{2B86245E-72DA-47EE-9C64-5DC7802F2742}</c15:txfldGUID>
                      <c15:f>Daten_Diagramme!$D$23</c15:f>
                      <c15:dlblFieldTableCache>
                        <c:ptCount val="1"/>
                        <c:pt idx="0">
                          <c:v>4.6</c:v>
                        </c:pt>
                      </c15:dlblFieldTableCache>
                    </c15:dlblFTEntry>
                  </c15:dlblFieldTable>
                  <c15:showDataLabelsRange val="0"/>
                </c:ext>
                <c:ext xmlns:c16="http://schemas.microsoft.com/office/drawing/2014/chart" uri="{C3380CC4-5D6E-409C-BE32-E72D297353CC}">
                  <c16:uniqueId val="{00000009-89FB-49D4-BA29-08113FB7B9A0}"/>
                </c:ext>
              </c:extLst>
            </c:dLbl>
            <c:dLbl>
              <c:idx val="10"/>
              <c:tx>
                <c:strRef>
                  <c:f>Daten_Diagramme!$D$24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{3F0D885E-82C0-49D5-8EAC-B76A29F57FE5}</c15:txfldGUID>
                      <c15:f>Daten_Diagramme!$D$24</c15:f>
                      <c15:dlblFieldTableCache>
                        <c:ptCount val="1"/>
                        <c:pt idx="0">
                          <c:v>1.0</c:v>
                        </c:pt>
                      </c15:dlblFieldTableCache>
                    </c15:dlblFTEntry>
                  </c15:dlblFieldTable>
                  <c15:showDataLabelsRange val="0"/>
                </c:ext>
                <c:ext xmlns:c16="http://schemas.microsoft.com/office/drawing/2014/chart" uri="{C3380CC4-5D6E-409C-BE32-E72D297353CC}">
                  <c16:uniqueId val="{0000000A-89FB-49D4-BA29-08113FB7B9A0}"/>
                </c:ext>
              </c:extLst>
            </c:dLbl>
            <c:dLbl>
              <c:idx val="11"/>
              <c:tx>
                <c:strRef>
                  <c:f>Daten_Diagramme!$D$25</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{42A34778-EEAA-4140-A18C-B7D1962725DD}</c15:txfldGUID>
                      <c15:f>Daten_Diagramme!$D$25</c15:f>
                      <c15:dlblFieldTableCache>
                        <c:ptCount val="1"/>
                        <c:pt idx="0">
                          <c:v>11.0</c:v>
                        </c:pt>
                      </c15:dlblFieldTableCache>
                    </c15:dlblFTEntry>
                  </c15:dlblFieldTable>
                  <c15:showDataLabelsRange val="0"/>
                </c:ext>
                <c:ext xmlns:c16="http://schemas.microsoft.com/office/drawing/2014/chart" uri="{C3380CC4-5D6E-409C-BE32-E72D297353CC}">
                  <c16:uniqueId val="{0000000B-89FB-49D4-BA29-08113FB7B9A0}"/>
                </c:ext>
              </c:extLst>
            </c:dLbl>
            <c:dLbl>
              <c:idx val="12"/>
              <c:tx>
                <c:strRef>
                  <c:f>Daten_Diagramme!$D$26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{A92CF9B6-F0F7-43A4-A886-D8A7CEFDF4FC}</c15:txfldGUID>
                      <c15:f>Daten_Diagramme!$D$26</c15:f>
                      <c15:dlblFieldTableCache>
                        <c:ptCount val="1"/>
                        <c:pt idx="0">
                          <c:v>1.1</c:v>
                        </c:pt>
                      </c15:dlblFieldTableCache>
                    </c15:dlblFTEntry>
                  </c15:dlblFieldTable>
                  <c15:showDataLabelsRange val="0"/>
                </c:ext>
                <c:ext xmlns:c16="http://schemas.microsoft.com/office/drawing/2014/chart" uri="{C3380CC4-5D6E-409C-BE32-E72D297353CC}">
                  <c16:uniqueId val="{0000000C-89FB-49D4-BA29-08113FB7B9A0}"/>
                </c:ext>
              </c:extLst>
            </c:dLbl>
            <c:dLbl>
              <c:idx val="13"/>
              <c:tx>
                <c:strRef>
                  <c:f>Daten_Diagramme!$D$27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{400501DC-1AE5-4C3F-A79F-874687BFDA22}</c15:txfldGUID>
                      <c15:f>Daten_Diagramme!$D$27</c15:f>
                      <c15:dlblFieldTableCache>
                        <c:ptCount val="1"/>
                        <c:pt idx="0">
                          <c:v>2.4</c:v>
                        </c:pt>
                      </c15:dlblFieldTableCache>
                    </c15:dlblFTEntry>
                  </c15:dlblFieldTable>
                  <c15:showDataLabelsRange val="0"/>
                </c:ext>
                <c:ext xmlns:c16="http://schemas.microsoft.com/office/drawing/2014/chart" uri="{C3380CC4-5D6E-409C-BE32-E72D297353CC}">
                  <c16:uniqueId val="{0000000D-89FB-49D4-BA29-08113FB7B9A0}"/>
                </c:ext>
              </c:extLst>
            </c:dLbl>
            <c:dLbl>
              <c:idx val="14"/>
              <c:tx>
                <c:strRef>
                  <c:f>Daten_Diagramme!$D$28</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{14F28E25-99B1-4FDA-AAC3-44F771BB22B5}</c15:txfldGUID>
                      <c15:f>Daten_Diagramme!$D$28</c15:f>
                      <c15:dlblFieldTableCache>
                        <c:ptCount val="1"/>
                        <c:pt idx="0">
                          <c:v>9.3</c:v>
                        </c:pt>
                      </c15:dlblFieldTableCache>
                    </c15:dlblFTEntry>
                  </c15:dlblFieldTable>
                  <c15:showDataLabelsRange val="0"/>
                </c:ext>
                <c:ext xmlns:c16="http://schemas.microsoft.com/office/drawing/2014/chart" uri="{C3380CC4-5D6E-409C-BE32-E72D297353CC}">
                  <c16:uniqueId val="{0000000E-89FB-49D4-BA29-08113FB7B9A0}"/>
                </c:ext>
              </c:extLst>
            </c:dLbl>
            <c:dLbl>
              <c:idx val="15"/>
              <c:tx>
                <c:strRef>
                  <c:f>Daten_Diagramme!$D$29</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{CE3AC334-1E67-4D6F-A5E2-534AE9C02F3B}</c15:txfldGUID>
                      <c15:f>Daten_Diagramme!$D$29</c15:f>
                      <c15:dlblFieldTableCache>
                        <c:ptCount val="1"/>
                        <c:pt idx="0">
                          <c:v>9.4</c:v>
                        </c:pt>
                      </c15:dlblFieldTableCache>
                    </c15:dlblFTEntry>
                  </c15:dlblFieldTable>
                  <c15:showDataLabelsRange val="0"/>
                </c:ext>
                <c:ext xmlns:c16="http://schemas.microsoft.com/office/drawing/2014/chart" uri="{C3380CC4-5D6E-409C-BE32-E72D297353CC}">
                  <c16:uniqueId val="{0000000F-89FB-49D4-BA29-08113FB7B9A0}"/>
                </c:ext>
              </c:extLst>
            </c:dLbl>
            <c:dLbl>
              <c:idx val="16"/>
              <c:tx>
                <c:strRef>
                  <c:f>Daten_Diagramme!$D$30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{C72943CE-6450-4417-8DF7-9E3805CA6A97}</c15:txfldGUID>
                      <c15:f>Daten_Diagramme!$D$30</c15:f>
                      <c15:dlblFieldTableCache>
                        <c:ptCount val="1"/>
                        <c:pt idx="0">
                          <c:v>2.2</c:v>
                        </c:pt>
                      </c15:dlblFieldTableCache>
                    </c15:dlblFTEntry>
                  </c15:dlblFieldTable>
                  <c15:showDataLabelsRange val="0"/>
                </c:ext>
                <c:ext xmlns:c16="http://schemas.microsoft.com/office/drawing/2014/chart" uri="{C3380CC4-5D6E-409C-BE32-E72D297353CC}">
                  <c16:uniqueId val="{00000010-89FB-49D4-BA29-08113FB7B9A0}"/>
                </c:ext>
              </c:extLst>
            </c:dLbl>
            <c:dLbl>
              <c:idx val="17"/>
              <c:tx>
                <c:strRef>
                  <c:f>Daten_Diagramme!$D$31</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{02AC481A-1CCA-49FB-86D1-5FE20AFEC32E}</c15:txfldGUID>
                      <c15:f>Daten_Diagramme!$D$31</c15:f>
                      <c15:dlblFieldTableCache>
                        <c:ptCount val="1"/>
                        <c:pt idx="0">
                          <c:v>5.8</c:v>
                        </c:pt>
                      </c15:dlblFieldTableCache>
                    </c15:dlblFTEntry>
                  </c15:dlblFieldTable>
                  <c15:showDataLabelsRange val="0"/>
                </c:ext>
                <c:ext xmlns:c16="http://schemas.microsoft.com/office/drawing/2014/chart" uri="{C3380CC4-5D6E-409C-BE32-E72D297353CC}">
                  <c16:uniqueId val="{00000011-89FB-49D4-BA29-08113FB7B9A0}"/>
                </c:ext>
              </c:extLst>
            </c:dLbl>
            <c:dLbl>
              <c:idx val="18"/>
              <c:tx>
                <c:strRef>
                  <c:f>Daten_Diagramme!$D$32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{B56974B5-0253-42EA-968C-5C7503C93D00}</c15:txfldGUID>
                      <c15:f>Daten_Diagramme!$D$32</c15:f>
                      <c15:dlblFieldTableCache>
                        <c:ptCount val="1"/>
                        <c:pt idx="0">
                          <c:v>3.0</c:v>
                        </c:pt>
                      </c15:dlblFieldTableCache>
                    </c15:dlblFTEntry>
                  </c15:dlblFieldTable>
                  <c15:showDataLabelsRange val="0"/>
                </c:ext>
                <c:ext xmlns:c16="http://schemas.microsoft.com/office/drawing/2014/chart" uri="{C3380CC4-5D6E-409C-BE32-E72D297353CC}">
                  <c16:uniqueId val="{00000012-89FB-49D4-BA29-08113FB7B9A0}"/>
                </c:ext>
              </c:extLst>
            </c:dLbl>
            <c:dLbl>
              <c:idx val="19"/>
              <c:tx>
                <c:strRef>
                  <c:f>Daten_Diagramme!$D$33</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{9A42ECA2-85B7-4B9E-A5EC-D6F6995EC359}</c15:txfldGUID>
                      <c15:f>Daten_Diagramme!$D$33</c15:f>
                      <c15:dlblFieldTableCache>
                        <c:ptCount val="1"/>
                        <c:pt idx="0">
                          <c:v>3.6</c:v>
                        </c:pt>
                      </c15:dlblFieldTableCache>
                    </c15:dlblFTEntry>
                  </c15:dlblFieldTable>
                  <c15:showDataLabelsRange val="0"/>
                </c:ext>
                <c:ext xmlns:c16="http://schemas.microsoft.com/office/drawing/2014/chart" uri="{C3380CC4-5D6E-409C-BE32-E72D297353CC}">
                  <c16:uniqueId val="{00000013-89FB-49D4-BA29-08113FB7B9A0}"/>
                </c:ext>
              </c:extLst>
            </c:dLbl>
            <c:dLbl>
              <c:idx val="20"/>
              <c:tx>
                <c:strRef>
                  <c:f>Daten_Diagramme!$D$34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{F7065542-A139-4108-9531-DAFF4502F912}</c15:txfldGUID>
                      <c15:f>Daten_Diagramme!$D$34</c15:f>
                      <c15:dlblFieldTableCache>
                        <c:ptCount val="1"/>
                        <c:pt idx="0">
                          <c:v>0.8</c:v>
                        </c:pt>
                      </c15:dlblFieldTableCache>
                    </c15:dlblFTEntry>
                  </c15:dlblFieldTable>
                  <c15:showDataLabelsRange val="0"/>
                </c:ext>
                <c:ext xmlns:c16="http://schemas.microsoft.com/office/drawing/2014/chart" uri="{C3380CC4-5D6E-409C-BE32-E72D297353CC}">
                  <c16:uniqueId val="{00000014-89FB-49D4-BA29-08113FB7B9A0}"/>
                </c:ext>
              </c:extLst>
            </c:dLbl>
            <c:dLbl>
              <c:idx val="21"/>
              <c:tx>
                <c:strRef>
                  <c:f>Daten_Diagramme!$D$35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{BAAEA81C-E383-4130-8882-0DD387766A9A}</c15:txfldGUID>
                      <c15:f>Daten_Diagramme!$D$35</c15:f>
                      <c15:dlblFieldTableCache>
                        <c:ptCount val="1"/>
                      </c15:dlblFieldTableCache>
                    </c15:dlblFTEntry>
                  </c15:dlblFieldTable>
                  <c15:showDataLabelsRange val="0"/>
                </c:ext>
                <c:ext xmlns:c16="http://schemas.microsoft.com/office/drawing/2014/chart" uri="{C3380CC4-5D6E-409C-BE32-E72D297353CC}">
                  <c16:uniqueId val="{00000015-89FB-49D4-BA29-08113FB7B9A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{C3F31064-1228-43CE-BB10-794B5AE92EFB}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9FB-49D4-BA29-08113FB7B9A0}"/>
                </c:ext>
              </c:extLst>
            </c:dLbl>
            <c:dLbl>
              <c:idx val="23"/>
              <c:tx>
                <c:strRef>
                  <c:f>Daten_Diagramme!$D$37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{0572F6EE-07EC-4BD6-8C86-7D5E83F7600B}</c15:txfldGUID>
                      <c15:f>Daten_Diagramme!$D$37</c15:f>
                      <c15:dlblFieldTableCache>
                        <c:ptCount val="1"/>
                        <c:pt idx="0">
                          <c:v>3.4</c:v>
                        </c:pt>
                      </c15:dlblFieldTableCache>
                    </c15:dlblFTEntry>
                  </c15:dlblFieldTable>
                  <c15:showDataLabelsRange val="0"/>
                </c:ext>
                <c:ext xmlns:c16="http://schemas.microsoft.com/office/drawing/2014/chart" uri="{C3380CC4-5D6E-409C-BE32-E72D297353CC}">
                  <c16:uniqueId val="{00000017-89FB-49D4-BA29-08113FB7B9A0}"/>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{9889D992-F5F9-46CA-9684-BB40C36AE48A}</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89FB-49D4-BA29-08113FB7B9A0}"/>
                </c:ext>
              </c:extLst>
            </c:dLbl>
            <c:dLbl>
              <c:idx val="25"/>
              <c:tx>
                <c:strRef>
                  <c:f>Daten_Diagramme!$D$39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{565AFE59-3EED-4100-BA28-C830EBBBD4DD}</c15:txfldGUID>
                      <c15:f>Daten_Diagramme!$D$39</c15:f>
                      <c15:dlblFieldTableCache>
                        <c:ptCount val="1"/>
                        <c:pt idx="0">
                          <c:v>3.5</c:v>
                        </c:pt>
                      </c15:dlblFieldTableCache>
                    </c15:dlblFTEntry>
                  </c15:dlblFieldTable>
                  <c15:showDataLabelsRange val="0"/>
                </c:ext>
                <c:ext xmlns:c16="http://schemas.microsoft.com/office/drawing/2014/chart" uri="{C3380CC4-5D6E-409C-BE32-E72D297353CC}">
                  <c16:uniqueId val="{00000019-89FB-49D4-BA29-08113FB7B9A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{DCC0DC27-AC8D-4278-A86D-C09E9CB3999B}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9FB-49D4-BA29-08113FB7B9A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{4F67E026-9AB4-48F1-A6E4-E44EE8B189E7}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9FB-49D4-BA29-08113FB7B9A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{D3A6E63D-1EAB-4F75-A106-638BE00167BE}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9FB-49D4-BA29-08113FB7B9A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{8C91024F-DD28-4E35-A8F5-4CF48D5EDFD0}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9FB-49D4-BA29-08113FB7B9A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{962A6664-C724-4F78-AACC-CDAE7B1F72C4}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9FB-49D4-BA29-08113FB7B9A0}"/>
                </c:ext>
              </c:extLst>
            </c:dLbl>
            <c:dLbl>
              <c:idx val="31"/>
              <c:tx>
                <c:strRef>
                  <c:f>Daten_Diagramme!$D$45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{229B161F-5D56-4141-8F5A-A77188775FBB}</c15:txfldGUID>
                      <c15:f>Daten_Diagramme!$D$45</c15:f>
                      <c15:dlblFieldTableCache>
                        <c:ptCount val="1"/>
                        <c:pt idx="0">
                          <c:v>3.5</c:v>
                        </c:pt>
                      </c15:dlblFieldTableCache>
                    </c15:dlblFTEntry>
                  </c15:dlblFieldTable>
                  <c15:showDataLabelsRange val="0"/>
                </c:ext>
                <c:ext xmlns:c16="http://schemas.microsoft.com/office/drawing/2014/chart" uri="{C3380CC4-5D6E-409C-BE32-E72D297353CC}">
                  <c16:uniqueId val="{0000001F-89FB-49D4-BA29-08113FB7B9A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1.7645754504423956</c:v>
                </c:pt>
                <c:pt idx="1">
                  <c:v>3.413400758533502</c:v>
                </c:pt>
                <c:pt idx="2">
                  <c:v>-1.504102096627165</c:v>
                </c:pt>
                <c:pt idx="3">
                  <c:v>-1.0826123237735517</c:v>
                </c:pt>
                <c:pt idx="4">
                  <c:v>-0.3058274021352313</c:v>
                </c:pt>
                <c:pt idx="5">
                  <c:v>-2.260646813960935</c:v>
                </c:pt>
                <c:pt idx="6">
                  <c:v>-0.7119524248261998</c:v>
                </c:pt>
                <c:pt idx="7">
                  <c:v>1.9587628865979381</c:v>
                </c:pt>
                <c:pt idx="8">
                  <c:v>1.8019905709795705</c:v>
                </c:pt>
                <c:pt idx="9">
                  <c:v>4.6305931321540061</c:v>
                </c:pt>
                <c:pt idx="10">
                  <c:v>0.96241979835013747</c:v>
                </c:pt>
                <c:pt idx="11">
                  <c:v>10.9717868338558</c:v>
                </c:pt>
                <c:pt idx="12">
                  <c:v>1.0715816545220747</c:v>
                </c:pt>
                <c:pt idx="13">
                  <c:v>2.3672424824056302</c:v>
                </c:pt>
                <c:pt idx="14">
                  <c:v>9.2798178195274694</c:v>
                </c:pt>
                <c:pt idx="15">
                  <c:v>9.3982960596379126</c:v>
                </c:pt>
                <c:pt idx="16">
                  <c:v>2.1845985800109231</c:v>
                </c:pt>
                <c:pt idx="17">
                  <c:v>5.7845744680851068</c:v>
                </c:pt>
                <c:pt idx="18">
                  <c:v>3.0288576198425949</c:v>
                </c:pt>
                <c:pt idx="19">
                  <c:v>3.6413603572655444</c:v>
                </c:pt>
                <c:pt idx="20">
                  <c:v>0.78065978342986653</c:v>
                </c:pt>
                <c:pt idx="21">
                  <c:v>-100</c:v>
                </c:pt>
                <c:pt idx="23">
                  <c:v>3.413400758533502</c:v>
                </c:pt>
                <c:pt idx="24">
                  <c:v>-0.46236452222332702</c:v>
                </c:pt>
                <c:pt idx="25">
                  <c:v>3.4624444563413457</c:v>
                </c:pt>
              </c:numCache>
            </c:numRef>
          </c:val>
          <c:extLst>
            <c:ext xmlns:c16="http://schemas.microsoft.com/office/drawing/2014/chart" uri="{C3380CC4-5D6E-409C-BE32-E72D297353CC}">
              <c16:uniqueId val="{00000020-89FB-49D4-BA29-08113FB7B9A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{B823D00C-28AA-41A3-ADDD-DE2CFCF0BE07}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9FB-49D4-BA29-08113FB7B9A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{8B74C53D-8981-45CD-93F0-6BB698C1AB06}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9FB-49D4-BA29-08113FB7B9A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{DFA85847-F221-4B4B-AA41-3AFDF458A912}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9FB-49D4-BA29-08113FB7B9A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{5649EEAC-0BFF-4A67-9F3D-857809C41020}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9FB-49D4-BA29-08113FB7B9A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{5FACF590-2B49-4ACF-A450-FB283E5D81C3}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9FB-49D4-BA29-08113FB7B9A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{3F0CF8ED-3F6C-4A0A-AC0F-E04565A03B2B}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9FB-49D4-BA29-08113FB7B9A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{DE1C1AA3-1584-49D4-ADF7-E0B355514202}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9FB-49D4-BA29-08113FB7B9A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{9FD322B9-CF3B-4375-9694-4B91800AE09F}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9FB-49D4-BA29-08113FB7B9A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{44375B9D-B866-469F-A12E-5BF03B983D4B}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9FB-49D4-BA29-08113FB7B9A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{A101948D-21D5-4293-A7C0-73ACC068A958}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9FB-49D4-BA29-08113FB7B9A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{8C48BE63-7A5F-400E-973B-ABE4A4308E36}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9FB-49D4-BA29-08113FB7B9A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{96296698-B352-4791-AD92-C803741F7488}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9FB-49D4-BA29-08113FB7B9A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{D58CFC67-AC0E-49D5-948C-5C5ED01D0F06}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9FB-49D4-BA29-08113FB7B9A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{6815CAD1-274C-4E7C-90AC-667E9FE198B4}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9FB-49D4-BA29-08113FB7B9A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{F29A45E0-0D3C-4F7E-8B43-C5AF3725353C}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9FB-49D4-BA29-08113FB7B9A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{A05864A3-9175-4FA3-8086-D13767421A5C}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9FB-49D4-BA29-08113FB7B9A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{9C586D7F-5EC0-4254-A99B-38614EDE7BD2}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9FB-49D4-BA29-08113FB7B9A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{CD9643A4-B411-4A99-AD36-B0C919C9EB6A}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9FB-49D4-BA29-08113FB7B9A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{58DC3294-8296-40E7-A0B1-CE4457E69549}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9FB-49D4-BA29-08113FB7B9A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{CAE65AE1-3531-49BB-9B93-3EEFAD6A2F1B}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9FB-49D4-BA29-08113FB7B9A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{4E9C4577-0594-4C89-9C4B-B3724A65B05C}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9FB-49D4-BA29-08113FB7B9A0}"/>
                </c:ext>
              </c:extLst>
            </c:dLbl>
            <c:dLbl>
              <c:idx val="21"/>
              <c:tx>
                <c:strRef>
                  <c:f>Daten_Diagramme!$F$35</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{F8F9F1B0-CB29-40E3-B3C2-A00077A17E7D}</c15:txfldGUID>
                      <c15:f>Daten_Diagramme!$F$35</c15:f>
                      <c15:dlblFieldTableCache>
                        <c:ptCount val="1"/>
                        <c:pt idx="0">
                          <c:v>&lt; -50</c:v>
                        </c:pt>
                      </c15:dlblFieldTableCache>
                    </c15:dlblFTEntry>
                  </c15:dlblFieldTable>
                  <c15:showDataLabelsRange val="0"/>
                </c:ext>
                <c:ext xmlns:c16="http://schemas.microsoft.com/office/drawing/2014/chart" uri="{C3380CC4-5D6E-409C-BE32-E72D297353CC}">
                  <c16:uniqueId val="{00000036-89FB-49D4-BA29-08113FB7B9A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{78B78CAB-BE16-44D7-BC38-18E2E8F192C5}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9FB-49D4-BA29-08113FB7B9A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{3E2A452D-DE62-4764-BF22-FB7C15D4340A}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9FB-49D4-BA29-08113FB7B9A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{4CBBA007-32A0-4540-9E77-4F20B8B7A932}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9FB-49D4-BA29-08113FB7B9A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{1976B361-20E1-46EF-886E-6E410FC19A8D}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9FB-49D4-BA29-08113FB7B9A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{E225F965-2A23-43D0-8551-765DC969483C}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9FB-49D4-BA29-08113FB7B9A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{C296A862-CF0E-449D-BD9E-051B03A37D31}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9FB-49D4-BA29-08113FB7B9A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{F54833D1-F34B-4975-B19C-B30ED31C7882}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9FB-49D4-BA29-08113FB7B9A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{FCF5F873-E89C-4153-B811-C059D6DA38F6}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9FB-49D4-BA29-08113FB7B9A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{0516F0CF-D6DF-4140-A2A6-CF3EAE0A4097}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9FB-49D4-BA29-08113FB7B9A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{6897E7CF-3485-4393-B664-B8E1720531D6}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9FB-49D4-BA29-08113FB7B9A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9FB-49D4-BA29-08113FB7B9A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9FB-49D4-BA29-08113FB7B9A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{58C47AB9-E184-4FB4-8BC5-9655C900534A}</c15:txfldGUID>
                      <c15:f>Daten_Diagramme!$E$14</c15:f>
                      <c15:dlblFieldTableCache>
                        <c:ptCount val="1"/>
                        <c:pt idx="0">
                          <c:v>-2.4</c:v>
                        </c:pt>
                      </c15:dlblFieldTableCache>
                    </c15:dlblFTEntry>
                  </c15:dlblFieldTable>
                  <c15:showDataLabelsRange val="0"/>
                </c:ext>
                <c:ext xmlns:c16="http://schemas.microsoft.com/office/drawing/2014/chart" uri="{C3380CC4-5D6E-409C-BE32-E72D297353CC}">
                  <c16:uniqueId val="{00000000-3AF0-4121-B599-16F3F3872D56}"/>
                </c:ext>
              </c:extLst>
            </c:dLbl>
            <c:dLbl>
              <c:idx val="1"/>
              <c:tx>
                <c:strRef>
                  <c:f>Daten_Diagramme!$E$15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{B9606C81-98EF-492C-89AE-CD36890B72EE}</c15:txfldGUID>
                      <c15:f>Daten_Diagramme!$E$15</c15:f>
                      <c15:dlblFieldTableCache>
                        <c:ptCount val="1"/>
                        <c:pt idx="0">
                          <c:v>2.3</c:v>
                        </c:pt>
                      </c15:dlblFieldTableCache>
                    </c15:dlblFTEntry>
                  </c15:dlblFieldTable>
                  <c15:showDataLabelsRange val="0"/>
                </c:ext>
                <c:ext xmlns:c16="http://schemas.microsoft.com/office/drawing/2014/chart" uri="{C3380CC4-5D6E-409C-BE32-E72D297353CC}">
                  <c16:uniqueId val="{00000001-3AF0-4121-B599-16F3F3872D56}"/>
                </c:ext>
              </c:extLst>
            </c:dLbl>
            <c:dLbl>
              <c:idx val="2"/>
              <c:tx>
                <c:strRef>
                  <c:f>Daten_Diagramme!$E$16</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{F4A949FB-2D9A-43C3-B7D8-F165929DA6FB}</c15:txfldGUID>
                      <c15:f>Daten_Diagramme!$E$16</c15:f>
                      <c15:dlblFieldTableCache>
                        <c:ptCount val="1"/>
                        <c:pt idx="0">
                          <c:v>5.6</c:v>
                        </c:pt>
                      </c15:dlblFieldTableCache>
                    </c15:dlblFTEntry>
                  </c15:dlblFieldTable>
                  <c15:showDataLabelsRange val="0"/>
                </c:ext>
                <c:ext xmlns:c16="http://schemas.microsoft.com/office/drawing/2014/chart" uri="{C3380CC4-5D6E-409C-BE32-E72D297353CC}">
                  <c16:uniqueId val="{00000002-3AF0-4121-B599-16F3F3872D56}"/>
                </c:ext>
              </c:extLst>
            </c:dLbl>
            <c:dLbl>
              <c:idx val="3"/>
              <c:tx>
                <c:strRef>
                  <c:f>Daten_Diagramme!$E$17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{4080E28B-0E5D-4529-9EEB-FE573089DE40}</c15:txfldGUID>
                      <c15:f>Daten_Diagramme!$E$17</c15:f>
                      <c15:dlblFieldTableCache>
                        <c:ptCount val="1"/>
                        <c:pt idx="0">
                          <c:v>-0.6</c:v>
                        </c:pt>
                      </c15:dlblFieldTableCache>
                    </c15:dlblFTEntry>
                  </c15:dlblFieldTable>
                  <c15:showDataLabelsRange val="0"/>
                </c:ext>
                <c:ext xmlns:c16="http://schemas.microsoft.com/office/drawing/2014/chart" uri="{C3380CC4-5D6E-409C-BE32-E72D297353CC}">
                  <c16:uniqueId val="{00000003-3AF0-4121-B599-16F3F3872D56}"/>
                </c:ext>
              </c:extLst>
            </c:dLbl>
            <c:dLbl>
              <c:idx val="4"/>
              <c:tx>
                <c:strRef>
                  <c:f>Daten_Diagramme!$E$18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{42EB2E3D-444D-4923-AFC6-3E71C6CF1189}</c15:txfldGUID>
                      <c15:f>Daten_Diagramme!$E$18</c15:f>
                      <c15:dlblFieldTableCache>
                        <c:ptCount val="1"/>
                        <c:pt idx="0">
                          <c:v>1.8</c:v>
                        </c:pt>
                      </c15:dlblFieldTableCache>
                    </c15:dlblFTEntry>
                  </c15:dlblFieldTable>
                  <c15:showDataLabelsRange val="0"/>
                </c:ext>
                <c:ext xmlns:c16="http://schemas.microsoft.com/office/drawing/2014/chart" uri="{C3380CC4-5D6E-409C-BE32-E72D297353CC}">
                  <c16:uniqueId val="{00000004-3AF0-4121-B599-16F3F3872D56}"/>
                </c:ext>
              </c:extLst>
            </c:dLbl>
            <c:dLbl>
              <c:idx val="5"/>
              <c:tx>
                <c:strRef>
                  <c:f>Daten_Diagramme!$E$19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{3EF96323-AC7E-465F-A82D-42023C8D04A7}</c15:txfldGUID>
                      <c15:f>Daten_Diagramme!$E$19</c15:f>
                      <c15:dlblFieldTableCache>
                        <c:ptCount val="1"/>
                        <c:pt idx="0">
                          <c:v>-1.6</c:v>
                        </c:pt>
                      </c15:dlblFieldTableCache>
                    </c15:dlblFTEntry>
                  </c15:dlblFieldTable>
                  <c15:showDataLabelsRange val="0"/>
                </c:ext>
                <c:ext xmlns:c16="http://schemas.microsoft.com/office/drawing/2014/chart" uri="{C3380CC4-5D6E-409C-BE32-E72D297353CC}">
                  <c16:uniqueId val="{00000005-3AF0-4121-B599-16F3F3872D56}"/>
                </c:ext>
              </c:extLst>
            </c:dLbl>
            <c:dLbl>
              <c:idx val="6"/>
              <c:tx>
                <c:strRef>
                  <c:f>Daten_Diagramme!$E$20</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{4453B7BF-6166-4385-A64D-C986EC98E1C3}</c15:txfldGUID>
                      <c15:f>Daten_Diagramme!$E$20</c15:f>
                      <c15:dlblFieldTableCache>
                        <c:ptCount val="1"/>
                        <c:pt idx="0">
                          <c:v>-6.4</c:v>
                        </c:pt>
                      </c15:dlblFieldTableCache>
                    </c15:dlblFTEntry>
                  </c15:dlblFieldTable>
                  <c15:showDataLabelsRange val="0"/>
                </c:ext>
                <c:ext xmlns:c16="http://schemas.microsoft.com/office/drawing/2014/chart" uri="{C3380CC4-5D6E-409C-BE32-E72D297353CC}">
                  <c16:uniqueId val="{00000006-3AF0-4121-B599-16F3F3872D56}"/>
                </c:ext>
              </c:extLst>
            </c:dLbl>
            <c:dLbl>
              <c:idx val="7"/>
              <c:tx>
                <c:strRef>
                  <c:f>Daten_Diagramme!$E$21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{B50E0545-6755-4A84-A66A-ED8B8BF13FEF}</c15:txfldGUID>
                      <c15:f>Daten_Diagramme!$E$21</c15:f>
                      <c15:dlblFieldTableCache>
                        <c:ptCount val="1"/>
                        <c:pt idx="0">
                          <c:v>1.7</c:v>
                        </c:pt>
                      </c15:dlblFieldTableCache>
                    </c15:dlblFTEntry>
                  </c15:dlblFieldTable>
                  <c15:showDataLabelsRange val="0"/>
                </c:ext>
                <c:ext xmlns:c16="http://schemas.microsoft.com/office/drawing/2014/chart" uri="{C3380CC4-5D6E-409C-BE32-E72D297353CC}">
                  <c16:uniqueId val="{00000007-3AF0-4121-B599-16F3F3872D56}"/>
                </c:ext>
              </c:extLst>
            </c:dLbl>
            <c:dLbl>
              <c:idx val="8"/>
              <c:tx>
                <c:strRef>
                  <c:f>Daten_Diagramme!$E$22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{E0D34D18-8630-4078-B497-55EECECA2E72}</c15:txfldGUID>
                      <c15:f>Daten_Diagramme!$E$22</c15:f>
                      <c15:dlblFieldTableCache>
                        <c:ptCount val="1"/>
                        <c:pt idx="0">
                          <c:v>-3.0</c:v>
                        </c:pt>
                      </c15:dlblFieldTableCache>
                    </c15:dlblFTEntry>
                  </c15:dlblFieldTable>
                  <c15:showDataLabelsRange val="0"/>
                </c:ext>
                <c:ext xmlns:c16="http://schemas.microsoft.com/office/drawing/2014/chart" uri="{C3380CC4-5D6E-409C-BE32-E72D297353CC}">
                  <c16:uniqueId val="{00000008-3AF0-4121-B599-16F3F3872D56}"/>
                </c:ext>
              </c:extLst>
            </c:dLbl>
            <c:dLbl>
              <c:idx val="9"/>
              <c:tx>
                <c:strRef>
                  <c:f>Daten_Diagramme!$E$23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{7B3F7A7F-8946-41EC-B12C-BB3840FA7621}</c15:txfldGUID>
                      <c15:f>Daten_Diagramme!$E$23</c15:f>
                      <c15:dlblFieldTableCache>
                        <c:ptCount val="1"/>
                        <c:pt idx="0">
                          <c:v>-0.5</c:v>
                        </c:pt>
                      </c15:dlblFieldTableCache>
                    </c15:dlblFTEntry>
                  </c15:dlblFieldTable>
                  <c15:showDataLabelsRange val="0"/>
                </c:ext>
                <c:ext xmlns:c16="http://schemas.microsoft.com/office/drawing/2014/chart" uri="{C3380CC4-5D6E-409C-BE32-E72D297353CC}">
                  <c16:uniqueId val="{00000009-3AF0-4121-B599-16F3F3872D56}"/>
                </c:ext>
              </c:extLst>
            </c:dLbl>
            <c:dLbl>
              <c:idx val="10"/>
              <c:tx>
                <c:strRef>
                  <c:f>Daten_Diagramme!$E$24</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{71E01622-DC96-41C3-9F6F-F3C208727C11}</c15:txfldGUID>
                      <c15:f>Daten_Diagramme!$E$24</c15:f>
                      <c15:dlblFieldTableCache>
                        <c:ptCount val="1"/>
                        <c:pt idx="0">
                          <c:v>-8.7</c:v>
                        </c:pt>
                      </c15:dlblFieldTableCache>
                    </c15:dlblFTEntry>
                  </c15:dlblFieldTable>
                  <c15:showDataLabelsRange val="0"/>
                </c:ext>
                <c:ext xmlns:c16="http://schemas.microsoft.com/office/drawing/2014/chart" uri="{C3380CC4-5D6E-409C-BE32-E72D297353CC}">
                  <c16:uniqueId val="{0000000A-3AF0-4121-B599-16F3F3872D56}"/>
                </c:ext>
              </c:extLst>
            </c:dLbl>
            <c:dLbl>
              <c:idx val="11"/>
              <c:tx>
                <c:strRef>
                  <c:f>Daten_Diagramme!$E$25</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{E16225AC-946F-48CB-9937-A0872FB99E04}</c15:txfldGUID>
                      <c15:f>Daten_Diagramme!$E$25</c15:f>
                      <c15:dlblFieldTableCache>
                        <c:ptCount val="1"/>
                        <c:pt idx="0">
                          <c:v>-7.0</c:v>
                        </c:pt>
                      </c15:dlblFieldTableCache>
                    </c15:dlblFTEntry>
                  </c15:dlblFieldTable>
                  <c15:showDataLabelsRange val="0"/>
                </c:ext>
                <c:ext xmlns:c16="http://schemas.microsoft.com/office/drawing/2014/chart" uri="{C3380CC4-5D6E-409C-BE32-E72D297353CC}">
                  <c16:uniqueId val="{0000000B-3AF0-4121-B599-16F3F3872D56}"/>
                </c:ext>
              </c:extLst>
            </c:dLbl>
            <c:dLbl>
              <c:idx val="12"/>
              <c:tx>
                <c:strRef>
                  <c:f>Daten_Diagramme!$E$26</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{FC5BA536-E2AD-4A25-949C-C70F230C5D70}</c15:txfldGUID>
                      <c15:f>Daten_Diagramme!$E$26</c15:f>
                      <c15:dlblFieldTableCache>
                        <c:ptCount val="1"/>
                        <c:pt idx="0">
                          <c:v>6.9</c:v>
                        </c:pt>
                      </c15:dlblFieldTableCache>
                    </c15:dlblFTEntry>
                  </c15:dlblFieldTable>
                  <c15:showDataLabelsRange val="0"/>
                </c:ext>
                <c:ext xmlns:c16="http://schemas.microsoft.com/office/drawing/2014/chart" uri="{C3380CC4-5D6E-409C-BE32-E72D297353CC}">
                  <c16:uniqueId val="{0000000C-3AF0-4121-B599-16F3F3872D56}"/>
                </c:ext>
              </c:extLst>
            </c:dLbl>
            <c:dLbl>
              <c:idx val="13"/>
              <c:tx>
                <c:strRef>
                  <c:f>Daten_Diagramme!$E$27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{1874F9A3-5E06-4926-BB63-C8961592D6B5}</c15:txfldGUID>
                      <c15:f>Daten_Diagramme!$E$27</c15:f>
                      <c15:dlblFieldTableCache>
                        <c:ptCount val="1"/>
                        <c:pt idx="0">
                          <c:v>1.5</c:v>
                        </c:pt>
                      </c15:dlblFieldTableCache>
                    </c15:dlblFTEntry>
                  </c15:dlblFieldTable>
                  <c15:showDataLabelsRange val="0"/>
                </c:ext>
                <c:ext xmlns:c16="http://schemas.microsoft.com/office/drawing/2014/chart" uri="{C3380CC4-5D6E-409C-BE32-E72D297353CC}">
                  <c16:uniqueId val="{0000000D-3AF0-4121-B599-16F3F3872D56}"/>
                </c:ext>
              </c:extLst>
            </c:dLbl>
            <c:dLbl>
              <c:idx val="14"/>
              <c:tx>
                <c:strRef>
                  <c:f>Daten_Diagramme!$E$28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{C4508BE9-EAC8-4738-BA5E-D7AC85F0F32A}</c15:txfldGUID>
                      <c15:f>Daten_Diagramme!$E$28</c15:f>
                      <c15:dlblFieldTableCache>
                        <c:ptCount val="1"/>
                        <c:pt idx="0">
                          <c:v>-0.7</c:v>
                        </c:pt>
                      </c15:dlblFieldTableCache>
                    </c15:dlblFTEntry>
                  </c15:dlblFieldTable>
                  <c15:showDataLabelsRange val="0"/>
                </c:ext>
                <c:ext xmlns:c16="http://schemas.microsoft.com/office/drawing/2014/chart" uri="{C3380CC4-5D6E-409C-BE32-E72D297353CC}">
                  <c16:uniqueId val="{0000000E-3AF0-4121-B599-16F3F3872D56}"/>
                </c:ext>
              </c:extLst>
            </c:dLbl>
            <c:dLbl>
              <c:idx val="15"/>
              <c:tx>
                <c:strRef>
                  <c:f>Daten_Diagramme!$E$29</c:f>
                  <c:strCache>
                    <c:ptCount val="1"/>
                    <c:pt idx="0">
                      <c:v>-20.8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{108004A6-32D4-4877-A74C-0E06F482F25D}</c15:txfldGUID>
                      <c15:f>Daten_Diagramme!$E$29</c15:f>
                      <c15:dlblFieldTableCache>
                        <c:ptCount val="1"/>
                        <c:pt idx="0">
                          <c:v>-20.8</c:v>
                        </c:pt>
                      </c15:dlblFieldTableCache>
                    </c15:dlblFTEntry>
                  </c15:dlblFieldTable>
                  <c15:showDataLabelsRange val="0"/>
                </c:ext>
                <c:ext xmlns:c16="http://schemas.microsoft.com/office/drawing/2014/chart" uri="{C3380CC4-5D6E-409C-BE32-E72D297353CC}">
                  <c16:uniqueId val="{0000000F-3AF0-4121-B599-16F3F3872D56}"/>
                </c:ext>
              </c:extLst>
            </c:dLbl>
            <c:dLbl>
              <c:idx val="16"/>
              <c:tx>
                <c:strRef>
                  <c:f>Daten_Diagramme!$E$30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{46657250-9EA1-4866-B1B9-BEFB84464B62}</c15:txfldGUID>
                      <c15:f>Daten_Diagramme!$E$30</c15:f>
                      <c15:dlblFieldTableCache>
                        <c:ptCount val="1"/>
                        <c:pt idx="0">
                          <c:v>3.3</c:v>
                        </c:pt>
                      </c15:dlblFieldTableCache>
                    </c15:dlblFTEntry>
                  </c15:dlblFieldTable>
                  <c15:showDataLabelsRange val="0"/>
                </c:ext>
                <c:ext xmlns:c16="http://schemas.microsoft.com/office/drawing/2014/chart" uri="{C3380CC4-5D6E-409C-BE32-E72D297353CC}">
                  <c16:uniqueId val="{00000010-3AF0-4121-B599-16F3F3872D56}"/>
                </c:ext>
              </c:extLst>
            </c:dLbl>
            <c:dLbl>
              <c:idx val="17"/>
              <c:tx>
                <c:strRef>
                  <c:f>Daten_Diagramme!$E$31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{611DDFB6-6DBC-402A-ADEF-A23684203401}</c15:txfldGUID>
                      <c15:f>Daten_Diagramme!$E$31</c15:f>
                      <c15:dlblFieldTableCache>
                        <c:ptCount val="1"/>
                        <c:pt idx="0">
                          <c:v>-2.6</c:v>
                        </c:pt>
                      </c15:dlblFieldTableCache>
                    </c15:dlblFTEntry>
                  </c15:dlblFieldTable>
                  <c15:showDataLabelsRange val="0"/>
                </c:ext>
                <c:ext xmlns:c16="http://schemas.microsoft.com/office/drawing/2014/chart" uri="{C3380CC4-5D6E-409C-BE32-E72D297353CC}">
                  <c16:uniqueId val="{00000011-3AF0-4121-B599-16F3F3872D56}"/>
                </c:ext>
              </c:extLst>
            </c:dLbl>
            <c:dLbl>
              <c:idx val="18"/>
              <c:tx>
                <c:strRef>
                  <c:f>Daten_Diagramme!$E$32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{55C8DC26-A67A-421C-8EF1-859E4A6CCA65}</c15:txfldGUID>
                      <c15:f>Daten_Diagramme!$E$32</c15:f>
                      <c15:dlblFieldTableCache>
                        <c:ptCount val="1"/>
                        <c:pt idx="0">
                          <c:v>-2.7</c:v>
                        </c:pt>
                      </c15:dlblFieldTableCache>
                    </c15:dlblFTEntry>
                  </c15:dlblFieldTable>
                  <c15:showDataLabelsRange val="0"/>
                </c:ext>
                <c:ext xmlns:c16="http://schemas.microsoft.com/office/drawing/2014/chart" uri="{C3380CC4-5D6E-409C-BE32-E72D297353CC}">
                  <c16:uniqueId val="{00000012-3AF0-4121-B599-16F3F3872D56}"/>
                </c:ext>
              </c:extLst>
            </c:dLbl>
            <c:dLbl>
              <c:idx val="19"/>
              <c:tx>
                <c:strRef>
                  <c:f>Daten_Diagramme!$E$33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{27517B24-7811-425C-814C-5751ED9134DB}</c15:txfldGUID>
                      <c15:f>Daten_Diagramme!$E$33</c15:f>
                      <c15:dlblFieldTableCache>
                        <c:ptCount val="1"/>
                        <c:pt idx="0">
                          <c:v>0.4</c:v>
                        </c:pt>
                      </c15:dlblFieldTableCache>
                    </c15:dlblFTEntry>
                  </c15:dlblFieldTable>
                  <c15:showDataLabelsRange val="0"/>
                </c:ext>
                <c:ext xmlns:c16="http://schemas.microsoft.com/office/drawing/2014/chart" uri="{C3380CC4-5D6E-409C-BE32-E72D297353CC}">
                  <c16:uniqueId val="{00000013-3AF0-4121-B599-16F3F3872D56}"/>
                </c:ext>
              </c:extLst>
            </c:dLbl>
            <c:dLbl>
              <c:idx val="20"/>
              <c:tx>
                <c:strRef>
                  <c:f>Daten_Diagramme!$E$34</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{70AA06BF-3BA0-4662-81BD-187DA01E1668}</c15:txfldGUID>
                      <c15:f>Daten_Diagramme!$E$34</c15:f>
                      <c15:dlblFieldTableCache>
                        <c:ptCount val="1"/>
                        <c:pt idx="0">
                          <c:v>-5.4</c:v>
                        </c:pt>
                      </c15:dlblFieldTableCache>
                    </c15:dlblFTEntry>
                  </c15:dlblFieldTable>
                  <c15:showDataLabelsRange val="0"/>
                </c:ext>
                <c:ext xmlns:c16="http://schemas.microsoft.com/office/drawing/2014/chart" uri="{C3380CC4-5D6E-409C-BE32-E72D297353CC}">
                  <c16:uniqueId val="{00000014-3AF0-4121-B599-16F3F3872D56}"/>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{D96164E1-56D2-4410-84FA-B26987F18D49}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3AF0-4121-B599-16F3F3872D5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{77F52914-D7ED-4417-8E4C-AB11BE2BE3C3}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AF0-4121-B599-16F3F3872D56}"/>
                </c:ext>
              </c:extLst>
            </c:dLbl>
            <c:dLbl>
              <c:idx val="23"/>
              <c:tx>
                <c:strRef>
                  <c:f>Daten_Diagramme!$E$37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{1C500B45-AFE9-4F9F-9265-3DB7399A6D03}</c15:txfldGUID>
                      <c15:f>Daten_Diagramme!$E$37</c15:f>
                      <c15:dlblFieldTableCache>
                        <c:ptCount val="1"/>
                        <c:pt idx="0">
                          <c:v>2.3</c:v>
                        </c:pt>
                      </c15:dlblFieldTableCache>
                    </c15:dlblFTEntry>
                  </c15:dlblFieldTable>
                  <c15:showDataLabelsRange val="0"/>
                </c:ext>
                <c:ext xmlns:c16="http://schemas.microsoft.com/office/drawing/2014/chart" uri="{C3380CC4-5D6E-409C-BE32-E72D297353CC}">
                  <c16:uniqueId val="{00000017-3AF0-4121-B599-16F3F3872D56}"/>
                </c:ext>
              </c:extLst>
            </c:dLbl>
            <c:dLbl>
              <c:idx val="24"/>
              <c:tx>
                <c:strRef>
                  <c:f>Daten_Diagramme!$E$38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{50B9D6B6-104C-4B3F-8D24-FACDC9008B03}</c15:txfldGUID>
                      <c15:f>Daten_Diagramme!$E$38</c15:f>
                      <c15:dlblFieldTableCache>
                        <c:ptCount val="1"/>
                        <c:pt idx="0">
                          <c:v>0.6</c:v>
                        </c:pt>
                      </c15:dlblFieldTableCache>
                    </c15:dlblFTEntry>
                  </c15:dlblFieldTable>
                  <c15:showDataLabelsRange val="0"/>
                </c:ext>
                <c:ext xmlns:c16="http://schemas.microsoft.com/office/drawing/2014/chart" uri="{C3380CC4-5D6E-409C-BE32-E72D297353CC}">
                  <c16:uniqueId val="{00000018-3AF0-4121-B599-16F3F3872D56}"/>
                </c:ext>
              </c:extLst>
            </c:dLbl>
            <c:dLbl>
              <c:idx val="25"/>
              <c:tx>
                <c:strRef>
                  <c:f>Daten_Diagramme!$E$39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{C82D4092-6FCB-49D7-9978-4CAD69CF9746}</c15:txfldGUID>
                      <c15:f>Daten_Diagramme!$E$39</c15:f>
                      <c15:dlblFieldTableCache>
                        <c:ptCount val="1"/>
                        <c:pt idx="0">
                          <c:v>-3.5</c:v>
                        </c:pt>
                      </c15:dlblFieldTableCache>
                    </c15:dlblFTEntry>
                  </c15:dlblFieldTable>
                  <c15:showDataLabelsRange val="0"/>
                </c:ext>
                <c:ext xmlns:c16="http://schemas.microsoft.com/office/drawing/2014/chart" uri="{C3380CC4-5D6E-409C-BE32-E72D297353CC}">
                  <c16:uniqueId val="{00000019-3AF0-4121-B599-16F3F3872D5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{24BCF13D-6E78-471D-ABA2-3E19472B86E1}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AF0-4121-B599-16F3F3872D5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{F5F0AD22-D764-415C-A7C2-72CE1A56E9C6}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AF0-4121-B599-16F3F3872D5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{3652F8AC-9638-4C83-B3C9-5A1622ABE676}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AF0-4121-B599-16F3F3872D5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{6E6297EE-8313-4C43-805B-16823B683C1D}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AF0-4121-B599-16F3F3872D5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{55C2E8D8-82DB-42A9-94BF-AEE8645A0C12}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AF0-4121-B599-16F3F3872D56}"/>
                </c:ext>
              </c:extLst>
            </c:dLbl>
            <c:dLbl>
              <c:idx val="31"/>
              <c:tx>
                <c:strRef>
                  <c:f>Daten_Diagramme!$E$45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{172CF9D3-A892-4D0B-BE98-090392D90291}</c15:txfldGUID>
                      <c15:f>Daten_Diagramme!$E$45</c15:f>
                      <c15:dlblFieldTableCache>
                        <c:ptCount val="1"/>
                        <c:pt idx="0">
                          <c:v>-3.5</c:v>
                        </c:pt>
                      </c15:dlblFieldTableCache>
                    </c15:dlblFTEntry>
                  </c15:dlblFieldTable>
                  <c15:showDataLabelsRange val="0"/>
                </c:ext>
                <c:ext xmlns:c16="http://schemas.microsoft.com/office/drawing/2014/chart" uri="{C3380CC4-5D6E-409C-BE32-E72D297353CC}">
                  <c16:uniqueId val="{0000001F-3AF0-4121-B599-16F3F3872D5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-2.3791859602445702</c:v>
                </c:pt>
                <c:pt idx="1">
                  <c:v>2.3089171974522293</c:v>
                </c:pt>
                <c:pt idx="2">
                  <c:v>5.6485355648535567</c:v>
                </c:pt>
                <c:pt idx="3">
                  <c:v>-0.60004615739672285</c:v>
                </c:pt>
                <c:pt idx="4">
                  <c:v>1.7576318223866789</c:v>
                </c:pt>
                <c:pt idx="5">
                  <c:v>-1.603592046183451</c:v>
                </c:pt>
                <c:pt idx="6">
                  <c:v>-6.3725490196078427</c:v>
                </c:pt>
                <c:pt idx="7">
                  <c:v>1.7137960582690659</c:v>
                </c:pt>
                <c:pt idx="8">
                  <c:v>-2.9935851746258018</c:v>
                </c:pt>
                <c:pt idx="9">
                  <c:v>-0.52465897166841557</c:v>
                </c:pt>
                <c:pt idx="10">
                  <c:v>-8.6728754365541327</c:v>
                </c:pt>
                <c:pt idx="11">
                  <c:v>-6.9767441860465116</c:v>
                </c:pt>
                <c:pt idx="12">
                  <c:v>6.8571428571428568</c:v>
                </c:pt>
                <c:pt idx="13">
                  <c:v>1.4925373134328359</c:v>
                </c:pt>
                <c:pt idx="14">
                  <c:v>-0.72486605735896625</c:v>
                </c:pt>
                <c:pt idx="15">
                  <c:v>-20.802005012531328</c:v>
                </c:pt>
                <c:pt idx="16">
                  <c:v>3.3018867924528301</c:v>
                </c:pt>
                <c:pt idx="17">
                  <c:v>-2.5936599423631126</c:v>
                </c:pt>
                <c:pt idx="18">
                  <c:v>-2.7176927343316692</c:v>
                </c:pt>
                <c:pt idx="19">
                  <c:v>0.37341299477221807</c:v>
                </c:pt>
                <c:pt idx="20">
                  <c:v>-5.377789728421619</c:v>
                </c:pt>
                <c:pt idx="21">
                  <c:v>0</c:v>
                </c:pt>
                <c:pt idx="23">
                  <c:v>2.3089171974522293</c:v>
                </c:pt>
                <c:pt idx="24">
                  <c:v>0.57382785164450667</c:v>
                </c:pt>
                <c:pt idx="25">
                  <c:v>-3.4995922805110085</c:v>
                </c:pt>
              </c:numCache>
            </c:numRef>
          </c:val>
          <c:extLst>
            <c:ext xmlns:c16="http://schemas.microsoft.com/office/drawing/2014/chart" uri="{C3380CC4-5D6E-409C-BE32-E72D297353CC}">
              <c16:uniqueId val="{00000020-3AF0-4121-B599-16F3F3872D5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{9F8FE4AD-4536-4980-A666-4B0A2E74A4F0}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AF0-4121-B599-16F3F3872D5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{A437E005-90FA-4A88-B84A-FF498CCF6C07}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AF0-4121-B599-16F3F3872D5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{CDF3770D-9418-4563-B8D2-510F8A32E27F}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AF0-4121-B599-16F3F3872D5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{CB664E81-397C-46C3-8197-7D15B841E395}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AF0-4121-B599-16F3F3872D5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{4D83F3DF-9638-41A7-8532-97D7450651B6}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AF0-4121-B599-16F3F3872D5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{33C02FF3-EBAD-4A7B-B425-97E5E933FFD5}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AF0-4121-B599-16F3F3872D5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{38AA4BA8-32BA-4B1F-A85E-971C15185D17}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AF0-4121-B599-16F3F3872D5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{6DA8B9BF-8B78-4029-956C-76BCC2C99701}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AF0-4121-B599-16F3F3872D5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{DD190ED4-4556-4DC2-A6DA-1E17D434B872}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AF0-4121-B599-16F3F3872D5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{0BA1F6E9-2D41-48EB-9EDB-90C98A097BF5}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AF0-4121-B599-16F3F3872D5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{9EA6FD04-6BA6-472C-83D5-25AB60B51094}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AF0-4121-B599-16F3F3872D5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{560684E2-20A9-45DA-9199-CCD5D1B9AD1E}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AF0-4121-B599-16F3F3872D5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{6E03C477-3103-46A4-95EA-502EC927BBD4}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AF0-4121-B599-16F3F3872D5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{5DD28664-02A0-45A6-BB56-AB44E1979A1F}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AF0-4121-B599-16F3F3872D5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{13EE6F09-7CFC-4153-8554-9C2CCDBB23B0}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AF0-4121-B599-16F3F3872D5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{18732E56-A18F-471D-B6AF-B153F58AF597}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AF0-4121-B599-16F3F3872D5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{E04020FE-4277-429A-8373-E933DE0403C1}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AF0-4121-B599-16F3F3872D5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{EF87E595-2C2D-4846-8D34-A4013ADA051B}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AF0-4121-B599-16F3F3872D5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{ED094EC0-E22A-416C-9132-B983A1EDC7E5}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AF0-4121-B599-16F3F3872D5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{87A3A11E-2587-4A59-89B5-D39D04A91BA4}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AF0-4121-B599-16F3F3872D5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{B34C9F78-C437-4DEB-908F-4CF5A0F0CBBA}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AF0-4121-B599-16F3F3872D5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{60DECE2D-44EA-4273-B5E8-0F7BD21D0A03}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AF0-4121-B599-16F3F3872D5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{1A22E32E-35AD-45F0-B698-E91FFAD1322A}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AF0-4121-B599-16F3F3872D5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{5958B98E-65A1-42E1-AE2C-B945C6459EF9}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AF0-4121-B599-16F3F3872D5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{5CF1C799-435D-4592-BF82-B014DF1A9837}</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AF0-4121-B599-16F3F3872D5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{8B714285-B323-4871-A6D6-084762C2182A}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AF0-4121-B599-16F3F3872D5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{A2376897-85A3-4AAA-B0BB-E6847D1486AB}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AF0-4121-B599-16F3F3872D5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{B0AC1766-BAB1-4035-8896-4957BE4C3C69}</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AF0-4121-B599-16F3F3872D5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{5EE18718-7DDE-4008-8BC6-E7CAC2CB2509}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AF0-4121-B599-16F3F3872D5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{5C3DDE0C-D5F5-4325-A918-05F03FEFC7E7}</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AF0-4121-B599-16F3F3872D5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{D56FE65F-F2EC-4483-AEC5-1C212FCCEA99}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AF0-4121-B599-16F3F3872D5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{5F010F12-1DFD-4081-9C4B-2C8B3FCF0DA1}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AF0-4121-B599-16F3F3872D5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AF0-4121-B599-16F3F3872D5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AF0-4121-B599-16F3F3872D5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{EEB5A65C-1814-4F62-8F6E-3FDC76596045}</c15:txfldGUID>
                      <c15:f>Diagramm!$I$46</c15:f>
                      <c15:dlblFieldTableCache>
                        <c:ptCount val="1"/>
                      </c15:dlblFieldTableCache>
                    </c15:dlblFTEntry>
                  </c15:dlblFieldTable>
                  <c15:showDataLabelsRange val="0"/>
                </c:ext>
                <c:ext xmlns:c16="http://schemas.microsoft.com/office/drawing/2014/chart" uri="{C3380CC4-5D6E-409C-BE32-E72D297353CC}">
                  <c16:uniqueId val="{00000000-227F-49E2-BDD8-EE4B24361E4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{542A46E4-2DA4-4E2E-B577-DFF2DFC285C2}</c15:txfldGUID>
                      <c15:f>Diagramm!$I$47</c15:f>
                      <c15:dlblFieldTableCache>
                        <c:ptCount val="1"/>
                      </c15:dlblFieldTableCache>
                    </c15:dlblFTEntry>
                  </c15:dlblFieldTable>
                  <c15:showDataLabelsRange val="0"/>
                </c:ext>
                <c:ext xmlns:c16="http://schemas.microsoft.com/office/drawing/2014/chart" uri="{C3380CC4-5D6E-409C-BE32-E72D297353CC}">
                  <c16:uniqueId val="{00000001-227F-49E2-BDD8-EE4B24361E4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{706600D3-0EA2-4DAF-9B80-944C51B316CC}</c15:txfldGUID>
                      <c15:f>Diagramm!$I$48</c15:f>
                      <c15:dlblFieldTableCache>
                        <c:ptCount val="1"/>
                      </c15:dlblFieldTableCache>
                    </c15:dlblFTEntry>
                  </c15:dlblFieldTable>
                  <c15:showDataLabelsRange val="0"/>
                </c:ext>
                <c:ext xmlns:c16="http://schemas.microsoft.com/office/drawing/2014/chart" uri="{C3380CC4-5D6E-409C-BE32-E72D297353CC}">
                  <c16:uniqueId val="{00000002-227F-49E2-BDD8-EE4B24361E4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{F4D3B60E-6419-4EBC-9726-2F6E80C09DAE}</c15:txfldGUID>
                      <c15:f>Diagramm!$I$49</c15:f>
                      <c15:dlblFieldTableCache>
                        <c:ptCount val="1"/>
                      </c15:dlblFieldTableCache>
                    </c15:dlblFTEntry>
                  </c15:dlblFieldTable>
                  <c15:showDataLabelsRange val="0"/>
                </c:ext>
                <c:ext xmlns:c16="http://schemas.microsoft.com/office/drawing/2014/chart" uri="{C3380CC4-5D6E-409C-BE32-E72D297353CC}">
                  <c16:uniqueId val="{00000003-227F-49E2-BDD8-EE4B24361E4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{6BC085B9-1161-4F69-B507-F407BC176EAC}</c15:txfldGUID>
                      <c15:f>Diagramm!$I$50</c15:f>
                      <c15:dlblFieldTableCache>
                        <c:ptCount val="1"/>
                      </c15:dlblFieldTableCache>
                    </c15:dlblFTEntry>
                  </c15:dlblFieldTable>
                  <c15:showDataLabelsRange val="0"/>
                </c:ext>
                <c:ext xmlns:c16="http://schemas.microsoft.com/office/drawing/2014/chart" uri="{C3380CC4-5D6E-409C-BE32-E72D297353CC}">
                  <c16:uniqueId val="{00000004-227F-49E2-BDD8-EE4B24361E4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{70DEB12A-9DED-4502-BBBD-201208CBA10B}</c15:txfldGUID>
                      <c15:f>Diagramm!$I$51</c15:f>
                      <c15:dlblFieldTableCache>
                        <c:ptCount val="1"/>
                      </c15:dlblFieldTableCache>
                    </c15:dlblFTEntry>
                  </c15:dlblFieldTable>
                  <c15:showDataLabelsRange val="0"/>
                </c:ext>
                <c:ext xmlns:c16="http://schemas.microsoft.com/office/drawing/2014/chart" uri="{C3380CC4-5D6E-409C-BE32-E72D297353CC}">
                  <c16:uniqueId val="{00000005-227F-49E2-BDD8-EE4B24361E4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{0B571D01-E862-4667-9E4B-17DFA3F18881}</c15:txfldGUID>
                      <c15:f>Diagramm!$I$52</c15:f>
                      <c15:dlblFieldTableCache>
                        <c:ptCount val="1"/>
                      </c15:dlblFieldTableCache>
                    </c15:dlblFTEntry>
                  </c15:dlblFieldTable>
                  <c15:showDataLabelsRange val="0"/>
                </c:ext>
                <c:ext xmlns:c16="http://schemas.microsoft.com/office/drawing/2014/chart" uri="{C3380CC4-5D6E-409C-BE32-E72D297353CC}">
                  <c16:uniqueId val="{00000006-227F-49E2-BDD8-EE4B24361E4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{AB766F9E-3355-450E-9B0F-30963F8340A2}</c15:txfldGUID>
                      <c15:f>Diagramm!$I$53</c15:f>
                      <c15:dlblFieldTableCache>
                        <c:ptCount val="1"/>
                      </c15:dlblFieldTableCache>
                    </c15:dlblFTEntry>
                  </c15:dlblFieldTable>
                  <c15:showDataLabelsRange val="0"/>
                </c:ext>
                <c:ext xmlns:c16="http://schemas.microsoft.com/office/drawing/2014/chart" uri="{C3380CC4-5D6E-409C-BE32-E72D297353CC}">
                  <c16:uniqueId val="{00000007-227F-49E2-BDD8-EE4B24361E4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{8CEEDCB2-447C-43AF-AC94-65F7B388CC28}</c15:txfldGUID>
                      <c15:f>Diagramm!$I$54</c15:f>
                      <c15:dlblFieldTableCache>
                        <c:ptCount val="1"/>
                      </c15:dlblFieldTableCache>
                    </c15:dlblFTEntry>
                  </c15:dlblFieldTable>
                  <c15:showDataLabelsRange val="0"/>
                </c:ext>
                <c:ext xmlns:c16="http://schemas.microsoft.com/office/drawing/2014/chart" uri="{C3380CC4-5D6E-409C-BE32-E72D297353CC}">
                  <c16:uniqueId val="{00000008-227F-49E2-BDD8-EE4B24361E4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{A3D47777-6875-46A2-9876-A4D9BA204937}</c15:txfldGUID>
                      <c15:f>Diagramm!$I$55</c15:f>
                      <c15:dlblFieldTableCache>
                        <c:ptCount val="1"/>
                      </c15:dlblFieldTableCache>
                    </c15:dlblFTEntry>
                  </c15:dlblFieldTable>
                  <c15:showDataLabelsRange val="0"/>
                </c:ext>
                <c:ext xmlns:c16="http://schemas.microsoft.com/office/drawing/2014/chart" uri="{C3380CC4-5D6E-409C-BE32-E72D297353CC}">
                  <c16:uniqueId val="{00000009-227F-49E2-BDD8-EE4B24361E4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{2D91B5FE-DB13-4EE0-BA60-A6F12011F2D9}</c15:txfldGUID>
                      <c15:f>Diagramm!$I$56</c15:f>
                      <c15:dlblFieldTableCache>
                        <c:ptCount val="1"/>
                      </c15:dlblFieldTableCache>
                    </c15:dlblFTEntry>
                  </c15:dlblFieldTable>
                  <c15:showDataLabelsRange val="0"/>
                </c:ext>
                <c:ext xmlns:c16="http://schemas.microsoft.com/office/drawing/2014/chart" uri="{C3380CC4-5D6E-409C-BE32-E72D297353CC}">
                  <c16:uniqueId val="{0000000A-227F-49E2-BDD8-EE4B24361E4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{81A3DCEE-B87F-4567-AF17-4C767F84B558}</c15:txfldGUID>
                      <c15:f>Diagramm!$I$57</c15:f>
                      <c15:dlblFieldTableCache>
                        <c:ptCount val="1"/>
                      </c15:dlblFieldTableCache>
                    </c15:dlblFTEntry>
                  </c15:dlblFieldTable>
                  <c15:showDataLabelsRange val="0"/>
                </c:ext>
                <c:ext xmlns:c16="http://schemas.microsoft.com/office/drawing/2014/chart" uri="{C3380CC4-5D6E-409C-BE32-E72D297353CC}">
                  <c16:uniqueId val="{0000000B-227F-49E2-BDD8-EE4B24361E4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{F8CE80F9-3555-4D40-8903-BB524C332BF8}</c15:txfldGUID>
                      <c15:f>Diagramm!$I$58</c15:f>
                      <c15:dlblFieldTableCache>
                        <c:ptCount val="1"/>
                      </c15:dlblFieldTableCache>
                    </c15:dlblFTEntry>
                  </c15:dlblFieldTable>
                  <c15:showDataLabelsRange val="0"/>
                </c:ext>
                <c:ext xmlns:c16="http://schemas.microsoft.com/office/drawing/2014/chart" uri="{C3380CC4-5D6E-409C-BE32-E72D297353CC}">
                  <c16:uniqueId val="{0000000C-227F-49E2-BDD8-EE4B24361E4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{0B33DDE3-CF9B-4364-9AE5-5070541718D5}</c15:txfldGUID>
                      <c15:f>Diagramm!$I$59</c15:f>
                      <c15:dlblFieldTableCache>
                        <c:ptCount val="1"/>
                      </c15:dlblFieldTableCache>
                    </c15:dlblFTEntry>
                  </c15:dlblFieldTable>
                  <c15:showDataLabelsRange val="0"/>
                </c:ext>
                <c:ext xmlns:c16="http://schemas.microsoft.com/office/drawing/2014/chart" uri="{C3380CC4-5D6E-409C-BE32-E72D297353CC}">
                  <c16:uniqueId val="{0000000D-227F-49E2-BDD8-EE4B24361E4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{3484B40B-A2FB-48E3-A64D-0B8F7F32360E}</c15:txfldGUID>
                      <c15:f>Diagramm!$I$60</c15:f>
                      <c15:dlblFieldTableCache>
                        <c:ptCount val="1"/>
                      </c15:dlblFieldTableCache>
                    </c15:dlblFTEntry>
                  </c15:dlblFieldTable>
                  <c15:showDataLabelsRange val="0"/>
                </c:ext>
                <c:ext xmlns:c16="http://schemas.microsoft.com/office/drawing/2014/chart" uri="{C3380CC4-5D6E-409C-BE32-E72D297353CC}">
                  <c16:uniqueId val="{0000000E-227F-49E2-BDD8-EE4B24361E4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{8A1DDE97-577D-4911-BE45-69332A00830D}</c15:txfldGUID>
                      <c15:f>Diagramm!$I$61</c15:f>
                      <c15:dlblFieldTableCache>
                        <c:ptCount val="1"/>
                      </c15:dlblFieldTableCache>
                    </c15:dlblFTEntry>
                  </c15:dlblFieldTable>
                  <c15:showDataLabelsRange val="0"/>
                </c:ext>
                <c:ext xmlns:c16="http://schemas.microsoft.com/office/drawing/2014/chart" uri="{C3380CC4-5D6E-409C-BE32-E72D297353CC}">
                  <c16:uniqueId val="{0000000F-227F-49E2-BDD8-EE4B24361E4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{6A1A3D23-DB6C-4D88-A956-C8F109188681}</c15:txfldGUID>
                      <c15:f>Diagramm!$I$62</c15:f>
                      <c15:dlblFieldTableCache>
                        <c:ptCount val="1"/>
                      </c15:dlblFieldTableCache>
                    </c15:dlblFTEntry>
                  </c15:dlblFieldTable>
                  <c15:showDataLabelsRange val="0"/>
                </c:ext>
                <c:ext xmlns:c16="http://schemas.microsoft.com/office/drawing/2014/chart" uri="{C3380CC4-5D6E-409C-BE32-E72D297353CC}">
                  <c16:uniqueId val="{00000010-227F-49E2-BDD8-EE4B24361E4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{903D22C4-C873-43A1-8BD6-CDCE1388BA8C}</c15:txfldGUID>
                      <c15:f>Diagramm!$I$63</c15:f>
                      <c15:dlblFieldTableCache>
                        <c:ptCount val="1"/>
                      </c15:dlblFieldTableCache>
                    </c15:dlblFTEntry>
                  </c15:dlblFieldTable>
                  <c15:showDataLabelsRange val="0"/>
                </c:ext>
                <c:ext xmlns:c16="http://schemas.microsoft.com/office/drawing/2014/chart" uri="{C3380CC4-5D6E-409C-BE32-E72D297353CC}">
                  <c16:uniqueId val="{00000011-227F-49E2-BDD8-EE4B24361E4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{9E83BB2C-A1DA-473C-9630-B4C924CA5781}</c15:txfldGUID>
                      <c15:f>Diagramm!$I$64</c15:f>
                      <c15:dlblFieldTableCache>
                        <c:ptCount val="1"/>
                      </c15:dlblFieldTableCache>
                    </c15:dlblFTEntry>
                  </c15:dlblFieldTable>
                  <c15:showDataLabelsRange val="0"/>
                </c:ext>
                <c:ext xmlns:c16="http://schemas.microsoft.com/office/drawing/2014/chart" uri="{C3380CC4-5D6E-409C-BE32-E72D297353CC}">
                  <c16:uniqueId val="{00000012-227F-49E2-BDD8-EE4B24361E4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{14AFFEDF-6E6C-41F7-98D1-9AA3BB18CFEC}</c15:txfldGUID>
                      <c15:f>Diagramm!$I$65</c15:f>
                      <c15:dlblFieldTableCache>
                        <c:ptCount val="1"/>
                      </c15:dlblFieldTableCache>
                    </c15:dlblFTEntry>
                  </c15:dlblFieldTable>
                  <c15:showDataLabelsRange val="0"/>
                </c:ext>
                <c:ext xmlns:c16="http://schemas.microsoft.com/office/drawing/2014/chart" uri="{C3380CC4-5D6E-409C-BE32-E72D297353CC}">
                  <c16:uniqueId val="{00000013-227F-49E2-BDD8-EE4B24361E4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{DD7DC8FF-9E3A-4E46-9D66-BD1983358669}</c15:txfldGUID>
                      <c15:f>Diagramm!$I$66</c15:f>
                      <c15:dlblFieldTableCache>
                        <c:ptCount val="1"/>
                      </c15:dlblFieldTableCache>
                    </c15:dlblFTEntry>
                  </c15:dlblFieldTable>
                  <c15:showDataLabelsRange val="0"/>
                </c:ext>
                <c:ext xmlns:c16="http://schemas.microsoft.com/office/drawing/2014/chart" uri="{C3380CC4-5D6E-409C-BE32-E72D297353CC}">
                  <c16:uniqueId val="{00000014-227F-49E2-BDD8-EE4B24361E4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{F5BA57E0-6AE9-4425-B7A5-0880AF1CBA13}</c15:txfldGUID>
                      <c15:f>Diagramm!$I$67</c15:f>
                      <c15:dlblFieldTableCache>
                        <c:ptCount val="1"/>
                      </c15:dlblFieldTableCache>
                    </c15:dlblFTEntry>
                  </c15:dlblFieldTable>
                  <c15:showDataLabelsRange val="0"/>
                </c:ext>
                <c:ext xmlns:c16="http://schemas.microsoft.com/office/drawing/2014/chart" uri="{C3380CC4-5D6E-409C-BE32-E72D297353CC}">
                  <c16:uniqueId val="{00000015-227F-49E2-BDD8-EE4B24361E4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27F-49E2-BDD8-EE4B24361E4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{5F8BB307-00B5-44C8-B8A2-2DF48C20DCCC}</c15:txfldGUID>
                      <c15:f>Diagramm!$K$46</c15:f>
                      <c15:dlblFieldTableCache>
                        <c:ptCount val="1"/>
                      </c15:dlblFieldTableCache>
                    </c15:dlblFTEntry>
                  </c15:dlblFieldTable>
                  <c15:showDataLabelsRange val="0"/>
                </c:ext>
                <c:ext xmlns:c16="http://schemas.microsoft.com/office/drawing/2014/chart" uri="{C3380CC4-5D6E-409C-BE32-E72D297353CC}">
                  <c16:uniqueId val="{00000017-227F-49E2-BDD8-EE4B24361E4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{849DA5E2-E954-487F-A2E2-3AC9BA356162}</c15:txfldGUID>
                      <c15:f>Diagramm!$K$47</c15:f>
                      <c15:dlblFieldTableCache>
                        <c:ptCount val="1"/>
                      </c15:dlblFieldTableCache>
                    </c15:dlblFTEntry>
                  </c15:dlblFieldTable>
                  <c15:showDataLabelsRange val="0"/>
                </c:ext>
                <c:ext xmlns:c16="http://schemas.microsoft.com/office/drawing/2014/chart" uri="{C3380CC4-5D6E-409C-BE32-E72D297353CC}">
                  <c16:uniqueId val="{00000018-227F-49E2-BDD8-EE4B24361E4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{9B942E8F-F81C-4CDD-8F1F-0F238CB3CF4F}</c15:txfldGUID>
                      <c15:f>Diagramm!$K$48</c15:f>
                      <c15:dlblFieldTableCache>
                        <c:ptCount val="1"/>
                      </c15:dlblFieldTableCache>
                    </c15:dlblFTEntry>
                  </c15:dlblFieldTable>
                  <c15:showDataLabelsRange val="0"/>
                </c:ext>
                <c:ext xmlns:c16="http://schemas.microsoft.com/office/drawing/2014/chart" uri="{C3380CC4-5D6E-409C-BE32-E72D297353CC}">
                  <c16:uniqueId val="{00000019-227F-49E2-BDD8-EE4B24361E4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{27E2089F-D027-4AEE-BF63-B5708CCC70FB}</c15:txfldGUID>
                      <c15:f>Diagramm!$K$49</c15:f>
                      <c15:dlblFieldTableCache>
                        <c:ptCount val="1"/>
                      </c15:dlblFieldTableCache>
                    </c15:dlblFTEntry>
                  </c15:dlblFieldTable>
                  <c15:showDataLabelsRange val="0"/>
                </c:ext>
                <c:ext xmlns:c16="http://schemas.microsoft.com/office/drawing/2014/chart" uri="{C3380CC4-5D6E-409C-BE32-E72D297353CC}">
                  <c16:uniqueId val="{0000001A-227F-49E2-BDD8-EE4B24361E4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{2EAA10A1-063C-429C-9AFA-CC209BA6866E}</c15:txfldGUID>
                      <c15:f>Diagramm!$K$50</c15:f>
                      <c15:dlblFieldTableCache>
                        <c:ptCount val="1"/>
                      </c15:dlblFieldTableCache>
                    </c15:dlblFTEntry>
                  </c15:dlblFieldTable>
                  <c15:showDataLabelsRange val="0"/>
                </c:ext>
                <c:ext xmlns:c16="http://schemas.microsoft.com/office/drawing/2014/chart" uri="{C3380CC4-5D6E-409C-BE32-E72D297353CC}">
                  <c16:uniqueId val="{0000001B-227F-49E2-BDD8-EE4B24361E4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{7930A142-EAA5-4DF4-8872-C005C68F81B2}</c15:txfldGUID>
                      <c15:f>Diagramm!$K$51</c15:f>
                      <c15:dlblFieldTableCache>
                        <c:ptCount val="1"/>
                      </c15:dlblFieldTableCache>
                    </c15:dlblFTEntry>
                  </c15:dlblFieldTable>
                  <c15:showDataLabelsRange val="0"/>
                </c:ext>
                <c:ext xmlns:c16="http://schemas.microsoft.com/office/drawing/2014/chart" uri="{C3380CC4-5D6E-409C-BE32-E72D297353CC}">
                  <c16:uniqueId val="{0000001C-227F-49E2-BDD8-EE4B24361E4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{2053965C-E1D5-465A-995D-B550D9AB838F}</c15:txfldGUID>
                      <c15:f>Diagramm!$K$52</c15:f>
                      <c15:dlblFieldTableCache>
                        <c:ptCount val="1"/>
                      </c15:dlblFieldTableCache>
                    </c15:dlblFTEntry>
                  </c15:dlblFieldTable>
                  <c15:showDataLabelsRange val="0"/>
                </c:ext>
                <c:ext xmlns:c16="http://schemas.microsoft.com/office/drawing/2014/chart" uri="{C3380CC4-5D6E-409C-BE32-E72D297353CC}">
                  <c16:uniqueId val="{0000001D-227F-49E2-BDD8-EE4B24361E4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{5866D946-7346-4C57-90A6-A87CC97FAFD3}</c15:txfldGUID>
                      <c15:f>Diagramm!$K$53</c15:f>
                      <c15:dlblFieldTableCache>
                        <c:ptCount val="1"/>
                      </c15:dlblFieldTableCache>
                    </c15:dlblFTEntry>
                  </c15:dlblFieldTable>
                  <c15:showDataLabelsRange val="0"/>
                </c:ext>
                <c:ext xmlns:c16="http://schemas.microsoft.com/office/drawing/2014/chart" uri="{C3380CC4-5D6E-409C-BE32-E72D297353CC}">
                  <c16:uniqueId val="{0000001E-227F-49E2-BDD8-EE4B24361E4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{CA03D302-B498-4A6F-977C-C6731770F74A}</c15:txfldGUID>
                      <c15:f>Diagramm!$K$54</c15:f>
                      <c15:dlblFieldTableCache>
                        <c:ptCount val="1"/>
                      </c15:dlblFieldTableCache>
                    </c15:dlblFTEntry>
                  </c15:dlblFieldTable>
                  <c15:showDataLabelsRange val="0"/>
                </c:ext>
                <c:ext xmlns:c16="http://schemas.microsoft.com/office/drawing/2014/chart" uri="{C3380CC4-5D6E-409C-BE32-E72D297353CC}">
                  <c16:uniqueId val="{0000001F-227F-49E2-BDD8-EE4B24361E4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{95AA294B-ACE7-4DEB-9ABD-D39C524D4E31}</c15:txfldGUID>
                      <c15:f>Diagramm!$K$55</c15:f>
                      <c15:dlblFieldTableCache>
                        <c:ptCount val="1"/>
                      </c15:dlblFieldTableCache>
                    </c15:dlblFTEntry>
                  </c15:dlblFieldTable>
                  <c15:showDataLabelsRange val="0"/>
                </c:ext>
                <c:ext xmlns:c16="http://schemas.microsoft.com/office/drawing/2014/chart" uri="{C3380CC4-5D6E-409C-BE32-E72D297353CC}">
                  <c16:uniqueId val="{00000020-227F-49E2-BDD8-EE4B24361E4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{2AC69527-4500-4468-80FA-962D93940DFC}</c15:txfldGUID>
                      <c15:f>Diagramm!$K$56</c15:f>
                      <c15:dlblFieldTableCache>
                        <c:ptCount val="1"/>
                      </c15:dlblFieldTableCache>
                    </c15:dlblFTEntry>
                  </c15:dlblFieldTable>
                  <c15:showDataLabelsRange val="0"/>
                </c:ext>
                <c:ext xmlns:c16="http://schemas.microsoft.com/office/drawing/2014/chart" uri="{C3380CC4-5D6E-409C-BE32-E72D297353CC}">
                  <c16:uniqueId val="{00000021-227F-49E2-BDD8-EE4B24361E4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{C247BD69-2DA2-4955-AA3F-802F1ED6CC38}</c15:txfldGUID>
                      <c15:f>Diagramm!$K$57</c15:f>
                      <c15:dlblFieldTableCache>
                        <c:ptCount val="1"/>
                      </c15:dlblFieldTableCache>
                    </c15:dlblFTEntry>
                  </c15:dlblFieldTable>
                  <c15:showDataLabelsRange val="0"/>
                </c:ext>
                <c:ext xmlns:c16="http://schemas.microsoft.com/office/drawing/2014/chart" uri="{C3380CC4-5D6E-409C-BE32-E72D297353CC}">
                  <c16:uniqueId val="{00000022-227F-49E2-BDD8-EE4B24361E4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{BC18635F-7A79-47A0-88BF-DC89D69A6ED4}</c15:txfldGUID>
                      <c15:f>Diagramm!$K$58</c15:f>
                      <c15:dlblFieldTableCache>
                        <c:ptCount val="1"/>
                      </c15:dlblFieldTableCache>
                    </c15:dlblFTEntry>
                  </c15:dlblFieldTable>
                  <c15:showDataLabelsRange val="0"/>
                </c:ext>
                <c:ext xmlns:c16="http://schemas.microsoft.com/office/drawing/2014/chart" uri="{C3380CC4-5D6E-409C-BE32-E72D297353CC}">
                  <c16:uniqueId val="{00000023-227F-49E2-BDD8-EE4B24361E4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{3E05CEE3-3674-40F4-BAE2-B5CF424422BC}</c15:txfldGUID>
                      <c15:f>Diagramm!$K$59</c15:f>
                      <c15:dlblFieldTableCache>
                        <c:ptCount val="1"/>
                      </c15:dlblFieldTableCache>
                    </c15:dlblFTEntry>
                  </c15:dlblFieldTable>
                  <c15:showDataLabelsRange val="0"/>
                </c:ext>
                <c:ext xmlns:c16="http://schemas.microsoft.com/office/drawing/2014/chart" uri="{C3380CC4-5D6E-409C-BE32-E72D297353CC}">
                  <c16:uniqueId val="{00000024-227F-49E2-BDD8-EE4B24361E4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{49E86C3C-1ACD-4A22-A374-51D017A0061E}</c15:txfldGUID>
                      <c15:f>Diagramm!$K$60</c15:f>
                      <c15:dlblFieldTableCache>
                        <c:ptCount val="1"/>
                      </c15:dlblFieldTableCache>
                    </c15:dlblFTEntry>
                  </c15:dlblFieldTable>
                  <c15:showDataLabelsRange val="0"/>
                </c:ext>
                <c:ext xmlns:c16="http://schemas.microsoft.com/office/drawing/2014/chart" uri="{C3380CC4-5D6E-409C-BE32-E72D297353CC}">
                  <c16:uniqueId val="{00000025-227F-49E2-BDD8-EE4B24361E4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{5504ED06-1569-4FBD-9A05-0777A349F988}</c15:txfldGUID>
                      <c15:f>Diagramm!$K$61</c15:f>
                      <c15:dlblFieldTableCache>
                        <c:ptCount val="1"/>
                      </c15:dlblFieldTableCache>
                    </c15:dlblFTEntry>
                  </c15:dlblFieldTable>
                  <c15:showDataLabelsRange val="0"/>
                </c:ext>
                <c:ext xmlns:c16="http://schemas.microsoft.com/office/drawing/2014/chart" uri="{C3380CC4-5D6E-409C-BE32-E72D297353CC}">
                  <c16:uniqueId val="{00000026-227F-49E2-BDD8-EE4B24361E4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{75EE3AE1-03C3-4340-B7D7-2E3030C6264A}</c15:txfldGUID>
                      <c15:f>Diagramm!$K$62</c15:f>
                      <c15:dlblFieldTableCache>
                        <c:ptCount val="1"/>
                      </c15:dlblFieldTableCache>
                    </c15:dlblFTEntry>
                  </c15:dlblFieldTable>
                  <c15:showDataLabelsRange val="0"/>
                </c:ext>
                <c:ext xmlns:c16="http://schemas.microsoft.com/office/drawing/2014/chart" uri="{C3380CC4-5D6E-409C-BE32-E72D297353CC}">
                  <c16:uniqueId val="{00000027-227F-49E2-BDD8-EE4B24361E4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{1ADC29FD-E8FB-4307-A807-DE0D359D141E}</c15:txfldGUID>
                      <c15:f>Diagramm!$K$63</c15:f>
                      <c15:dlblFieldTableCache>
                        <c:ptCount val="1"/>
                      </c15:dlblFieldTableCache>
                    </c15:dlblFTEntry>
                  </c15:dlblFieldTable>
                  <c15:showDataLabelsRange val="0"/>
                </c:ext>
                <c:ext xmlns:c16="http://schemas.microsoft.com/office/drawing/2014/chart" uri="{C3380CC4-5D6E-409C-BE32-E72D297353CC}">
                  <c16:uniqueId val="{00000028-227F-49E2-BDD8-EE4B24361E4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{6E091C9B-273F-4AAE-9F6E-1FB89DF9729E}</c15:txfldGUID>
                      <c15:f>Diagramm!$K$64</c15:f>
                      <c15:dlblFieldTableCache>
                        <c:ptCount val="1"/>
                      </c15:dlblFieldTableCache>
                    </c15:dlblFTEntry>
                  </c15:dlblFieldTable>
                  <c15:showDataLabelsRange val="0"/>
                </c:ext>
                <c:ext xmlns:c16="http://schemas.microsoft.com/office/drawing/2014/chart" uri="{C3380CC4-5D6E-409C-BE32-E72D297353CC}">
                  <c16:uniqueId val="{00000029-227F-49E2-BDD8-EE4B24361E4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{C3D83C4F-F10C-4B81-A647-CD152DB24916}</c15:txfldGUID>
                      <c15:f>Diagramm!$K$65</c15:f>
                      <c15:dlblFieldTableCache>
                        <c:ptCount val="1"/>
                      </c15:dlblFieldTableCache>
                    </c15:dlblFTEntry>
                  </c15:dlblFieldTable>
                  <c15:showDataLabelsRange val="0"/>
                </c:ext>
                <c:ext xmlns:c16="http://schemas.microsoft.com/office/drawing/2014/chart" uri="{C3380CC4-5D6E-409C-BE32-E72D297353CC}">
                  <c16:uniqueId val="{0000002A-227F-49E2-BDD8-EE4B24361E4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{5DF16520-A831-42F5-AF03-7F05954CF627}</c15:txfldGUID>
                      <c15:f>Diagramm!$K$66</c15:f>
                      <c15:dlblFieldTableCache>
                        <c:ptCount val="1"/>
                      </c15:dlblFieldTableCache>
                    </c15:dlblFTEntry>
                  </c15:dlblFieldTable>
                  <c15:showDataLabelsRange val="0"/>
                </c:ext>
                <c:ext xmlns:c16="http://schemas.microsoft.com/office/drawing/2014/chart" uri="{C3380CC4-5D6E-409C-BE32-E72D297353CC}">
                  <c16:uniqueId val="{0000002B-227F-49E2-BDD8-EE4B24361E4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{3A5F4971-9A61-4955-AC51-D487CE975185}</c15:txfldGUID>
                      <c15:f>Diagramm!$K$67</c15:f>
                      <c15:dlblFieldTableCache>
                        <c:ptCount val="1"/>
                      </c15:dlblFieldTableCache>
                    </c15:dlblFTEntry>
                  </c15:dlblFieldTable>
                  <c15:showDataLabelsRange val="0"/>
                </c:ext>
                <c:ext xmlns:c16="http://schemas.microsoft.com/office/drawing/2014/chart" uri="{C3380CC4-5D6E-409C-BE32-E72D297353CC}">
                  <c16:uniqueId val="{0000002C-227F-49E2-BDD8-EE4B24361E4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27F-49E2-BDD8-EE4B24361E4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{13B9644D-5CE5-4253-B444-01DCD05D935A}</c15:txfldGUID>
                      <c15:f>Diagramm!$J$46</c15:f>
                      <c15:dlblFieldTableCache>
                        <c:ptCount val="1"/>
                      </c15:dlblFieldTableCache>
                    </c15:dlblFTEntry>
                  </c15:dlblFieldTable>
                  <c15:showDataLabelsRange val="0"/>
                </c:ext>
                <c:ext xmlns:c16="http://schemas.microsoft.com/office/drawing/2014/chart" uri="{C3380CC4-5D6E-409C-BE32-E72D297353CC}">
                  <c16:uniqueId val="{0000002E-227F-49E2-BDD8-EE4B24361E4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{C6227BEF-82F3-4214-909C-55FD56B28B2F}</c15:txfldGUID>
                      <c15:f>Diagramm!$J$47</c15:f>
                      <c15:dlblFieldTableCache>
                        <c:ptCount val="1"/>
                      </c15:dlblFieldTableCache>
                    </c15:dlblFTEntry>
                  </c15:dlblFieldTable>
                  <c15:showDataLabelsRange val="0"/>
                </c:ext>
                <c:ext xmlns:c16="http://schemas.microsoft.com/office/drawing/2014/chart" uri="{C3380CC4-5D6E-409C-BE32-E72D297353CC}">
                  <c16:uniqueId val="{0000002F-227F-49E2-BDD8-EE4B24361E4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{1684B59B-CFA0-40AC-889D-AFBB7095EEB6}</c15:txfldGUID>
                      <c15:f>Diagramm!$J$48</c15:f>
                      <c15:dlblFieldTableCache>
                        <c:ptCount val="1"/>
                      </c15:dlblFieldTableCache>
                    </c15:dlblFTEntry>
                  </c15:dlblFieldTable>
                  <c15:showDataLabelsRange val="0"/>
                </c:ext>
                <c:ext xmlns:c16="http://schemas.microsoft.com/office/drawing/2014/chart" uri="{C3380CC4-5D6E-409C-BE32-E72D297353CC}">
                  <c16:uniqueId val="{00000030-227F-49E2-BDD8-EE4B24361E4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{630B55A4-D078-4CD9-9AEA-4F4E65040A0E}</c15:txfldGUID>
                      <c15:f>Diagramm!$J$49</c15:f>
                      <c15:dlblFieldTableCache>
                        <c:ptCount val="1"/>
                      </c15:dlblFieldTableCache>
                    </c15:dlblFTEntry>
                  </c15:dlblFieldTable>
                  <c15:showDataLabelsRange val="0"/>
                </c:ext>
                <c:ext xmlns:c16="http://schemas.microsoft.com/office/drawing/2014/chart" uri="{C3380CC4-5D6E-409C-BE32-E72D297353CC}">
                  <c16:uniqueId val="{00000031-227F-49E2-BDD8-EE4B24361E4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{5B8219F8-5245-4B26-8D1B-7FA0EDB97B94}</c15:txfldGUID>
                      <c15:f>Diagramm!$J$50</c15:f>
                      <c15:dlblFieldTableCache>
                        <c:ptCount val="1"/>
                      </c15:dlblFieldTableCache>
                    </c15:dlblFTEntry>
                  </c15:dlblFieldTable>
                  <c15:showDataLabelsRange val="0"/>
                </c:ext>
                <c:ext xmlns:c16="http://schemas.microsoft.com/office/drawing/2014/chart" uri="{C3380CC4-5D6E-409C-BE32-E72D297353CC}">
                  <c16:uniqueId val="{00000032-227F-49E2-BDD8-EE4B24361E4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{54AE0346-E807-4754-8CCB-41D027DC5663}</c15:txfldGUID>
                      <c15:f>Diagramm!$J$51</c15:f>
                      <c15:dlblFieldTableCache>
                        <c:ptCount val="1"/>
                      </c15:dlblFieldTableCache>
                    </c15:dlblFTEntry>
                  </c15:dlblFieldTable>
                  <c15:showDataLabelsRange val="0"/>
                </c:ext>
                <c:ext xmlns:c16="http://schemas.microsoft.com/office/drawing/2014/chart" uri="{C3380CC4-5D6E-409C-BE32-E72D297353CC}">
                  <c16:uniqueId val="{00000033-227F-49E2-BDD8-EE4B24361E4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{B72FDAA6-B629-4860-9318-E388E3C11BE2}</c15:txfldGUID>
                      <c15:f>Diagramm!$J$52</c15:f>
                      <c15:dlblFieldTableCache>
                        <c:ptCount val="1"/>
                      </c15:dlblFieldTableCache>
                    </c15:dlblFTEntry>
                  </c15:dlblFieldTable>
                  <c15:showDataLabelsRange val="0"/>
                </c:ext>
                <c:ext xmlns:c16="http://schemas.microsoft.com/office/drawing/2014/chart" uri="{C3380CC4-5D6E-409C-BE32-E72D297353CC}">
                  <c16:uniqueId val="{00000034-227F-49E2-BDD8-EE4B24361E4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{9D892AA0-F560-4B86-AAB6-4FA07DEFD2E4}</c15:txfldGUID>
                      <c15:f>Diagramm!$J$53</c15:f>
                      <c15:dlblFieldTableCache>
                        <c:ptCount val="1"/>
                      </c15:dlblFieldTableCache>
                    </c15:dlblFTEntry>
                  </c15:dlblFieldTable>
                  <c15:showDataLabelsRange val="0"/>
                </c:ext>
                <c:ext xmlns:c16="http://schemas.microsoft.com/office/drawing/2014/chart" uri="{C3380CC4-5D6E-409C-BE32-E72D297353CC}">
                  <c16:uniqueId val="{00000035-227F-49E2-BDD8-EE4B24361E4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{8A5161CF-A507-49DF-9DD4-D278E9A0BAF6}</c15:txfldGUID>
                      <c15:f>Diagramm!$J$54</c15:f>
                      <c15:dlblFieldTableCache>
                        <c:ptCount val="1"/>
                      </c15:dlblFieldTableCache>
                    </c15:dlblFTEntry>
                  </c15:dlblFieldTable>
                  <c15:showDataLabelsRange val="0"/>
                </c:ext>
                <c:ext xmlns:c16="http://schemas.microsoft.com/office/drawing/2014/chart" uri="{C3380CC4-5D6E-409C-BE32-E72D297353CC}">
                  <c16:uniqueId val="{00000036-227F-49E2-BDD8-EE4B24361E4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{A5FFBF4C-7067-4ED0-890D-8610799F8736}</c15:txfldGUID>
                      <c15:f>Diagramm!$J$55</c15:f>
                      <c15:dlblFieldTableCache>
                        <c:ptCount val="1"/>
                      </c15:dlblFieldTableCache>
                    </c15:dlblFTEntry>
                  </c15:dlblFieldTable>
                  <c15:showDataLabelsRange val="0"/>
                </c:ext>
                <c:ext xmlns:c16="http://schemas.microsoft.com/office/drawing/2014/chart" uri="{C3380CC4-5D6E-409C-BE32-E72D297353CC}">
                  <c16:uniqueId val="{00000037-227F-49E2-BDD8-EE4B24361E4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{75E1309F-9A77-4566-8C19-FDA5BB3F75D1}</c15:txfldGUID>
                      <c15:f>Diagramm!$J$56</c15:f>
                      <c15:dlblFieldTableCache>
                        <c:ptCount val="1"/>
                      </c15:dlblFieldTableCache>
                    </c15:dlblFTEntry>
                  </c15:dlblFieldTable>
                  <c15:showDataLabelsRange val="0"/>
                </c:ext>
                <c:ext xmlns:c16="http://schemas.microsoft.com/office/drawing/2014/chart" uri="{C3380CC4-5D6E-409C-BE32-E72D297353CC}">
                  <c16:uniqueId val="{00000038-227F-49E2-BDD8-EE4B24361E4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{317DA9E6-2BA4-4BD9-874A-4A61D19EEC2F}</c15:txfldGUID>
                      <c15:f>Diagramm!$J$57</c15:f>
                      <c15:dlblFieldTableCache>
                        <c:ptCount val="1"/>
                      </c15:dlblFieldTableCache>
                    </c15:dlblFTEntry>
                  </c15:dlblFieldTable>
                  <c15:showDataLabelsRange val="0"/>
                </c:ext>
                <c:ext xmlns:c16="http://schemas.microsoft.com/office/drawing/2014/chart" uri="{C3380CC4-5D6E-409C-BE32-E72D297353CC}">
                  <c16:uniqueId val="{00000039-227F-49E2-BDD8-EE4B24361E4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{6045DAC8-3CB1-4EC6-928C-2CEF21628700}</c15:txfldGUID>
                      <c15:f>Diagramm!$J$58</c15:f>
                      <c15:dlblFieldTableCache>
                        <c:ptCount val="1"/>
                      </c15:dlblFieldTableCache>
                    </c15:dlblFTEntry>
                  </c15:dlblFieldTable>
                  <c15:showDataLabelsRange val="0"/>
                </c:ext>
                <c:ext xmlns:c16="http://schemas.microsoft.com/office/drawing/2014/chart" uri="{C3380CC4-5D6E-409C-BE32-E72D297353CC}">
                  <c16:uniqueId val="{0000003A-227F-49E2-BDD8-EE4B24361E4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{3E3D52C2-4EBE-410E-8B91-741D6F77BAD7}</c15:txfldGUID>
                      <c15:f>Diagramm!$J$59</c15:f>
                      <c15:dlblFieldTableCache>
                        <c:ptCount val="1"/>
                      </c15:dlblFieldTableCache>
                    </c15:dlblFTEntry>
                  </c15:dlblFieldTable>
                  <c15:showDataLabelsRange val="0"/>
                </c:ext>
                <c:ext xmlns:c16="http://schemas.microsoft.com/office/drawing/2014/chart" uri="{C3380CC4-5D6E-409C-BE32-E72D297353CC}">
                  <c16:uniqueId val="{0000003B-227F-49E2-BDD8-EE4B24361E4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{E5213D5B-6735-4EEA-BA02-9CF21B10397E}</c15:txfldGUID>
                      <c15:f>Diagramm!$J$60</c15:f>
                      <c15:dlblFieldTableCache>
                        <c:ptCount val="1"/>
                      </c15:dlblFieldTableCache>
                    </c15:dlblFTEntry>
                  </c15:dlblFieldTable>
                  <c15:showDataLabelsRange val="0"/>
                </c:ext>
                <c:ext xmlns:c16="http://schemas.microsoft.com/office/drawing/2014/chart" uri="{C3380CC4-5D6E-409C-BE32-E72D297353CC}">
                  <c16:uniqueId val="{0000003C-227F-49E2-BDD8-EE4B24361E4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{0854C245-BF77-4ABC-BE91-23CFDFA5452F}</c15:txfldGUID>
                      <c15:f>Diagramm!$J$61</c15:f>
                      <c15:dlblFieldTableCache>
                        <c:ptCount val="1"/>
                      </c15:dlblFieldTableCache>
                    </c15:dlblFTEntry>
                  </c15:dlblFieldTable>
                  <c15:showDataLabelsRange val="0"/>
                </c:ext>
                <c:ext xmlns:c16="http://schemas.microsoft.com/office/drawing/2014/chart" uri="{C3380CC4-5D6E-409C-BE32-E72D297353CC}">
                  <c16:uniqueId val="{0000003D-227F-49E2-BDD8-EE4B24361E4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{6C275150-DE57-45F5-B89A-D969A3B85194}</c15:txfldGUID>
                      <c15:f>Diagramm!$J$62</c15:f>
                      <c15:dlblFieldTableCache>
                        <c:ptCount val="1"/>
                      </c15:dlblFieldTableCache>
                    </c15:dlblFTEntry>
                  </c15:dlblFieldTable>
                  <c15:showDataLabelsRange val="0"/>
                </c:ext>
                <c:ext xmlns:c16="http://schemas.microsoft.com/office/drawing/2014/chart" uri="{C3380CC4-5D6E-409C-BE32-E72D297353CC}">
                  <c16:uniqueId val="{0000003E-227F-49E2-BDD8-EE4B24361E4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{021E9017-1068-433B-A4D6-407534791E10}</c15:txfldGUID>
                      <c15:f>Diagramm!$J$63</c15:f>
                      <c15:dlblFieldTableCache>
                        <c:ptCount val="1"/>
                      </c15:dlblFieldTableCache>
                    </c15:dlblFTEntry>
                  </c15:dlblFieldTable>
                  <c15:showDataLabelsRange val="0"/>
                </c:ext>
                <c:ext xmlns:c16="http://schemas.microsoft.com/office/drawing/2014/chart" uri="{C3380CC4-5D6E-409C-BE32-E72D297353CC}">
                  <c16:uniqueId val="{0000003F-227F-49E2-BDD8-EE4B24361E4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{8CDD4BA2-559D-4A2E-924B-3DC5460413E2}</c15:txfldGUID>
                      <c15:f>Diagramm!$J$64</c15:f>
                      <c15:dlblFieldTableCache>
                        <c:ptCount val="1"/>
                      </c15:dlblFieldTableCache>
                    </c15:dlblFTEntry>
                  </c15:dlblFieldTable>
                  <c15:showDataLabelsRange val="0"/>
                </c:ext>
                <c:ext xmlns:c16="http://schemas.microsoft.com/office/drawing/2014/chart" uri="{C3380CC4-5D6E-409C-BE32-E72D297353CC}">
                  <c16:uniqueId val="{00000040-227F-49E2-BDD8-EE4B24361E4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{E382F0BF-EE31-4F9A-B7A2-650C5D7DED82}</c15:txfldGUID>
                      <c15:f>Diagramm!$J$65</c15:f>
                      <c15:dlblFieldTableCache>
                        <c:ptCount val="1"/>
                      </c15:dlblFieldTableCache>
                    </c15:dlblFTEntry>
                  </c15:dlblFieldTable>
                  <c15:showDataLabelsRange val="0"/>
                </c:ext>
                <c:ext xmlns:c16="http://schemas.microsoft.com/office/drawing/2014/chart" uri="{C3380CC4-5D6E-409C-BE32-E72D297353CC}">
                  <c16:uniqueId val="{00000041-227F-49E2-BDD8-EE4B24361E4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{524C204D-6FBA-4682-A836-1751325D341E}</c15:txfldGUID>
                      <c15:f>Diagramm!$J$66</c15:f>
                      <c15:dlblFieldTableCache>
                        <c:ptCount val="1"/>
                      </c15:dlblFieldTableCache>
                    </c15:dlblFTEntry>
                  </c15:dlblFieldTable>
                  <c15:showDataLabelsRange val="0"/>
                </c:ext>
                <c:ext xmlns:c16="http://schemas.microsoft.com/office/drawing/2014/chart" uri="{C3380CC4-5D6E-409C-BE32-E72D297353CC}">
                  <c16:uniqueId val="{00000042-227F-49E2-BDD8-EE4B24361E4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{3258F0CA-D0B2-4162-89AF-66E9630CA83A}</c15:txfldGUID>
                      <c15:f>Diagramm!$J$67</c15:f>
                      <c15:dlblFieldTableCache>
                        <c:ptCount val="1"/>
                      </c15:dlblFieldTableCache>
                    </c15:dlblFTEntry>
                  </c15:dlblFieldTable>
                  <c15:showDataLabelsRange val="0"/>
                </c:ext>
                <c:ext xmlns:c16="http://schemas.microsoft.com/office/drawing/2014/chart" uri="{C3380CC4-5D6E-409C-BE32-E72D297353CC}">
                  <c16:uniqueId val="{00000043-227F-49E2-BDD8-EE4B24361E4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27F-49E2-BDD8-EE4B24361E4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286-4393-B06C-9088CC160E3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86-4393-B06C-9088CC160E3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286-4393-B06C-9088CC160E3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86-4393-B06C-9088CC160E3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286-4393-B06C-9088CC160E3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86-4393-B06C-9088CC160E3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286-4393-B06C-9088CC160E3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286-4393-B06C-9088CC160E3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286-4393-B06C-9088CC160E3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286-4393-B06C-9088CC160E3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286-4393-B06C-9088CC160E3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286-4393-B06C-9088CC160E3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286-4393-B06C-9088CC160E3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286-4393-B06C-9088CC160E3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286-4393-B06C-9088CC160E3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286-4393-B06C-9088CC160E3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286-4393-B06C-9088CC160E3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286-4393-B06C-9088CC160E3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286-4393-B06C-9088CC160E3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286-4393-B06C-9088CC160E3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286-4393-B06C-9088CC160E3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286-4393-B06C-9088CC160E3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286-4393-B06C-9088CC160E3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286-4393-B06C-9088CC160E3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286-4393-B06C-9088CC160E3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286-4393-B06C-9088CC160E3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286-4393-B06C-9088CC160E3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286-4393-B06C-9088CC160E3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286-4393-B06C-9088CC160E3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286-4393-B06C-9088CC160E3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286-4393-B06C-9088CC160E3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286-4393-B06C-9088CC160E3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286-4393-B06C-9088CC160E3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286-4393-B06C-9088CC160E3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286-4393-B06C-9088CC160E3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286-4393-B06C-9088CC160E3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286-4393-B06C-9088CC160E3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286-4393-B06C-9088CC160E3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286-4393-B06C-9088CC160E3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286-4393-B06C-9088CC160E3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286-4393-B06C-9088CC160E3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286-4393-B06C-9088CC160E3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286-4393-B06C-9088CC160E3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286-4393-B06C-9088CC160E3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286-4393-B06C-9088CC160E3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286-4393-B06C-9088CC160E3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286-4393-B06C-9088CC160E3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286-4393-B06C-9088CC160E3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286-4393-B06C-9088CC160E3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286-4393-B06C-9088CC160E3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286-4393-B06C-9088CC160E3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286-4393-B06C-9088CC160E3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286-4393-B06C-9088CC160E3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286-4393-B06C-9088CC160E3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286-4393-B06C-9088CC160E3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286-4393-B06C-9088CC160E3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286-4393-B06C-9088CC160E3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286-4393-B06C-9088CC160E3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286-4393-B06C-9088CC160E3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286-4393-B06C-9088CC160E3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286-4393-B06C-9088CC160E3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286-4393-B06C-9088CC160E3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286-4393-B06C-9088CC160E3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286-4393-B06C-9088CC160E3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286-4393-B06C-9088CC160E3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286-4393-B06C-9088CC160E3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286-4393-B06C-9088CC160E3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286-4393-B06C-9088CC160E3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286-4393-B06C-9088CC160E3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101.62360557684302</c:v>
                </c:pt>
                <c:pt idx="2">
                  <c:v>103.50464312112896</c:v>
                </c:pt>
                <c:pt idx="3">
                  <c:v>101.93881105513123</c:v>
                </c:pt>
                <c:pt idx="4">
                  <c:v>103.96258315562315</c:v>
                </c:pt>
                <c:pt idx="5">
                  <c:v>105.38568066541491</c:v>
                </c:pt>
                <c:pt idx="6">
                  <c:v>108.02796917613273</c:v>
                </c:pt>
                <c:pt idx="7">
                  <c:v>106.35763502434135</c:v>
                </c:pt>
                <c:pt idx="8">
                  <c:v>107.65414057654566</c:v>
                </c:pt>
                <c:pt idx="9">
                  <c:v>108.67367312087408</c:v>
                </c:pt>
                <c:pt idx="10">
                  <c:v>111.87500531006533</c:v>
                </c:pt>
                <c:pt idx="11">
                  <c:v>110.59719118784037</c:v>
                </c:pt>
                <c:pt idx="12">
                  <c:v>112.07551337711659</c:v>
                </c:pt>
                <c:pt idx="13">
                  <c:v>112.56234016703341</c:v>
                </c:pt>
                <c:pt idx="14">
                  <c:v>115.8163482043483</c:v>
                </c:pt>
                <c:pt idx="15">
                  <c:v>114.55637590164909</c:v>
                </c:pt>
                <c:pt idx="16">
                  <c:v>115.70674845583299</c:v>
                </c:pt>
                <c:pt idx="17">
                  <c:v>116.39833136506911</c:v>
                </c:pt>
                <c:pt idx="18">
                  <c:v>119.30229989549792</c:v>
                </c:pt>
                <c:pt idx="19">
                  <c:v>117.82822575848972</c:v>
                </c:pt>
                <c:pt idx="20">
                  <c:v>118.78148868743681</c:v>
                </c:pt>
                <c:pt idx="21">
                  <c:v>119.32438976729169</c:v>
                </c:pt>
                <c:pt idx="22">
                  <c:v>122.23515518134936</c:v>
                </c:pt>
                <c:pt idx="23">
                  <c:v>120.28105113805321</c:v>
                </c:pt>
                <c:pt idx="24">
                  <c:v>120.87747767648534</c:v>
                </c:pt>
              </c:numCache>
            </c:numRef>
          </c:val>
          <c:smooth val="0"/>
          <c:extLst>
            <c:ext xmlns:c16="http://schemas.microsoft.com/office/drawing/2014/chart" uri="{C3380CC4-5D6E-409C-BE32-E72D297353CC}">
              <c16:uniqueId val="{00000000-8FE9-49B9-9833-ABE0F448BC6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102.63741681045107</c:v>
                </c:pt>
                <c:pt idx="2">
                  <c:v>106.04716128502176</c:v>
                </c:pt>
                <c:pt idx="3">
                  <c:v>104.40391093583108</c:v>
                </c:pt>
                <c:pt idx="4">
                  <c:v>100.94486895078465</c:v>
                </c:pt>
                <c:pt idx="5">
                  <c:v>104.32174841837154</c:v>
                </c:pt>
                <c:pt idx="6">
                  <c:v>107.42749157834197</c:v>
                </c:pt>
                <c:pt idx="7">
                  <c:v>104.74077725741517</c:v>
                </c:pt>
                <c:pt idx="8">
                  <c:v>104.63396598471778</c:v>
                </c:pt>
                <c:pt idx="9">
                  <c:v>106.9263002218388</c:v>
                </c:pt>
                <c:pt idx="10">
                  <c:v>110.58253224878811</c:v>
                </c:pt>
                <c:pt idx="11">
                  <c:v>107.94511543833703</c:v>
                </c:pt>
                <c:pt idx="12">
                  <c:v>108.59419932626734</c:v>
                </c:pt>
                <c:pt idx="13">
                  <c:v>111.79853750718922</c:v>
                </c:pt>
                <c:pt idx="14">
                  <c:v>117.3855886944376</c:v>
                </c:pt>
                <c:pt idx="15">
                  <c:v>115.92309588365788</c:v>
                </c:pt>
                <c:pt idx="16">
                  <c:v>117.18839865253472</c:v>
                </c:pt>
                <c:pt idx="17">
                  <c:v>122.24139347629612</c:v>
                </c:pt>
                <c:pt idx="18">
                  <c:v>127.68055213211733</c:v>
                </c:pt>
                <c:pt idx="19">
                  <c:v>125.65935420261276</c:v>
                </c:pt>
                <c:pt idx="20">
                  <c:v>127.77914715306878</c:v>
                </c:pt>
                <c:pt idx="21">
                  <c:v>129.15947744638896</c:v>
                </c:pt>
                <c:pt idx="22">
                  <c:v>134.24533727713418</c:v>
                </c:pt>
                <c:pt idx="23">
                  <c:v>132.00230055048888</c:v>
                </c:pt>
                <c:pt idx="24">
                  <c:v>128.17352723687455</c:v>
                </c:pt>
              </c:numCache>
            </c:numRef>
          </c:val>
          <c:smooth val="0"/>
          <c:extLst>
            <c:ext xmlns:c16="http://schemas.microsoft.com/office/drawing/2014/chart" uri="{C3380CC4-5D6E-409C-BE32-E72D297353CC}">
              <c16:uniqueId val="{00000001-8FE9-49B9-9833-ABE0F448BC6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102.30561687515329</c:v>
                </c:pt>
                <c:pt idx="2">
                  <c:v>100.83803450249367</c:v>
                </c:pt>
                <c:pt idx="3">
                  <c:v>100.8053307170305</c:v>
                </c:pt>
                <c:pt idx="4">
                  <c:v>97.085275120595199</c:v>
                </c:pt>
                <c:pt idx="5">
                  <c:v>98.242171531354757</c:v>
                </c:pt>
                <c:pt idx="6">
                  <c:v>95.188455563731495</c:v>
                </c:pt>
                <c:pt idx="7">
                  <c:v>95.221159349194679</c:v>
                </c:pt>
                <c:pt idx="8">
                  <c:v>94.775570272259017</c:v>
                </c:pt>
                <c:pt idx="9">
                  <c:v>96.701005641402986</c:v>
                </c:pt>
                <c:pt idx="10">
                  <c:v>95.217071376011774</c:v>
                </c:pt>
                <c:pt idx="11">
                  <c:v>96.067369798054131</c:v>
                </c:pt>
                <c:pt idx="12">
                  <c:v>95.302918812852582</c:v>
                </c:pt>
                <c:pt idx="13">
                  <c:v>97.293761752922904</c:v>
                </c:pt>
                <c:pt idx="14">
                  <c:v>95.253863134657834</c:v>
                </c:pt>
                <c:pt idx="15">
                  <c:v>95.503229498814491</c:v>
                </c:pt>
                <c:pt idx="16">
                  <c:v>95.593164908838204</c:v>
                </c:pt>
                <c:pt idx="17">
                  <c:v>98.099092469953391</c:v>
                </c:pt>
                <c:pt idx="18">
                  <c:v>95.470525713351321</c:v>
                </c:pt>
                <c:pt idx="19">
                  <c:v>96.312648189027882</c:v>
                </c:pt>
                <c:pt idx="20">
                  <c:v>96.218624805821278</c:v>
                </c:pt>
                <c:pt idx="21">
                  <c:v>98.606001144632501</c:v>
                </c:pt>
                <c:pt idx="22">
                  <c:v>94.673370942686617</c:v>
                </c:pt>
                <c:pt idx="23">
                  <c:v>94.738778513612957</c:v>
                </c:pt>
                <c:pt idx="24">
                  <c:v>92.220587032949069</c:v>
                </c:pt>
              </c:numCache>
            </c:numRef>
          </c:val>
          <c:smooth val="0"/>
          <c:extLst>
            <c:ext xmlns:c16="http://schemas.microsoft.com/office/drawing/2014/chart" uri="{C3380CC4-5D6E-409C-BE32-E72D297353CC}">
              <c16:uniqueId val="{00000002-8FE9-49B9-9833-ABE0F448BC6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FE9-49B9-9833-ABE0F448BC6D}"/>
                </c:ext>
              </c:extLst>
            </c:dLbl>
            <c:dLbl>
              <c:idx val="1"/>
              <c:delete val="1"/>
              <c:extLst>
                <c:ext xmlns:c15="http://schemas.microsoft.com/office/drawing/2012/chart" uri="{CE6537A1-D6FC-4f65-9D91-7224C49458BB}"/>
                <c:ext xmlns:c16="http://schemas.microsoft.com/office/drawing/2014/chart" uri="{C3380CC4-5D6E-409C-BE32-E72D297353CC}">
                  <c16:uniqueId val="{00000004-8FE9-49B9-9833-ABE0F448BC6D}"/>
                </c:ext>
              </c:extLst>
            </c:dLbl>
            <c:dLbl>
              <c:idx val="2"/>
              <c:delete val="1"/>
              <c:extLst>
                <c:ext xmlns:c15="http://schemas.microsoft.com/office/drawing/2012/chart" uri="{CE6537A1-D6FC-4f65-9D91-7224C49458BB}"/>
                <c:ext xmlns:c16="http://schemas.microsoft.com/office/drawing/2014/chart" uri="{C3380CC4-5D6E-409C-BE32-E72D297353CC}">
                  <c16:uniqueId val="{00000005-8FE9-49B9-9833-ABE0F448BC6D}"/>
                </c:ext>
              </c:extLst>
            </c:dLbl>
            <c:dLbl>
              <c:idx val="3"/>
              <c:delete val="1"/>
              <c:extLst>
                <c:ext xmlns:c15="http://schemas.microsoft.com/office/drawing/2012/chart" uri="{CE6537A1-D6FC-4f65-9D91-7224C49458BB}"/>
                <c:ext xmlns:c16="http://schemas.microsoft.com/office/drawing/2014/chart" uri="{C3380CC4-5D6E-409C-BE32-E72D297353CC}">
                  <c16:uniqueId val="{00000006-8FE9-49B9-9833-ABE0F448BC6D}"/>
                </c:ext>
              </c:extLst>
            </c:dLbl>
            <c:dLbl>
              <c:idx val="4"/>
              <c:delete val="1"/>
              <c:extLst>
                <c:ext xmlns:c15="http://schemas.microsoft.com/office/drawing/2012/chart" uri="{CE6537A1-D6FC-4f65-9D91-7224C49458BB}"/>
                <c:ext xmlns:c16="http://schemas.microsoft.com/office/drawing/2014/chart" uri="{C3380CC4-5D6E-409C-BE32-E72D297353CC}">
                  <c16:uniqueId val="{00000007-8FE9-49B9-9833-ABE0F448BC6D}"/>
                </c:ext>
              </c:extLst>
            </c:dLbl>
            <c:dLbl>
              <c:idx val="5"/>
              <c:delete val="1"/>
              <c:extLst>
                <c:ext xmlns:c15="http://schemas.microsoft.com/office/drawing/2012/chart" uri="{CE6537A1-D6FC-4f65-9D91-7224C49458BB}"/>
                <c:ext xmlns:c16="http://schemas.microsoft.com/office/drawing/2014/chart" uri="{C3380CC4-5D6E-409C-BE32-E72D297353CC}">
                  <c16:uniqueId val="{00000008-8FE9-49B9-9833-ABE0F448BC6D}"/>
                </c:ext>
              </c:extLst>
            </c:dLbl>
            <c:dLbl>
              <c:idx val="6"/>
              <c:delete val="1"/>
              <c:extLst>
                <c:ext xmlns:c15="http://schemas.microsoft.com/office/drawing/2012/chart" uri="{CE6537A1-D6FC-4f65-9D91-7224C49458BB}"/>
                <c:ext xmlns:c16="http://schemas.microsoft.com/office/drawing/2014/chart" uri="{C3380CC4-5D6E-409C-BE32-E72D297353CC}">
                  <c16:uniqueId val="{00000009-8FE9-49B9-9833-ABE0F448BC6D}"/>
                </c:ext>
              </c:extLst>
            </c:dLbl>
            <c:dLbl>
              <c:idx val="7"/>
              <c:delete val="1"/>
              <c:extLst>
                <c:ext xmlns:c15="http://schemas.microsoft.com/office/drawing/2012/chart" uri="{CE6537A1-D6FC-4f65-9D91-7224C49458BB}"/>
                <c:ext xmlns:c16="http://schemas.microsoft.com/office/drawing/2014/chart" uri="{C3380CC4-5D6E-409C-BE32-E72D297353CC}">
                  <c16:uniqueId val="{0000000A-8FE9-49B9-9833-ABE0F448BC6D}"/>
                </c:ext>
              </c:extLst>
            </c:dLbl>
            <c:dLbl>
              <c:idx val="8"/>
              <c:delete val="1"/>
              <c:extLst>
                <c:ext xmlns:c15="http://schemas.microsoft.com/office/drawing/2012/chart" uri="{CE6537A1-D6FC-4f65-9D91-7224C49458BB}"/>
                <c:ext xmlns:c16="http://schemas.microsoft.com/office/drawing/2014/chart" uri="{C3380CC4-5D6E-409C-BE32-E72D297353CC}">
                  <c16:uniqueId val="{0000000B-8FE9-49B9-9833-ABE0F448BC6D}"/>
                </c:ext>
              </c:extLst>
            </c:dLbl>
            <c:dLbl>
              <c:idx val="9"/>
              <c:delete val="1"/>
              <c:extLst>
                <c:ext xmlns:c15="http://schemas.microsoft.com/office/drawing/2012/chart" uri="{CE6537A1-D6FC-4f65-9D91-7224C49458BB}"/>
                <c:ext xmlns:c16="http://schemas.microsoft.com/office/drawing/2014/chart" uri="{C3380CC4-5D6E-409C-BE32-E72D297353CC}">
                  <c16:uniqueId val="{0000000C-8FE9-49B9-9833-ABE0F448BC6D}"/>
                </c:ext>
              </c:extLst>
            </c:dLbl>
            <c:dLbl>
              <c:idx val="10"/>
              <c:delete val="1"/>
              <c:extLst>
                <c:ext xmlns:c15="http://schemas.microsoft.com/office/drawing/2012/chart" uri="{CE6537A1-D6FC-4f65-9D91-7224C49458BB}"/>
                <c:ext xmlns:c16="http://schemas.microsoft.com/office/drawing/2014/chart" uri="{C3380CC4-5D6E-409C-BE32-E72D297353CC}">
                  <c16:uniqueId val="{0000000D-8FE9-49B9-9833-ABE0F448BC6D}"/>
                </c:ext>
              </c:extLst>
            </c:dLbl>
            <c:dLbl>
              <c:idx val="11"/>
              <c:delete val="1"/>
              <c:extLst>
                <c:ext xmlns:c15="http://schemas.microsoft.com/office/drawing/2012/chart" uri="{CE6537A1-D6FC-4f65-9D91-7224C49458BB}"/>
                <c:ext xmlns:c16="http://schemas.microsoft.com/office/drawing/2014/chart" uri="{C3380CC4-5D6E-409C-BE32-E72D297353CC}">
                  <c16:uniqueId val="{0000000E-8FE9-49B9-9833-ABE0F448BC6D}"/>
                </c:ext>
              </c:extLst>
            </c:dLbl>
            <c:dLbl>
              <c:idx val="12"/>
              <c:delete val="1"/>
              <c:extLst>
                <c:ext xmlns:c15="http://schemas.microsoft.com/office/drawing/2012/chart" uri="{CE6537A1-D6FC-4f65-9D91-7224C49458BB}"/>
                <c:ext xmlns:c16="http://schemas.microsoft.com/office/drawing/2014/chart" uri="{C3380CC4-5D6E-409C-BE32-E72D297353CC}">
                  <c16:uniqueId val="{0000000F-8FE9-49B9-9833-ABE0F448BC6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FE9-49B9-9833-ABE0F448BC6D}"/>
                </c:ext>
              </c:extLst>
            </c:dLbl>
            <c:dLbl>
              <c:idx val="14"/>
              <c:delete val="1"/>
              <c:extLst>
                <c:ext xmlns:c15="http://schemas.microsoft.com/office/drawing/2012/chart" uri="{CE6537A1-D6FC-4f65-9D91-7224C49458BB}"/>
                <c:ext xmlns:c16="http://schemas.microsoft.com/office/drawing/2014/chart" uri="{C3380CC4-5D6E-409C-BE32-E72D297353CC}">
                  <c16:uniqueId val="{00000011-8FE9-49B9-9833-ABE0F448BC6D}"/>
                </c:ext>
              </c:extLst>
            </c:dLbl>
            <c:dLbl>
              <c:idx val="15"/>
              <c:delete val="1"/>
              <c:extLst>
                <c:ext xmlns:c15="http://schemas.microsoft.com/office/drawing/2012/chart" uri="{CE6537A1-D6FC-4f65-9D91-7224C49458BB}"/>
                <c:ext xmlns:c16="http://schemas.microsoft.com/office/drawing/2014/chart" uri="{C3380CC4-5D6E-409C-BE32-E72D297353CC}">
                  <c16:uniqueId val="{00000012-8FE9-49B9-9833-ABE0F448BC6D}"/>
                </c:ext>
              </c:extLst>
            </c:dLbl>
            <c:dLbl>
              <c:idx val="16"/>
              <c:delete val="1"/>
              <c:extLst>
                <c:ext xmlns:c15="http://schemas.microsoft.com/office/drawing/2012/chart" uri="{CE6537A1-D6FC-4f65-9D91-7224C49458BB}"/>
                <c:ext xmlns:c16="http://schemas.microsoft.com/office/drawing/2014/chart" uri="{C3380CC4-5D6E-409C-BE32-E72D297353CC}">
                  <c16:uniqueId val="{00000013-8FE9-49B9-9833-ABE0F448BC6D}"/>
                </c:ext>
              </c:extLst>
            </c:dLbl>
            <c:dLbl>
              <c:idx val="17"/>
              <c:delete val="1"/>
              <c:extLst>
                <c:ext xmlns:c15="http://schemas.microsoft.com/office/drawing/2012/chart" uri="{CE6537A1-D6FC-4f65-9D91-7224C49458BB}"/>
                <c:ext xmlns:c16="http://schemas.microsoft.com/office/drawing/2014/chart" uri="{C3380CC4-5D6E-409C-BE32-E72D297353CC}">
                  <c16:uniqueId val="{00000014-8FE9-49B9-9833-ABE0F448BC6D}"/>
                </c:ext>
              </c:extLst>
            </c:dLbl>
            <c:dLbl>
              <c:idx val="18"/>
              <c:delete val="1"/>
              <c:extLst>
                <c:ext xmlns:c15="http://schemas.microsoft.com/office/drawing/2012/chart" uri="{CE6537A1-D6FC-4f65-9D91-7224C49458BB}"/>
                <c:ext xmlns:c16="http://schemas.microsoft.com/office/drawing/2014/chart" uri="{C3380CC4-5D6E-409C-BE32-E72D297353CC}">
                  <c16:uniqueId val="{00000015-8FE9-49B9-9833-ABE0F448BC6D}"/>
                </c:ext>
              </c:extLst>
            </c:dLbl>
            <c:dLbl>
              <c:idx val="19"/>
              <c:delete val="1"/>
              <c:extLst>
                <c:ext xmlns:c15="http://schemas.microsoft.com/office/drawing/2012/chart" uri="{CE6537A1-D6FC-4f65-9D91-7224C49458BB}"/>
                <c:ext xmlns:c16="http://schemas.microsoft.com/office/drawing/2014/chart" uri="{C3380CC4-5D6E-409C-BE32-E72D297353CC}">
                  <c16:uniqueId val="{00000016-8FE9-49B9-9833-ABE0F448BC6D}"/>
                </c:ext>
              </c:extLst>
            </c:dLbl>
            <c:dLbl>
              <c:idx val="20"/>
              <c:delete val="1"/>
              <c:extLst>
                <c:ext xmlns:c15="http://schemas.microsoft.com/office/drawing/2012/chart" uri="{CE6537A1-D6FC-4f65-9D91-7224C49458BB}"/>
                <c:ext xmlns:c16="http://schemas.microsoft.com/office/drawing/2014/chart" uri="{C3380CC4-5D6E-409C-BE32-E72D297353CC}">
                  <c16:uniqueId val="{00000017-8FE9-49B9-9833-ABE0F448BC6D}"/>
                </c:ext>
              </c:extLst>
            </c:dLbl>
            <c:dLbl>
              <c:idx val="21"/>
              <c:delete val="1"/>
              <c:extLst>
                <c:ext xmlns:c15="http://schemas.microsoft.com/office/drawing/2012/chart" uri="{CE6537A1-D6FC-4f65-9D91-7224C49458BB}"/>
                <c:ext xmlns:c16="http://schemas.microsoft.com/office/drawing/2014/chart" uri="{C3380CC4-5D6E-409C-BE32-E72D297353CC}">
                  <c16:uniqueId val="{00000018-8FE9-49B9-9833-ABE0F448BC6D}"/>
                </c:ext>
              </c:extLst>
            </c:dLbl>
            <c:dLbl>
              <c:idx val="22"/>
              <c:delete val="1"/>
              <c:extLst>
                <c:ext xmlns:c15="http://schemas.microsoft.com/office/drawing/2012/chart" uri="{CE6537A1-D6FC-4f65-9D91-7224C49458BB}"/>
                <c:ext xmlns:c16="http://schemas.microsoft.com/office/drawing/2014/chart" uri="{C3380CC4-5D6E-409C-BE32-E72D297353CC}">
                  <c16:uniqueId val="{00000019-8FE9-49B9-9833-ABE0F448BC6D}"/>
                </c:ext>
              </c:extLst>
            </c:dLbl>
            <c:dLbl>
              <c:idx val="23"/>
              <c:delete val="1"/>
              <c:extLst>
                <c:ext xmlns:c15="http://schemas.microsoft.com/office/drawing/2012/chart" uri="{CE6537A1-D6FC-4f65-9D91-7224C49458BB}"/>
                <c:ext xmlns:c16="http://schemas.microsoft.com/office/drawing/2014/chart" uri="{C3380CC4-5D6E-409C-BE32-E72D297353CC}">
                  <c16:uniqueId val="{0000001A-8FE9-49B9-9833-ABE0F448BC6D}"/>
                </c:ext>
              </c:extLst>
            </c:dLbl>
            <c:dLbl>
              <c:idx val="24"/>
              <c:delete val="1"/>
              <c:extLst>
                <c:ext xmlns:c15="http://schemas.microsoft.com/office/drawing/2012/chart" uri="{CE6537A1-D6FC-4f65-9D91-7224C49458BB}"/>
                <c:ext xmlns:c16="http://schemas.microsoft.com/office/drawing/2014/chart" uri="{C3380CC4-5D6E-409C-BE32-E72D297353CC}">
                  <c16:uniqueId val="{0000001B-8FE9-49B9-9833-ABE0F448BC6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FE9-49B9-9833-ABE0F448BC6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Vechta (274)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142274</v>
      </c>
      <c r="F11" s="238">
        <v>141572</v>
      </c>
      <c r="G11" s="238">
        <v>143872</v>
      </c>
      <c r="H11" s="238">
        <v>140446</v>
      </c>
      <c r="I11" s="265">
        <v>139807</v>
      </c>
      <c r="J11" s="263">
        <v>2467</v>
      </c>
      <c r="K11" s="266">
        <v>1.7645754504423956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20.427484993744464</v>
      </c>
      <c r="E13" s="115">
        <v>29063</v>
      </c>
      <c r="F13" s="114">
        <v>28513</v>
      </c>
      <c r="G13" s="114">
        <v>29561</v>
      </c>
      <c r="H13" s="114">
        <v>29181</v>
      </c>
      <c r="I13" s="140">
        <v>28442</v>
      </c>
      <c r="J13" s="115">
        <v>621</v>
      </c>
      <c r="K13" s="116">
        <v>2.1833907601434497</v>
      </c>
    </row>
    <row r="14" spans="1:255" ht="14.1" customHeight="1" x14ac:dyDescent="0.2">
      <c r="A14" s="306" t="s">
        <v>230</v>
      </c>
      <c r="B14" s="307"/>
      <c r="C14" s="308"/>
      <c r="D14" s="113">
        <v>63.540773437170529</v>
      </c>
      <c r="E14" s="115">
        <v>90402</v>
      </c>
      <c r="F14" s="114">
        <v>90257</v>
      </c>
      <c r="G14" s="114">
        <v>91477</v>
      </c>
      <c r="H14" s="114">
        <v>88775</v>
      </c>
      <c r="I14" s="140">
        <v>88954</v>
      </c>
      <c r="J14" s="115">
        <v>1448</v>
      </c>
      <c r="K14" s="116">
        <v>1.6278076309103582</v>
      </c>
    </row>
    <row r="15" spans="1:255" ht="14.1" customHeight="1" x14ac:dyDescent="0.2">
      <c r="A15" s="306" t="s">
        <v>231</v>
      </c>
      <c r="B15" s="307"/>
      <c r="C15" s="308"/>
      <c r="D15" s="113">
        <v>7.7484290875353192</v>
      </c>
      <c r="E15" s="115">
        <v>11024</v>
      </c>
      <c r="F15" s="114">
        <v>11017</v>
      </c>
      <c r="G15" s="114">
        <v>11089</v>
      </c>
      <c r="H15" s="114">
        <v>10842</v>
      </c>
      <c r="I15" s="140">
        <v>10824</v>
      </c>
      <c r="J15" s="115">
        <v>200</v>
      </c>
      <c r="K15" s="116">
        <v>1.8477457501847745</v>
      </c>
    </row>
    <row r="16" spans="1:255" ht="14.1" customHeight="1" x14ac:dyDescent="0.2">
      <c r="A16" s="306" t="s">
        <v>232</v>
      </c>
      <c r="B16" s="307"/>
      <c r="C16" s="308"/>
      <c r="D16" s="113">
        <v>7.1390415676792669</v>
      </c>
      <c r="E16" s="115">
        <v>10157</v>
      </c>
      <c r="F16" s="114">
        <v>10142</v>
      </c>
      <c r="G16" s="114">
        <v>10098</v>
      </c>
      <c r="H16" s="114">
        <v>10062</v>
      </c>
      <c r="I16" s="140">
        <v>9992</v>
      </c>
      <c r="J16" s="115">
        <v>165</v>
      </c>
      <c r="K16" s="116">
        <v>1.6513210568454764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2.7875788970577897</v>
      </c>
      <c r="E18" s="115">
        <v>3966</v>
      </c>
      <c r="F18" s="114">
        <v>3923</v>
      </c>
      <c r="G18" s="114">
        <v>4455</v>
      </c>
      <c r="H18" s="114">
        <v>4077</v>
      </c>
      <c r="I18" s="140">
        <v>3833</v>
      </c>
      <c r="J18" s="115">
        <v>133</v>
      </c>
      <c r="K18" s="116">
        <v>3.4698669449517348</v>
      </c>
    </row>
    <row r="19" spans="1:255" ht="14.1" customHeight="1" x14ac:dyDescent="0.2">
      <c r="A19" s="306" t="s">
        <v>235</v>
      </c>
      <c r="B19" s="307" t="s">
        <v>236</v>
      </c>
      <c r="C19" s="308"/>
      <c r="D19" s="113">
        <v>1.8183223920041609</v>
      </c>
      <c r="E19" s="115">
        <v>2587</v>
      </c>
      <c r="F19" s="114">
        <v>2582</v>
      </c>
      <c r="G19" s="114">
        <v>3091</v>
      </c>
      <c r="H19" s="114">
        <v>2721</v>
      </c>
      <c r="I19" s="140">
        <v>2508</v>
      </c>
      <c r="J19" s="115">
        <v>79</v>
      </c>
      <c r="K19" s="116">
        <v>3.1499202551834129</v>
      </c>
    </row>
    <row r="20" spans="1:255" ht="14.1" customHeight="1" x14ac:dyDescent="0.2">
      <c r="A20" s="306">
        <v>12</v>
      </c>
      <c r="B20" s="307" t="s">
        <v>237</v>
      </c>
      <c r="C20" s="308"/>
      <c r="D20" s="113">
        <v>1.0866356467098697</v>
      </c>
      <c r="E20" s="115">
        <v>1546</v>
      </c>
      <c r="F20" s="114">
        <v>1383</v>
      </c>
      <c r="G20" s="114">
        <v>1526</v>
      </c>
      <c r="H20" s="114">
        <v>1518</v>
      </c>
      <c r="I20" s="140">
        <v>1473</v>
      </c>
      <c r="J20" s="115">
        <v>73</v>
      </c>
      <c r="K20" s="116">
        <v>4.9558723693143243</v>
      </c>
    </row>
    <row r="21" spans="1:255" ht="14.1" customHeight="1" x14ac:dyDescent="0.2">
      <c r="A21" s="306">
        <v>21</v>
      </c>
      <c r="B21" s="307" t="s">
        <v>238</v>
      </c>
      <c r="C21" s="308"/>
      <c r="D21" s="113">
        <v>0.50325428398723593</v>
      </c>
      <c r="E21" s="115">
        <v>716</v>
      </c>
      <c r="F21" s="114">
        <v>701</v>
      </c>
      <c r="G21" s="114">
        <v>735</v>
      </c>
      <c r="H21" s="114">
        <v>749</v>
      </c>
      <c r="I21" s="140">
        <v>737</v>
      </c>
      <c r="J21" s="115">
        <v>-21</v>
      </c>
      <c r="K21" s="116">
        <v>-2.8493894165535956</v>
      </c>
    </row>
    <row r="22" spans="1:255" ht="14.1" customHeight="1" x14ac:dyDescent="0.2">
      <c r="A22" s="306">
        <v>22</v>
      </c>
      <c r="B22" s="307" t="s">
        <v>239</v>
      </c>
      <c r="C22" s="308"/>
      <c r="D22" s="113">
        <v>4.798487425671591</v>
      </c>
      <c r="E22" s="115">
        <v>6827</v>
      </c>
      <c r="F22" s="114">
        <v>6865</v>
      </c>
      <c r="G22" s="114">
        <v>7014</v>
      </c>
      <c r="H22" s="114">
        <v>6992</v>
      </c>
      <c r="I22" s="140">
        <v>7062</v>
      </c>
      <c r="J22" s="115">
        <v>-235</v>
      </c>
      <c r="K22" s="116">
        <v>-3.3276692155196828</v>
      </c>
    </row>
    <row r="23" spans="1:255" ht="14.1" customHeight="1" x14ac:dyDescent="0.2">
      <c r="A23" s="306">
        <v>23</v>
      </c>
      <c r="B23" s="307" t="s">
        <v>240</v>
      </c>
      <c r="C23" s="308"/>
      <c r="D23" s="113">
        <v>0.69935476615544656</v>
      </c>
      <c r="E23" s="115">
        <v>995</v>
      </c>
      <c r="F23" s="114">
        <v>973</v>
      </c>
      <c r="G23" s="114">
        <v>975</v>
      </c>
      <c r="H23" s="114">
        <v>936</v>
      </c>
      <c r="I23" s="140">
        <v>934</v>
      </c>
      <c r="J23" s="115">
        <v>61</v>
      </c>
      <c r="K23" s="116">
        <v>6.5310492505353315</v>
      </c>
    </row>
    <row r="24" spans="1:255" ht="14.1" customHeight="1" x14ac:dyDescent="0.2">
      <c r="A24" s="306">
        <v>24</v>
      </c>
      <c r="B24" s="307" t="s">
        <v>241</v>
      </c>
      <c r="C24" s="308"/>
      <c r="D24" s="113">
        <v>5.5653176265515834</v>
      </c>
      <c r="E24" s="115">
        <v>7918</v>
      </c>
      <c r="F24" s="114">
        <v>7955</v>
      </c>
      <c r="G24" s="114">
        <v>8166</v>
      </c>
      <c r="H24" s="114">
        <v>8145</v>
      </c>
      <c r="I24" s="140">
        <v>8163</v>
      </c>
      <c r="J24" s="115">
        <v>-245</v>
      </c>
      <c r="K24" s="116">
        <v>-3.0013475437951733</v>
      </c>
    </row>
    <row r="25" spans="1:255" ht="14.1" customHeight="1" x14ac:dyDescent="0.2">
      <c r="A25" s="306">
        <v>25</v>
      </c>
      <c r="B25" s="307" t="s">
        <v>242</v>
      </c>
      <c r="C25" s="308"/>
      <c r="D25" s="113">
        <v>5.8338136272263377</v>
      </c>
      <c r="E25" s="115">
        <v>8300</v>
      </c>
      <c r="F25" s="114">
        <v>8321</v>
      </c>
      <c r="G25" s="114">
        <v>8527</v>
      </c>
      <c r="H25" s="114">
        <v>8297</v>
      </c>
      <c r="I25" s="140">
        <v>8283</v>
      </c>
      <c r="J25" s="115">
        <v>17</v>
      </c>
      <c r="K25" s="116">
        <v>0.20523964747072318</v>
      </c>
    </row>
    <row r="26" spans="1:255" ht="14.1" customHeight="1" x14ac:dyDescent="0.2">
      <c r="A26" s="306">
        <v>26</v>
      </c>
      <c r="B26" s="307" t="s">
        <v>243</v>
      </c>
      <c r="C26" s="308"/>
      <c r="D26" s="113">
        <v>2.831859651095773</v>
      </c>
      <c r="E26" s="115">
        <v>4029</v>
      </c>
      <c r="F26" s="114">
        <v>4072</v>
      </c>
      <c r="G26" s="114">
        <v>4107</v>
      </c>
      <c r="H26" s="114">
        <v>4007</v>
      </c>
      <c r="I26" s="140">
        <v>3982</v>
      </c>
      <c r="J26" s="115">
        <v>47</v>
      </c>
      <c r="K26" s="116">
        <v>1.1803114013058764</v>
      </c>
    </row>
    <row r="27" spans="1:255" ht="14.1" customHeight="1" x14ac:dyDescent="0.2">
      <c r="A27" s="306">
        <v>27</v>
      </c>
      <c r="B27" s="307" t="s">
        <v>244</v>
      </c>
      <c r="C27" s="308"/>
      <c r="D27" s="113">
        <v>2.62662187047528</v>
      </c>
      <c r="E27" s="115">
        <v>3737</v>
      </c>
      <c r="F27" s="114">
        <v>3756</v>
      </c>
      <c r="G27" s="114">
        <v>3785</v>
      </c>
      <c r="H27" s="114">
        <v>3686</v>
      </c>
      <c r="I27" s="140">
        <v>3679</v>
      </c>
      <c r="J27" s="115">
        <v>58</v>
      </c>
      <c r="K27" s="116">
        <v>1.5765153574340853</v>
      </c>
    </row>
    <row r="28" spans="1:255" ht="14.1" customHeight="1" x14ac:dyDescent="0.2">
      <c r="A28" s="306">
        <v>28</v>
      </c>
      <c r="B28" s="307" t="s">
        <v>245</v>
      </c>
      <c r="C28" s="308"/>
      <c r="D28" s="113">
        <v>0.25233001110533199</v>
      </c>
      <c r="E28" s="115">
        <v>359</v>
      </c>
      <c r="F28" s="114">
        <v>355</v>
      </c>
      <c r="G28" s="114">
        <v>358</v>
      </c>
      <c r="H28" s="114">
        <v>358</v>
      </c>
      <c r="I28" s="140">
        <v>361</v>
      </c>
      <c r="J28" s="115">
        <v>-2</v>
      </c>
      <c r="K28" s="116">
        <v>-0.554016620498615</v>
      </c>
    </row>
    <row r="29" spans="1:255" ht="14.1" customHeight="1" x14ac:dyDescent="0.2">
      <c r="A29" s="306">
        <v>29</v>
      </c>
      <c r="B29" s="307" t="s">
        <v>246</v>
      </c>
      <c r="C29" s="308"/>
      <c r="D29" s="113">
        <v>7.6900909512630555</v>
      </c>
      <c r="E29" s="115">
        <v>10941</v>
      </c>
      <c r="F29" s="114">
        <v>10654</v>
      </c>
      <c r="G29" s="114">
        <v>10851</v>
      </c>
      <c r="H29" s="114">
        <v>10567</v>
      </c>
      <c r="I29" s="140">
        <v>10579</v>
      </c>
      <c r="J29" s="115">
        <v>362</v>
      </c>
      <c r="K29" s="116">
        <v>3.4218735230172985</v>
      </c>
    </row>
    <row r="30" spans="1:255" ht="14.1" customHeight="1" x14ac:dyDescent="0.2">
      <c r="A30" s="306" t="s">
        <v>247</v>
      </c>
      <c r="B30" s="307" t="s">
        <v>248</v>
      </c>
      <c r="C30" s="308"/>
      <c r="D30" s="113">
        <v>6.7967443102745406</v>
      </c>
      <c r="E30" s="115">
        <v>9670</v>
      </c>
      <c r="F30" s="114">
        <v>9324</v>
      </c>
      <c r="G30" s="114">
        <v>9541</v>
      </c>
      <c r="H30" s="114">
        <v>9314</v>
      </c>
      <c r="I30" s="140">
        <v>9318</v>
      </c>
      <c r="J30" s="115">
        <v>352</v>
      </c>
      <c r="K30" s="116">
        <v>3.7776346855548399</v>
      </c>
    </row>
    <row r="31" spans="1:255" ht="14.1" customHeight="1" x14ac:dyDescent="0.2">
      <c r="A31" s="306" t="s">
        <v>249</v>
      </c>
      <c r="B31" s="307" t="s">
        <v>250</v>
      </c>
      <c r="C31" s="308"/>
      <c r="D31" s="113">
        <v>0.87436917497223665</v>
      </c>
      <c r="E31" s="115">
        <v>1244</v>
      </c>
      <c r="F31" s="114">
        <v>1303</v>
      </c>
      <c r="G31" s="114">
        <v>1283</v>
      </c>
      <c r="H31" s="114">
        <v>1227</v>
      </c>
      <c r="I31" s="140">
        <v>1235</v>
      </c>
      <c r="J31" s="115">
        <v>9</v>
      </c>
      <c r="K31" s="116">
        <v>0.72874493927125505</v>
      </c>
    </row>
    <row r="32" spans="1:255" ht="14.1" customHeight="1" x14ac:dyDescent="0.2">
      <c r="A32" s="306">
        <v>31</v>
      </c>
      <c r="B32" s="307" t="s">
        <v>251</v>
      </c>
      <c r="C32" s="308"/>
      <c r="D32" s="113">
        <v>0.50817436776923397</v>
      </c>
      <c r="E32" s="115">
        <v>723</v>
      </c>
      <c r="F32" s="114">
        <v>706</v>
      </c>
      <c r="G32" s="114">
        <v>701</v>
      </c>
      <c r="H32" s="114">
        <v>695</v>
      </c>
      <c r="I32" s="140">
        <v>703</v>
      </c>
      <c r="J32" s="115">
        <v>20</v>
      </c>
      <c r="K32" s="116">
        <v>2.8449502133712659</v>
      </c>
    </row>
    <row r="33" spans="1:11" ht="14.1" customHeight="1" x14ac:dyDescent="0.2">
      <c r="A33" s="306">
        <v>32</v>
      </c>
      <c r="B33" s="307" t="s">
        <v>252</v>
      </c>
      <c r="C33" s="308"/>
      <c r="D33" s="113">
        <v>2.5928841531130074</v>
      </c>
      <c r="E33" s="115">
        <v>3689</v>
      </c>
      <c r="F33" s="114">
        <v>3579</v>
      </c>
      <c r="G33" s="114">
        <v>3771</v>
      </c>
      <c r="H33" s="114">
        <v>3738</v>
      </c>
      <c r="I33" s="140">
        <v>3662</v>
      </c>
      <c r="J33" s="115">
        <v>27</v>
      </c>
      <c r="K33" s="116">
        <v>0.73730202075368656</v>
      </c>
    </row>
    <row r="34" spans="1:11" ht="14.1" customHeight="1" x14ac:dyDescent="0.2">
      <c r="A34" s="306">
        <v>33</v>
      </c>
      <c r="B34" s="307" t="s">
        <v>253</v>
      </c>
      <c r="C34" s="308"/>
      <c r="D34" s="113">
        <v>1.8611974078187159</v>
      </c>
      <c r="E34" s="115">
        <v>2648</v>
      </c>
      <c r="F34" s="114">
        <v>2514</v>
      </c>
      <c r="G34" s="114">
        <v>2740</v>
      </c>
      <c r="H34" s="114">
        <v>2606</v>
      </c>
      <c r="I34" s="140">
        <v>2562</v>
      </c>
      <c r="J34" s="115">
        <v>86</v>
      </c>
      <c r="K34" s="116">
        <v>3.3567525370804061</v>
      </c>
    </row>
    <row r="35" spans="1:11" ht="14.1" customHeight="1" x14ac:dyDescent="0.2">
      <c r="A35" s="306">
        <v>34</v>
      </c>
      <c r="B35" s="307" t="s">
        <v>254</v>
      </c>
      <c r="C35" s="308"/>
      <c r="D35" s="113">
        <v>1.8808777429467085</v>
      </c>
      <c r="E35" s="115">
        <v>2676</v>
      </c>
      <c r="F35" s="114">
        <v>2692</v>
      </c>
      <c r="G35" s="114">
        <v>2717</v>
      </c>
      <c r="H35" s="114">
        <v>2757</v>
      </c>
      <c r="I35" s="140">
        <v>2744</v>
      </c>
      <c r="J35" s="115">
        <v>-68</v>
      </c>
      <c r="K35" s="116">
        <v>-2.4781341107871722</v>
      </c>
    </row>
    <row r="36" spans="1:11" ht="14.1" customHeight="1" x14ac:dyDescent="0.2">
      <c r="A36" s="306">
        <v>41</v>
      </c>
      <c r="B36" s="307" t="s">
        <v>255</v>
      </c>
      <c r="C36" s="308"/>
      <c r="D36" s="113">
        <v>0.80548800202426307</v>
      </c>
      <c r="E36" s="115">
        <v>1146</v>
      </c>
      <c r="F36" s="114">
        <v>1136</v>
      </c>
      <c r="G36" s="114">
        <v>1134</v>
      </c>
      <c r="H36" s="114">
        <v>1098</v>
      </c>
      <c r="I36" s="140">
        <v>1095</v>
      </c>
      <c r="J36" s="115">
        <v>51</v>
      </c>
      <c r="K36" s="116">
        <v>4.6575342465753424</v>
      </c>
    </row>
    <row r="37" spans="1:11" ht="14.1" customHeight="1" x14ac:dyDescent="0.2">
      <c r="A37" s="306">
        <v>42</v>
      </c>
      <c r="B37" s="307" t="s">
        <v>256</v>
      </c>
      <c r="C37" s="308"/>
      <c r="D37" s="113" t="s">
        <v>514</v>
      </c>
      <c r="E37" s="115" t="s">
        <v>514</v>
      </c>
      <c r="F37" s="114" t="s">
        <v>514</v>
      </c>
      <c r="G37" s="114" t="s">
        <v>514</v>
      </c>
      <c r="H37" s="114" t="s">
        <v>514</v>
      </c>
      <c r="I37" s="140">
        <v>87</v>
      </c>
      <c r="J37" s="115" t="s">
        <v>514</v>
      </c>
      <c r="K37" s="116" t="s">
        <v>514</v>
      </c>
    </row>
    <row r="38" spans="1:11" ht="14.1" customHeight="1" x14ac:dyDescent="0.2">
      <c r="A38" s="306">
        <v>43</v>
      </c>
      <c r="B38" s="307" t="s">
        <v>257</v>
      </c>
      <c r="C38" s="308"/>
      <c r="D38" s="113">
        <v>0.86804335296681057</v>
      </c>
      <c r="E38" s="115">
        <v>1235</v>
      </c>
      <c r="F38" s="114">
        <v>1228</v>
      </c>
      <c r="G38" s="114">
        <v>1239</v>
      </c>
      <c r="H38" s="114">
        <v>1159</v>
      </c>
      <c r="I38" s="140">
        <v>1156</v>
      </c>
      <c r="J38" s="115">
        <v>79</v>
      </c>
      <c r="K38" s="116">
        <v>6.8339100346020762</v>
      </c>
    </row>
    <row r="39" spans="1:11" ht="14.1" customHeight="1" x14ac:dyDescent="0.2">
      <c r="A39" s="306">
        <v>51</v>
      </c>
      <c r="B39" s="307" t="s">
        <v>258</v>
      </c>
      <c r="C39" s="308"/>
      <c r="D39" s="113">
        <v>8.0970521669454723</v>
      </c>
      <c r="E39" s="115">
        <v>11520</v>
      </c>
      <c r="F39" s="114">
        <v>11449</v>
      </c>
      <c r="G39" s="114">
        <v>11670</v>
      </c>
      <c r="H39" s="114">
        <v>11464</v>
      </c>
      <c r="I39" s="140">
        <v>11257</v>
      </c>
      <c r="J39" s="115">
        <v>263</v>
      </c>
      <c r="K39" s="116">
        <v>2.336324065026206</v>
      </c>
    </row>
    <row r="40" spans="1:11" ht="14.1" customHeight="1" x14ac:dyDescent="0.2">
      <c r="A40" s="306" t="s">
        <v>259</v>
      </c>
      <c r="B40" s="307" t="s">
        <v>260</v>
      </c>
      <c r="C40" s="308"/>
      <c r="D40" s="113">
        <v>7.4096461756891632</v>
      </c>
      <c r="E40" s="115">
        <v>10542</v>
      </c>
      <c r="F40" s="114">
        <v>10485</v>
      </c>
      <c r="G40" s="114">
        <v>10666</v>
      </c>
      <c r="H40" s="114">
        <v>10620</v>
      </c>
      <c r="I40" s="140">
        <v>10449</v>
      </c>
      <c r="J40" s="115">
        <v>93</v>
      </c>
      <c r="K40" s="116">
        <v>0.89003732414585124</v>
      </c>
    </row>
    <row r="41" spans="1:11" ht="14.1" customHeight="1" x14ac:dyDescent="0.2">
      <c r="A41" s="306"/>
      <c r="B41" s="307" t="s">
        <v>261</v>
      </c>
      <c r="C41" s="308"/>
      <c r="D41" s="113">
        <v>6.8501623627648058</v>
      </c>
      <c r="E41" s="115">
        <v>9746</v>
      </c>
      <c r="F41" s="114">
        <v>9686</v>
      </c>
      <c r="G41" s="114">
        <v>9873</v>
      </c>
      <c r="H41" s="114">
        <v>9848</v>
      </c>
      <c r="I41" s="140">
        <v>9688</v>
      </c>
      <c r="J41" s="115">
        <v>58</v>
      </c>
      <c r="K41" s="116">
        <v>0.59867877786952928</v>
      </c>
    </row>
    <row r="42" spans="1:11" ht="14.1" customHeight="1" x14ac:dyDescent="0.2">
      <c r="A42" s="306">
        <v>52</v>
      </c>
      <c r="B42" s="307" t="s">
        <v>262</v>
      </c>
      <c r="C42" s="308"/>
      <c r="D42" s="113">
        <v>5.4570757833476247</v>
      </c>
      <c r="E42" s="115">
        <v>7764</v>
      </c>
      <c r="F42" s="114">
        <v>7686</v>
      </c>
      <c r="G42" s="114">
        <v>7787</v>
      </c>
      <c r="H42" s="114">
        <v>7635</v>
      </c>
      <c r="I42" s="140">
        <v>7568</v>
      </c>
      <c r="J42" s="115">
        <v>196</v>
      </c>
      <c r="K42" s="116">
        <v>2.5898520084566594</v>
      </c>
    </row>
    <row r="43" spans="1:11" ht="14.1" customHeight="1" x14ac:dyDescent="0.2">
      <c r="A43" s="306" t="s">
        <v>263</v>
      </c>
      <c r="B43" s="307" t="s">
        <v>264</v>
      </c>
      <c r="C43" s="308"/>
      <c r="D43" s="113">
        <v>4.8751001588484195</v>
      </c>
      <c r="E43" s="115">
        <v>6936</v>
      </c>
      <c r="F43" s="114">
        <v>6857</v>
      </c>
      <c r="G43" s="114">
        <v>6943</v>
      </c>
      <c r="H43" s="114">
        <v>6777</v>
      </c>
      <c r="I43" s="140">
        <v>6707</v>
      </c>
      <c r="J43" s="115">
        <v>229</v>
      </c>
      <c r="K43" s="116">
        <v>3.4143432234978381</v>
      </c>
    </row>
    <row r="44" spans="1:11" ht="14.1" customHeight="1" x14ac:dyDescent="0.2">
      <c r="A44" s="306">
        <v>53</v>
      </c>
      <c r="B44" s="307" t="s">
        <v>265</v>
      </c>
      <c r="C44" s="308"/>
      <c r="D44" s="113">
        <v>0.9158384525633636</v>
      </c>
      <c r="E44" s="115">
        <v>1303</v>
      </c>
      <c r="F44" s="114">
        <v>1276</v>
      </c>
      <c r="G44" s="114">
        <v>1269</v>
      </c>
      <c r="H44" s="114">
        <v>1250</v>
      </c>
      <c r="I44" s="140">
        <v>1233</v>
      </c>
      <c r="J44" s="115">
        <v>70</v>
      </c>
      <c r="K44" s="116">
        <v>5.6772100567721004</v>
      </c>
    </row>
    <row r="45" spans="1:11" ht="14.1" customHeight="1" x14ac:dyDescent="0.2">
      <c r="A45" s="306" t="s">
        <v>266</v>
      </c>
      <c r="B45" s="307" t="s">
        <v>267</v>
      </c>
      <c r="C45" s="308"/>
      <c r="D45" s="113">
        <v>0.66421131056974569</v>
      </c>
      <c r="E45" s="115">
        <v>945</v>
      </c>
      <c r="F45" s="114">
        <v>915</v>
      </c>
      <c r="G45" s="114">
        <v>909</v>
      </c>
      <c r="H45" s="114">
        <v>888</v>
      </c>
      <c r="I45" s="140">
        <v>882</v>
      </c>
      <c r="J45" s="115">
        <v>63</v>
      </c>
      <c r="K45" s="116">
        <v>7.1428571428571432</v>
      </c>
    </row>
    <row r="46" spans="1:11" ht="14.1" customHeight="1" x14ac:dyDescent="0.2">
      <c r="A46" s="306">
        <v>54</v>
      </c>
      <c r="B46" s="307" t="s">
        <v>268</v>
      </c>
      <c r="C46" s="308"/>
      <c r="D46" s="113">
        <v>2.2808102675119839</v>
      </c>
      <c r="E46" s="115">
        <v>3245</v>
      </c>
      <c r="F46" s="114">
        <v>3178</v>
      </c>
      <c r="G46" s="114">
        <v>3160</v>
      </c>
      <c r="H46" s="114">
        <v>3120</v>
      </c>
      <c r="I46" s="140">
        <v>3045</v>
      </c>
      <c r="J46" s="115">
        <v>200</v>
      </c>
      <c r="K46" s="116">
        <v>6.5681444991789819</v>
      </c>
    </row>
    <row r="47" spans="1:11" ht="14.1" customHeight="1" x14ac:dyDescent="0.2">
      <c r="A47" s="306">
        <v>61</v>
      </c>
      <c r="B47" s="307" t="s">
        <v>269</v>
      </c>
      <c r="C47" s="308"/>
      <c r="D47" s="113">
        <v>2.576718163543585</v>
      </c>
      <c r="E47" s="115">
        <v>3666</v>
      </c>
      <c r="F47" s="114">
        <v>3640</v>
      </c>
      <c r="G47" s="114">
        <v>3630</v>
      </c>
      <c r="H47" s="114">
        <v>3456</v>
      </c>
      <c r="I47" s="140">
        <v>3445</v>
      </c>
      <c r="J47" s="115">
        <v>221</v>
      </c>
      <c r="K47" s="116">
        <v>6.4150943396226419</v>
      </c>
    </row>
    <row r="48" spans="1:11" ht="14.1" customHeight="1" x14ac:dyDescent="0.2">
      <c r="A48" s="306">
        <v>62</v>
      </c>
      <c r="B48" s="307" t="s">
        <v>270</v>
      </c>
      <c r="C48" s="308"/>
      <c r="D48" s="113">
        <v>5.540014338529879</v>
      </c>
      <c r="E48" s="115">
        <v>7882</v>
      </c>
      <c r="F48" s="114">
        <v>7925</v>
      </c>
      <c r="G48" s="114">
        <v>8000</v>
      </c>
      <c r="H48" s="114">
        <v>7866</v>
      </c>
      <c r="I48" s="140">
        <v>7875</v>
      </c>
      <c r="J48" s="115">
        <v>7</v>
      </c>
      <c r="K48" s="116">
        <v>8.8888888888888892E-2</v>
      </c>
    </row>
    <row r="49" spans="1:11" ht="14.1" customHeight="1" x14ac:dyDescent="0.2">
      <c r="A49" s="306">
        <v>63</v>
      </c>
      <c r="B49" s="307" t="s">
        <v>271</v>
      </c>
      <c r="C49" s="308"/>
      <c r="D49" s="113">
        <v>1.1527053432109873</v>
      </c>
      <c r="E49" s="115">
        <v>1640</v>
      </c>
      <c r="F49" s="114">
        <v>1745</v>
      </c>
      <c r="G49" s="114">
        <v>1765</v>
      </c>
      <c r="H49" s="114">
        <v>1608</v>
      </c>
      <c r="I49" s="140">
        <v>1602</v>
      </c>
      <c r="J49" s="115">
        <v>38</v>
      </c>
      <c r="K49" s="116">
        <v>2.3720349563046192</v>
      </c>
    </row>
    <row r="50" spans="1:11" ht="14.1" customHeight="1" x14ac:dyDescent="0.2">
      <c r="A50" s="306" t="s">
        <v>272</v>
      </c>
      <c r="B50" s="307" t="s">
        <v>273</v>
      </c>
      <c r="C50" s="308"/>
      <c r="D50" s="113">
        <v>0.15673981191222572</v>
      </c>
      <c r="E50" s="115">
        <v>223</v>
      </c>
      <c r="F50" s="114">
        <v>289</v>
      </c>
      <c r="G50" s="114">
        <v>296</v>
      </c>
      <c r="H50" s="114">
        <v>198</v>
      </c>
      <c r="I50" s="140">
        <v>194</v>
      </c>
      <c r="J50" s="115">
        <v>29</v>
      </c>
      <c r="K50" s="116">
        <v>14.948453608247423</v>
      </c>
    </row>
    <row r="51" spans="1:11" ht="14.1" customHeight="1" x14ac:dyDescent="0.2">
      <c r="A51" s="306" t="s">
        <v>274</v>
      </c>
      <c r="B51" s="307" t="s">
        <v>275</v>
      </c>
      <c r="C51" s="308"/>
      <c r="D51" s="113">
        <v>0.80619087113597709</v>
      </c>
      <c r="E51" s="115">
        <v>1147</v>
      </c>
      <c r="F51" s="114">
        <v>1181</v>
      </c>
      <c r="G51" s="114">
        <v>1188</v>
      </c>
      <c r="H51" s="114">
        <v>1156</v>
      </c>
      <c r="I51" s="140">
        <v>1160</v>
      </c>
      <c r="J51" s="115">
        <v>-13</v>
      </c>
      <c r="K51" s="116">
        <v>-1.1206896551724137</v>
      </c>
    </row>
    <row r="52" spans="1:11" ht="14.1" customHeight="1" x14ac:dyDescent="0.2">
      <c r="A52" s="306">
        <v>71</v>
      </c>
      <c r="B52" s="307" t="s">
        <v>276</v>
      </c>
      <c r="C52" s="308"/>
      <c r="D52" s="113">
        <v>9.4859215316923677</v>
      </c>
      <c r="E52" s="115">
        <v>13496</v>
      </c>
      <c r="F52" s="114">
        <v>13521</v>
      </c>
      <c r="G52" s="114">
        <v>13533</v>
      </c>
      <c r="H52" s="114">
        <v>13293</v>
      </c>
      <c r="I52" s="140">
        <v>13332</v>
      </c>
      <c r="J52" s="115">
        <v>164</v>
      </c>
      <c r="K52" s="116">
        <v>1.2301230123012301</v>
      </c>
    </row>
    <row r="53" spans="1:11" ht="14.1" customHeight="1" x14ac:dyDescent="0.2">
      <c r="A53" s="306" t="s">
        <v>277</v>
      </c>
      <c r="B53" s="307" t="s">
        <v>278</v>
      </c>
      <c r="C53" s="308"/>
      <c r="D53" s="113">
        <v>3.3098106470613042</v>
      </c>
      <c r="E53" s="115">
        <v>4709</v>
      </c>
      <c r="F53" s="114">
        <v>4720</v>
      </c>
      <c r="G53" s="114">
        <v>4743</v>
      </c>
      <c r="H53" s="114">
        <v>4659</v>
      </c>
      <c r="I53" s="140">
        <v>4688</v>
      </c>
      <c r="J53" s="115">
        <v>21</v>
      </c>
      <c r="K53" s="116">
        <v>0.44795221843003413</v>
      </c>
    </row>
    <row r="54" spans="1:11" ht="14.1" customHeight="1" x14ac:dyDescent="0.2">
      <c r="A54" s="306" t="s">
        <v>279</v>
      </c>
      <c r="B54" s="307" t="s">
        <v>280</v>
      </c>
      <c r="C54" s="308"/>
      <c r="D54" s="113">
        <v>5.3938175632933634</v>
      </c>
      <c r="E54" s="115">
        <v>7674</v>
      </c>
      <c r="F54" s="114">
        <v>7689</v>
      </c>
      <c r="G54" s="114">
        <v>7673</v>
      </c>
      <c r="H54" s="114">
        <v>7543</v>
      </c>
      <c r="I54" s="140">
        <v>7558</v>
      </c>
      <c r="J54" s="115">
        <v>116</v>
      </c>
      <c r="K54" s="116">
        <v>1.5347975654935169</v>
      </c>
    </row>
    <row r="55" spans="1:11" ht="14.1" customHeight="1" x14ac:dyDescent="0.2">
      <c r="A55" s="306">
        <v>72</v>
      </c>
      <c r="B55" s="307" t="s">
        <v>281</v>
      </c>
      <c r="C55" s="308"/>
      <c r="D55" s="113">
        <v>3.001251107018851</v>
      </c>
      <c r="E55" s="115">
        <v>4270</v>
      </c>
      <c r="F55" s="114">
        <v>4301</v>
      </c>
      <c r="G55" s="114">
        <v>4315</v>
      </c>
      <c r="H55" s="114">
        <v>4204</v>
      </c>
      <c r="I55" s="140">
        <v>4240</v>
      </c>
      <c r="J55" s="115">
        <v>30</v>
      </c>
      <c r="K55" s="116">
        <v>0.70754716981132071</v>
      </c>
    </row>
    <row r="56" spans="1:11" ht="14.1" customHeight="1" x14ac:dyDescent="0.2">
      <c r="A56" s="306" t="s">
        <v>282</v>
      </c>
      <c r="B56" s="307" t="s">
        <v>283</v>
      </c>
      <c r="C56" s="308"/>
      <c r="D56" s="113">
        <v>1.2925762964420766</v>
      </c>
      <c r="E56" s="115">
        <v>1839</v>
      </c>
      <c r="F56" s="114">
        <v>1856</v>
      </c>
      <c r="G56" s="114">
        <v>1855</v>
      </c>
      <c r="H56" s="114">
        <v>1807</v>
      </c>
      <c r="I56" s="140">
        <v>1821</v>
      </c>
      <c r="J56" s="115">
        <v>18</v>
      </c>
      <c r="K56" s="116">
        <v>0.98846787479406917</v>
      </c>
    </row>
    <row r="57" spans="1:11" ht="14.1" customHeight="1" x14ac:dyDescent="0.2">
      <c r="A57" s="306" t="s">
        <v>284</v>
      </c>
      <c r="B57" s="307" t="s">
        <v>285</v>
      </c>
      <c r="C57" s="308"/>
      <c r="D57" s="113">
        <v>0.93973600236164023</v>
      </c>
      <c r="E57" s="115">
        <v>1337</v>
      </c>
      <c r="F57" s="114">
        <v>1339</v>
      </c>
      <c r="G57" s="114">
        <v>1341</v>
      </c>
      <c r="H57" s="114">
        <v>1325</v>
      </c>
      <c r="I57" s="140">
        <v>1322</v>
      </c>
      <c r="J57" s="115">
        <v>15</v>
      </c>
      <c r="K57" s="116">
        <v>1.1346444780635401</v>
      </c>
    </row>
    <row r="58" spans="1:11" ht="14.1" customHeight="1" x14ac:dyDescent="0.2">
      <c r="A58" s="306">
        <v>73</v>
      </c>
      <c r="B58" s="307" t="s">
        <v>286</v>
      </c>
      <c r="C58" s="308"/>
      <c r="D58" s="113">
        <v>1.6700170094325035</v>
      </c>
      <c r="E58" s="115">
        <v>2376</v>
      </c>
      <c r="F58" s="114">
        <v>2371</v>
      </c>
      <c r="G58" s="114">
        <v>2366</v>
      </c>
      <c r="H58" s="114">
        <v>2307</v>
      </c>
      <c r="I58" s="140">
        <v>2343</v>
      </c>
      <c r="J58" s="115">
        <v>33</v>
      </c>
      <c r="K58" s="116">
        <v>1.408450704225352</v>
      </c>
    </row>
    <row r="59" spans="1:11" ht="14.1" customHeight="1" x14ac:dyDescent="0.2">
      <c r="A59" s="306" t="s">
        <v>287</v>
      </c>
      <c r="B59" s="307" t="s">
        <v>288</v>
      </c>
      <c r="C59" s="308"/>
      <c r="D59" s="113">
        <v>1.267273008420372</v>
      </c>
      <c r="E59" s="115">
        <v>1803</v>
      </c>
      <c r="F59" s="114">
        <v>1800</v>
      </c>
      <c r="G59" s="114">
        <v>1794</v>
      </c>
      <c r="H59" s="114">
        <v>1756</v>
      </c>
      <c r="I59" s="140">
        <v>1784</v>
      </c>
      <c r="J59" s="115">
        <v>19</v>
      </c>
      <c r="K59" s="116">
        <v>1.0650224215246638</v>
      </c>
    </row>
    <row r="60" spans="1:11" ht="14.1" customHeight="1" x14ac:dyDescent="0.2">
      <c r="A60" s="306">
        <v>81</v>
      </c>
      <c r="B60" s="307" t="s">
        <v>289</v>
      </c>
      <c r="C60" s="308"/>
      <c r="D60" s="113">
        <v>6.4924019849023713</v>
      </c>
      <c r="E60" s="115">
        <v>9237</v>
      </c>
      <c r="F60" s="114">
        <v>9240</v>
      </c>
      <c r="G60" s="114">
        <v>9208</v>
      </c>
      <c r="H60" s="114">
        <v>8937</v>
      </c>
      <c r="I60" s="140">
        <v>8947</v>
      </c>
      <c r="J60" s="115">
        <v>290</v>
      </c>
      <c r="K60" s="116">
        <v>3.2413099362914943</v>
      </c>
    </row>
    <row r="61" spans="1:11" ht="14.1" customHeight="1" x14ac:dyDescent="0.2">
      <c r="A61" s="306" t="s">
        <v>290</v>
      </c>
      <c r="B61" s="307" t="s">
        <v>291</v>
      </c>
      <c r="C61" s="308"/>
      <c r="D61" s="113">
        <v>1.8942322560692748</v>
      </c>
      <c r="E61" s="115">
        <v>2695</v>
      </c>
      <c r="F61" s="114">
        <v>2686</v>
      </c>
      <c r="G61" s="114">
        <v>2692</v>
      </c>
      <c r="H61" s="114">
        <v>2555</v>
      </c>
      <c r="I61" s="140">
        <v>2599</v>
      </c>
      <c r="J61" s="115">
        <v>96</v>
      </c>
      <c r="K61" s="116">
        <v>3.693728357060408</v>
      </c>
    </row>
    <row r="62" spans="1:11" ht="14.1" customHeight="1" x14ac:dyDescent="0.2">
      <c r="A62" s="306" t="s">
        <v>292</v>
      </c>
      <c r="B62" s="307" t="s">
        <v>293</v>
      </c>
      <c r="C62" s="308"/>
      <c r="D62" s="113">
        <v>2.6701997554015491</v>
      </c>
      <c r="E62" s="115">
        <v>3799</v>
      </c>
      <c r="F62" s="114">
        <v>3808</v>
      </c>
      <c r="G62" s="114">
        <v>3779</v>
      </c>
      <c r="H62" s="114">
        <v>3692</v>
      </c>
      <c r="I62" s="140">
        <v>3673</v>
      </c>
      <c r="J62" s="115">
        <v>126</v>
      </c>
      <c r="K62" s="116">
        <v>3.430438333787095</v>
      </c>
    </row>
    <row r="63" spans="1:11" ht="14.1" customHeight="1" x14ac:dyDescent="0.2">
      <c r="A63" s="306"/>
      <c r="B63" s="307" t="s">
        <v>294</v>
      </c>
      <c r="C63" s="308"/>
      <c r="D63" s="113">
        <v>2.3082221628688306</v>
      </c>
      <c r="E63" s="115">
        <v>3284</v>
      </c>
      <c r="F63" s="114">
        <v>3297</v>
      </c>
      <c r="G63" s="114">
        <v>3284</v>
      </c>
      <c r="H63" s="114">
        <v>3205</v>
      </c>
      <c r="I63" s="140">
        <v>3190</v>
      </c>
      <c r="J63" s="115">
        <v>94</v>
      </c>
      <c r="K63" s="116">
        <v>2.9467084639498431</v>
      </c>
    </row>
    <row r="64" spans="1:11" ht="14.1" customHeight="1" x14ac:dyDescent="0.2">
      <c r="A64" s="306" t="s">
        <v>295</v>
      </c>
      <c r="B64" s="307" t="s">
        <v>296</v>
      </c>
      <c r="C64" s="308"/>
      <c r="D64" s="113">
        <v>0.4561620535023968</v>
      </c>
      <c r="E64" s="115">
        <v>649</v>
      </c>
      <c r="F64" s="114">
        <v>639</v>
      </c>
      <c r="G64" s="114">
        <v>635</v>
      </c>
      <c r="H64" s="114">
        <v>629</v>
      </c>
      <c r="I64" s="140">
        <v>625</v>
      </c>
      <c r="J64" s="115">
        <v>24</v>
      </c>
      <c r="K64" s="116">
        <v>3.84</v>
      </c>
    </row>
    <row r="65" spans="1:11" ht="14.1" customHeight="1" x14ac:dyDescent="0.2">
      <c r="A65" s="306" t="s">
        <v>297</v>
      </c>
      <c r="B65" s="307" t="s">
        <v>298</v>
      </c>
      <c r="C65" s="308"/>
      <c r="D65" s="113">
        <v>0.67897156191574004</v>
      </c>
      <c r="E65" s="115">
        <v>966</v>
      </c>
      <c r="F65" s="114">
        <v>960</v>
      </c>
      <c r="G65" s="114">
        <v>949</v>
      </c>
      <c r="H65" s="114">
        <v>926</v>
      </c>
      <c r="I65" s="140">
        <v>929</v>
      </c>
      <c r="J65" s="115">
        <v>37</v>
      </c>
      <c r="K65" s="116">
        <v>3.9827771797631861</v>
      </c>
    </row>
    <row r="66" spans="1:11" ht="14.1" customHeight="1" x14ac:dyDescent="0.2">
      <c r="A66" s="306">
        <v>82</v>
      </c>
      <c r="B66" s="307" t="s">
        <v>299</v>
      </c>
      <c r="C66" s="308"/>
      <c r="D66" s="113">
        <v>2.154996696515175</v>
      </c>
      <c r="E66" s="115">
        <v>3066</v>
      </c>
      <c r="F66" s="114">
        <v>3075</v>
      </c>
      <c r="G66" s="114">
        <v>3054</v>
      </c>
      <c r="H66" s="114">
        <v>2871</v>
      </c>
      <c r="I66" s="140">
        <v>2870</v>
      </c>
      <c r="J66" s="115">
        <v>196</v>
      </c>
      <c r="K66" s="116">
        <v>6.8292682926829267</v>
      </c>
    </row>
    <row r="67" spans="1:11" ht="14.1" customHeight="1" x14ac:dyDescent="0.2">
      <c r="A67" s="306" t="s">
        <v>300</v>
      </c>
      <c r="B67" s="307" t="s">
        <v>301</v>
      </c>
      <c r="C67" s="308"/>
      <c r="D67" s="113">
        <v>1.4015210087577492</v>
      </c>
      <c r="E67" s="115">
        <v>1994</v>
      </c>
      <c r="F67" s="114">
        <v>1985</v>
      </c>
      <c r="G67" s="114">
        <v>1958</v>
      </c>
      <c r="H67" s="114">
        <v>1842</v>
      </c>
      <c r="I67" s="140">
        <v>1846</v>
      </c>
      <c r="J67" s="115">
        <v>148</v>
      </c>
      <c r="K67" s="116">
        <v>8.0173347778981583</v>
      </c>
    </row>
    <row r="68" spans="1:11" ht="14.1" customHeight="1" x14ac:dyDescent="0.2">
      <c r="A68" s="306" t="s">
        <v>302</v>
      </c>
      <c r="B68" s="307" t="s">
        <v>303</v>
      </c>
      <c r="C68" s="308"/>
      <c r="D68" s="113">
        <v>0.45686492261411082</v>
      </c>
      <c r="E68" s="115">
        <v>650</v>
      </c>
      <c r="F68" s="114">
        <v>668</v>
      </c>
      <c r="G68" s="114">
        <v>672</v>
      </c>
      <c r="H68" s="114">
        <v>620</v>
      </c>
      <c r="I68" s="140">
        <v>616</v>
      </c>
      <c r="J68" s="115">
        <v>34</v>
      </c>
      <c r="K68" s="116">
        <v>5.5194805194805197</v>
      </c>
    </row>
    <row r="69" spans="1:11" ht="14.1" customHeight="1" x14ac:dyDescent="0.2">
      <c r="A69" s="306">
        <v>83</v>
      </c>
      <c r="B69" s="307" t="s">
        <v>304</v>
      </c>
      <c r="C69" s="308"/>
      <c r="D69" s="113">
        <v>4.9144608291044038</v>
      </c>
      <c r="E69" s="115">
        <v>6992</v>
      </c>
      <c r="F69" s="114">
        <v>6972</v>
      </c>
      <c r="G69" s="114">
        <v>6918</v>
      </c>
      <c r="H69" s="114">
        <v>6745</v>
      </c>
      <c r="I69" s="140">
        <v>6723</v>
      </c>
      <c r="J69" s="115">
        <v>269</v>
      </c>
      <c r="K69" s="116">
        <v>4.001189944965045</v>
      </c>
    </row>
    <row r="70" spans="1:11" ht="14.1" customHeight="1" x14ac:dyDescent="0.2">
      <c r="A70" s="306" t="s">
        <v>305</v>
      </c>
      <c r="B70" s="307" t="s">
        <v>306</v>
      </c>
      <c r="C70" s="308"/>
      <c r="D70" s="113">
        <v>4.1223273402027072</v>
      </c>
      <c r="E70" s="115">
        <v>5865</v>
      </c>
      <c r="F70" s="114">
        <v>5857</v>
      </c>
      <c r="G70" s="114">
        <v>5820</v>
      </c>
      <c r="H70" s="114">
        <v>5650</v>
      </c>
      <c r="I70" s="140">
        <v>5645</v>
      </c>
      <c r="J70" s="115">
        <v>220</v>
      </c>
      <c r="K70" s="116">
        <v>3.8972542072630647</v>
      </c>
    </row>
    <row r="71" spans="1:11" ht="14.1" customHeight="1" x14ac:dyDescent="0.2">
      <c r="A71" s="306"/>
      <c r="B71" s="307" t="s">
        <v>307</v>
      </c>
      <c r="C71" s="308"/>
      <c r="D71" s="113">
        <v>2.1402364451691804</v>
      </c>
      <c r="E71" s="115">
        <v>3045</v>
      </c>
      <c r="F71" s="114">
        <v>3053</v>
      </c>
      <c r="G71" s="114">
        <v>3036</v>
      </c>
      <c r="H71" s="114">
        <v>2913</v>
      </c>
      <c r="I71" s="140">
        <v>2929</v>
      </c>
      <c r="J71" s="115">
        <v>116</v>
      </c>
      <c r="K71" s="116">
        <v>3.9603960396039604</v>
      </c>
    </row>
    <row r="72" spans="1:11" ht="14.1" customHeight="1" x14ac:dyDescent="0.2">
      <c r="A72" s="306">
        <v>84</v>
      </c>
      <c r="B72" s="307" t="s">
        <v>308</v>
      </c>
      <c r="C72" s="308"/>
      <c r="D72" s="113">
        <v>1.0212688193204662</v>
      </c>
      <c r="E72" s="115">
        <v>1453</v>
      </c>
      <c r="F72" s="114">
        <v>1482</v>
      </c>
      <c r="G72" s="114">
        <v>1461</v>
      </c>
      <c r="H72" s="114">
        <v>1512</v>
      </c>
      <c r="I72" s="140">
        <v>1509</v>
      </c>
      <c r="J72" s="115">
        <v>-56</v>
      </c>
      <c r="K72" s="116">
        <v>-3.7110669317428759</v>
      </c>
    </row>
    <row r="73" spans="1:11" ht="14.1" customHeight="1" x14ac:dyDescent="0.2">
      <c r="A73" s="306" t="s">
        <v>309</v>
      </c>
      <c r="B73" s="307" t="s">
        <v>310</v>
      </c>
      <c r="C73" s="308"/>
      <c r="D73" s="113">
        <v>0.26709026245132633</v>
      </c>
      <c r="E73" s="115">
        <v>380</v>
      </c>
      <c r="F73" s="114">
        <v>394</v>
      </c>
      <c r="G73" s="114">
        <v>374</v>
      </c>
      <c r="H73" s="114">
        <v>417</v>
      </c>
      <c r="I73" s="140">
        <v>409</v>
      </c>
      <c r="J73" s="115">
        <v>-29</v>
      </c>
      <c r="K73" s="116">
        <v>-7.0904645476772616</v>
      </c>
    </row>
    <row r="74" spans="1:11" ht="14.1" customHeight="1" x14ac:dyDescent="0.2">
      <c r="A74" s="306" t="s">
        <v>311</v>
      </c>
      <c r="B74" s="307" t="s">
        <v>312</v>
      </c>
      <c r="C74" s="308"/>
      <c r="D74" s="113">
        <v>0.18415170726907235</v>
      </c>
      <c r="E74" s="115">
        <v>262</v>
      </c>
      <c r="F74" s="114">
        <v>267</v>
      </c>
      <c r="G74" s="114">
        <v>267</v>
      </c>
      <c r="H74" s="114">
        <v>281</v>
      </c>
      <c r="I74" s="140">
        <v>288</v>
      </c>
      <c r="J74" s="115">
        <v>-26</v>
      </c>
      <c r="K74" s="116">
        <v>-9.0277777777777786</v>
      </c>
    </row>
    <row r="75" spans="1:11" ht="14.1" customHeight="1" x14ac:dyDescent="0.2">
      <c r="A75" s="306" t="s">
        <v>313</v>
      </c>
      <c r="B75" s="307" t="s">
        <v>314</v>
      </c>
      <c r="C75" s="308"/>
      <c r="D75" s="113">
        <v>0.18204309993393031</v>
      </c>
      <c r="E75" s="115">
        <v>259</v>
      </c>
      <c r="F75" s="114">
        <v>265</v>
      </c>
      <c r="G75" s="114">
        <v>261</v>
      </c>
      <c r="H75" s="114">
        <v>264</v>
      </c>
      <c r="I75" s="140">
        <v>261</v>
      </c>
      <c r="J75" s="115">
        <v>-2</v>
      </c>
      <c r="K75" s="116">
        <v>-0.76628352490421459</v>
      </c>
    </row>
    <row r="76" spans="1:11" ht="14.1" customHeight="1" x14ac:dyDescent="0.2">
      <c r="A76" s="306">
        <v>91</v>
      </c>
      <c r="B76" s="307" t="s">
        <v>315</v>
      </c>
      <c r="C76" s="308"/>
      <c r="D76" s="113">
        <v>0.16587711036450792</v>
      </c>
      <c r="E76" s="115">
        <v>236</v>
      </c>
      <c r="F76" s="114">
        <v>218</v>
      </c>
      <c r="G76" s="114">
        <v>230</v>
      </c>
      <c r="H76" s="114">
        <v>214</v>
      </c>
      <c r="I76" s="140">
        <v>211</v>
      </c>
      <c r="J76" s="115">
        <v>25</v>
      </c>
      <c r="K76" s="116">
        <v>11.848341232227488</v>
      </c>
    </row>
    <row r="77" spans="1:11" ht="14.1" customHeight="1" x14ac:dyDescent="0.2">
      <c r="A77" s="306">
        <v>92</v>
      </c>
      <c r="B77" s="307" t="s">
        <v>316</v>
      </c>
      <c r="C77" s="308"/>
      <c r="D77" s="113">
        <v>0.48146534152410136</v>
      </c>
      <c r="E77" s="115">
        <v>685</v>
      </c>
      <c r="F77" s="114">
        <v>674</v>
      </c>
      <c r="G77" s="114">
        <v>669</v>
      </c>
      <c r="H77" s="114">
        <v>622</v>
      </c>
      <c r="I77" s="140">
        <v>611</v>
      </c>
      <c r="J77" s="115">
        <v>74</v>
      </c>
      <c r="K77" s="116">
        <v>12.111292962356792</v>
      </c>
    </row>
    <row r="78" spans="1:11" ht="14.1" customHeight="1" x14ac:dyDescent="0.2">
      <c r="A78" s="306">
        <v>93</v>
      </c>
      <c r="B78" s="307" t="s">
        <v>317</v>
      </c>
      <c r="C78" s="308"/>
      <c r="D78" s="113">
        <v>0.1356537385608052</v>
      </c>
      <c r="E78" s="115">
        <v>193</v>
      </c>
      <c r="F78" s="114">
        <v>189</v>
      </c>
      <c r="G78" s="114">
        <v>199</v>
      </c>
      <c r="H78" s="114">
        <v>194</v>
      </c>
      <c r="I78" s="140">
        <v>196</v>
      </c>
      <c r="J78" s="115">
        <v>-3</v>
      </c>
      <c r="K78" s="116">
        <v>-1.5306122448979591</v>
      </c>
    </row>
    <row r="79" spans="1:11" ht="14.1" customHeight="1" x14ac:dyDescent="0.2">
      <c r="A79" s="306">
        <v>94</v>
      </c>
      <c r="B79" s="307" t="s">
        <v>318</v>
      </c>
      <c r="C79" s="308"/>
      <c r="D79" s="113">
        <v>6.255535094254748E-2</v>
      </c>
      <c r="E79" s="115">
        <v>89</v>
      </c>
      <c r="F79" s="114">
        <v>91</v>
      </c>
      <c r="G79" s="114">
        <v>105</v>
      </c>
      <c r="H79" s="114">
        <v>90</v>
      </c>
      <c r="I79" s="140">
        <v>107</v>
      </c>
      <c r="J79" s="115">
        <v>-18</v>
      </c>
      <c r="K79" s="116">
        <v>-16.822429906542055</v>
      </c>
    </row>
    <row r="80" spans="1:11" ht="14.1" customHeight="1" x14ac:dyDescent="0.2">
      <c r="A80" s="306" t="s">
        <v>319</v>
      </c>
      <c r="B80" s="307" t="s">
        <v>320</v>
      </c>
      <c r="C80" s="308"/>
      <c r="D80" s="113" t="s">
        <v>514</v>
      </c>
      <c r="E80" s="115" t="s">
        <v>514</v>
      </c>
      <c r="F80" s="114" t="s">
        <v>514</v>
      </c>
      <c r="G80" s="114" t="s">
        <v>514</v>
      </c>
      <c r="H80" s="114" t="s">
        <v>514</v>
      </c>
      <c r="I80" s="140">
        <v>3</v>
      </c>
      <c r="J80" s="115" t="s">
        <v>514</v>
      </c>
      <c r="K80" s="116" t="s">
        <v>514</v>
      </c>
    </row>
    <row r="81" spans="1:11" ht="14.1" customHeight="1" x14ac:dyDescent="0.2">
      <c r="A81" s="310" t="s">
        <v>321</v>
      </c>
      <c r="B81" s="311" t="s">
        <v>224</v>
      </c>
      <c r="C81" s="312"/>
      <c r="D81" s="125">
        <v>1.144270913870419</v>
      </c>
      <c r="E81" s="143">
        <v>1628</v>
      </c>
      <c r="F81" s="144">
        <v>1643</v>
      </c>
      <c r="G81" s="144">
        <v>1647</v>
      </c>
      <c r="H81" s="144">
        <v>1586</v>
      </c>
      <c r="I81" s="145">
        <v>1595</v>
      </c>
      <c r="J81" s="143">
        <v>33</v>
      </c>
      <c r="K81" s="146">
        <v>2.0689655172413794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38159</v>
      </c>
      <c r="E12" s="114">
        <v>39241</v>
      </c>
      <c r="F12" s="114">
        <v>39498</v>
      </c>
      <c r="G12" s="114">
        <v>39841</v>
      </c>
      <c r="H12" s="140">
        <v>39089</v>
      </c>
      <c r="I12" s="115">
        <v>-930</v>
      </c>
      <c r="J12" s="116">
        <v>-2.3791859602445702</v>
      </c>
      <c r="K12"/>
      <c r="L12"/>
      <c r="M12"/>
      <c r="N12"/>
      <c r="O12"/>
      <c r="P12"/>
    </row>
    <row r="13" spans="1:16" s="110" customFormat="1" ht="14.45" customHeight="1" x14ac:dyDescent="0.2">
      <c r="A13" s="120" t="s">
        <v>105</v>
      </c>
      <c r="B13" s="119" t="s">
        <v>106</v>
      </c>
      <c r="C13" s="113">
        <v>42.46704578212217</v>
      </c>
      <c r="D13" s="115">
        <v>16205</v>
      </c>
      <c r="E13" s="114">
        <v>16416</v>
      </c>
      <c r="F13" s="114">
        <v>16573</v>
      </c>
      <c r="G13" s="114">
        <v>16510</v>
      </c>
      <c r="H13" s="140">
        <v>16191</v>
      </c>
      <c r="I13" s="115">
        <v>14</v>
      </c>
      <c r="J13" s="116">
        <v>8.6467790747946388E-2</v>
      </c>
      <c r="K13"/>
      <c r="L13"/>
      <c r="M13"/>
      <c r="N13"/>
      <c r="O13"/>
      <c r="P13"/>
    </row>
    <row r="14" spans="1:16" s="110" customFormat="1" ht="14.45" customHeight="1" x14ac:dyDescent="0.2">
      <c r="A14" s="120"/>
      <c r="B14" s="119" t="s">
        <v>107</v>
      </c>
      <c r="C14" s="113">
        <v>57.53295421787783</v>
      </c>
      <c r="D14" s="115">
        <v>21954</v>
      </c>
      <c r="E14" s="114">
        <v>22825</v>
      </c>
      <c r="F14" s="114">
        <v>22925</v>
      </c>
      <c r="G14" s="114">
        <v>23331</v>
      </c>
      <c r="H14" s="140">
        <v>22898</v>
      </c>
      <c r="I14" s="115">
        <v>-944</v>
      </c>
      <c r="J14" s="116">
        <v>-4.1226307974495588</v>
      </c>
      <c r="K14"/>
      <c r="L14"/>
      <c r="M14"/>
      <c r="N14"/>
      <c r="O14"/>
      <c r="P14"/>
    </row>
    <row r="15" spans="1:16" s="110" customFormat="1" ht="14.45" customHeight="1" x14ac:dyDescent="0.2">
      <c r="A15" s="118" t="s">
        <v>105</v>
      </c>
      <c r="B15" s="121" t="s">
        <v>108</v>
      </c>
      <c r="C15" s="113">
        <v>20.021489032731466</v>
      </c>
      <c r="D15" s="115">
        <v>7640</v>
      </c>
      <c r="E15" s="114">
        <v>7982</v>
      </c>
      <c r="F15" s="114">
        <v>7981</v>
      </c>
      <c r="G15" s="114">
        <v>8381</v>
      </c>
      <c r="H15" s="140">
        <v>7868</v>
      </c>
      <c r="I15" s="115">
        <v>-228</v>
      </c>
      <c r="J15" s="116">
        <v>-2.8978139298423997</v>
      </c>
      <c r="K15"/>
      <c r="L15"/>
      <c r="M15"/>
      <c r="N15"/>
      <c r="O15"/>
      <c r="P15"/>
    </row>
    <row r="16" spans="1:16" s="110" customFormat="1" ht="14.45" customHeight="1" x14ac:dyDescent="0.2">
      <c r="A16" s="118"/>
      <c r="B16" s="121" t="s">
        <v>109</v>
      </c>
      <c r="C16" s="113">
        <v>47.828821509997638</v>
      </c>
      <c r="D16" s="115">
        <v>18251</v>
      </c>
      <c r="E16" s="114">
        <v>18810</v>
      </c>
      <c r="F16" s="114">
        <v>18999</v>
      </c>
      <c r="G16" s="114">
        <v>19041</v>
      </c>
      <c r="H16" s="140">
        <v>19080</v>
      </c>
      <c r="I16" s="115">
        <v>-829</v>
      </c>
      <c r="J16" s="116">
        <v>-4.3448637316561847</v>
      </c>
      <c r="K16"/>
      <c r="L16"/>
      <c r="M16"/>
      <c r="N16"/>
      <c r="O16"/>
      <c r="P16"/>
    </row>
    <row r="17" spans="1:16" s="110" customFormat="1" ht="14.45" customHeight="1" x14ac:dyDescent="0.2">
      <c r="A17" s="118"/>
      <c r="B17" s="121" t="s">
        <v>110</v>
      </c>
      <c r="C17" s="113">
        <v>17.883068214575854</v>
      </c>
      <c r="D17" s="115">
        <v>6824</v>
      </c>
      <c r="E17" s="114">
        <v>6943</v>
      </c>
      <c r="F17" s="114">
        <v>7006</v>
      </c>
      <c r="G17" s="114">
        <v>6974</v>
      </c>
      <c r="H17" s="140">
        <v>6839</v>
      </c>
      <c r="I17" s="115">
        <v>-15</v>
      </c>
      <c r="J17" s="116">
        <v>-0.21933031144904225</v>
      </c>
      <c r="K17"/>
      <c r="L17"/>
      <c r="M17"/>
      <c r="N17"/>
      <c r="O17"/>
      <c r="P17"/>
    </row>
    <row r="18" spans="1:16" s="110" customFormat="1" ht="14.45" customHeight="1" x14ac:dyDescent="0.2">
      <c r="A18" s="120"/>
      <c r="B18" s="121" t="s">
        <v>111</v>
      </c>
      <c r="C18" s="113">
        <v>14.26662124269504</v>
      </c>
      <c r="D18" s="115">
        <v>5444</v>
      </c>
      <c r="E18" s="114">
        <v>5506</v>
      </c>
      <c r="F18" s="114">
        <v>5512</v>
      </c>
      <c r="G18" s="114">
        <v>5445</v>
      </c>
      <c r="H18" s="140">
        <v>5302</v>
      </c>
      <c r="I18" s="115">
        <v>142</v>
      </c>
      <c r="J18" s="116">
        <v>2.6782346284420973</v>
      </c>
      <c r="K18"/>
      <c r="L18"/>
      <c r="M18"/>
      <c r="N18"/>
      <c r="O18"/>
      <c r="P18"/>
    </row>
    <row r="19" spans="1:16" s="110" customFormat="1" ht="14.45" customHeight="1" x14ac:dyDescent="0.2">
      <c r="A19" s="120"/>
      <c r="B19" s="121" t="s">
        <v>112</v>
      </c>
      <c r="C19" s="113">
        <v>1.4465787887523258</v>
      </c>
      <c r="D19" s="115">
        <v>552</v>
      </c>
      <c r="E19" s="114">
        <v>536</v>
      </c>
      <c r="F19" s="114">
        <v>593</v>
      </c>
      <c r="G19" s="114">
        <v>511</v>
      </c>
      <c r="H19" s="140">
        <v>497</v>
      </c>
      <c r="I19" s="115">
        <v>55</v>
      </c>
      <c r="J19" s="116">
        <v>11.066398390342052</v>
      </c>
      <c r="K19"/>
      <c r="L19"/>
      <c r="M19"/>
      <c r="N19"/>
      <c r="O19"/>
      <c r="P19"/>
    </row>
    <row r="20" spans="1:16" s="110" customFormat="1" ht="14.45" customHeight="1" x14ac:dyDescent="0.2">
      <c r="A20" s="120" t="s">
        <v>113</v>
      </c>
      <c r="B20" s="119" t="s">
        <v>116</v>
      </c>
      <c r="C20" s="113">
        <v>91.603553552241934</v>
      </c>
      <c r="D20" s="115">
        <v>34955</v>
      </c>
      <c r="E20" s="114">
        <v>36057</v>
      </c>
      <c r="F20" s="114">
        <v>36431</v>
      </c>
      <c r="G20" s="114">
        <v>36910</v>
      </c>
      <c r="H20" s="140">
        <v>36110</v>
      </c>
      <c r="I20" s="115">
        <v>-1155</v>
      </c>
      <c r="J20" s="116">
        <v>-3.1985599556909445</v>
      </c>
      <c r="K20"/>
      <c r="L20"/>
      <c r="M20"/>
      <c r="N20"/>
      <c r="O20"/>
      <c r="P20"/>
    </row>
    <row r="21" spans="1:16" s="110" customFormat="1" ht="14.45" customHeight="1" x14ac:dyDescent="0.2">
      <c r="A21" s="123"/>
      <c r="B21" s="124" t="s">
        <v>117</v>
      </c>
      <c r="C21" s="125">
        <v>8.1946591891821061</v>
      </c>
      <c r="D21" s="143">
        <v>3127</v>
      </c>
      <c r="E21" s="144">
        <v>3102</v>
      </c>
      <c r="F21" s="144">
        <v>2984</v>
      </c>
      <c r="G21" s="144">
        <v>2854</v>
      </c>
      <c r="H21" s="145">
        <v>2908</v>
      </c>
      <c r="I21" s="143">
        <v>219</v>
      </c>
      <c r="J21" s="146">
        <v>7.5309491059147184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794831</v>
      </c>
      <c r="E23" s="114">
        <v>825536</v>
      </c>
      <c r="F23" s="114">
        <v>829378</v>
      </c>
      <c r="G23" s="114">
        <v>835412</v>
      </c>
      <c r="H23" s="140">
        <v>818533</v>
      </c>
      <c r="I23" s="115">
        <v>-23702</v>
      </c>
      <c r="J23" s="116">
        <v>-2.8956682259603461</v>
      </c>
      <c r="K23"/>
      <c r="L23"/>
      <c r="M23"/>
      <c r="N23"/>
      <c r="O23"/>
      <c r="P23"/>
    </row>
    <row r="24" spans="1:16" s="110" customFormat="1" ht="14.45" customHeight="1" x14ac:dyDescent="0.2">
      <c r="A24" s="120" t="s">
        <v>105</v>
      </c>
      <c r="B24" s="119" t="s">
        <v>106</v>
      </c>
      <c r="C24" s="113">
        <v>40.886049990501128</v>
      </c>
      <c r="D24" s="115">
        <v>324975</v>
      </c>
      <c r="E24" s="114">
        <v>335927</v>
      </c>
      <c r="F24" s="114">
        <v>337627</v>
      </c>
      <c r="G24" s="114">
        <v>338010</v>
      </c>
      <c r="H24" s="140">
        <v>329933</v>
      </c>
      <c r="I24" s="115">
        <v>-4958</v>
      </c>
      <c r="J24" s="116">
        <v>-1.5027293420179249</v>
      </c>
      <c r="K24"/>
      <c r="L24"/>
      <c r="M24"/>
      <c r="N24"/>
      <c r="O24"/>
      <c r="P24"/>
    </row>
    <row r="25" spans="1:16" s="110" customFormat="1" ht="14.45" customHeight="1" x14ac:dyDescent="0.2">
      <c r="A25" s="120"/>
      <c r="B25" s="119" t="s">
        <v>107</v>
      </c>
      <c r="C25" s="113">
        <v>59.113950009498872</v>
      </c>
      <c r="D25" s="115">
        <v>469856</v>
      </c>
      <c r="E25" s="114">
        <v>489609</v>
      </c>
      <c r="F25" s="114">
        <v>491751</v>
      </c>
      <c r="G25" s="114">
        <v>497402</v>
      </c>
      <c r="H25" s="140">
        <v>488600</v>
      </c>
      <c r="I25" s="115">
        <v>-18744</v>
      </c>
      <c r="J25" s="116">
        <v>-3.8362668849774866</v>
      </c>
      <c r="K25"/>
      <c r="L25"/>
      <c r="M25"/>
      <c r="N25"/>
      <c r="O25"/>
      <c r="P25"/>
    </row>
    <row r="26" spans="1:16" s="110" customFormat="1" ht="14.45" customHeight="1" x14ac:dyDescent="0.2">
      <c r="A26" s="118" t="s">
        <v>105</v>
      </c>
      <c r="B26" s="121" t="s">
        <v>108</v>
      </c>
      <c r="C26" s="113">
        <v>18.845263961773007</v>
      </c>
      <c r="D26" s="115">
        <v>149788</v>
      </c>
      <c r="E26" s="114">
        <v>157685</v>
      </c>
      <c r="F26" s="114">
        <v>157419</v>
      </c>
      <c r="G26" s="114">
        <v>162521</v>
      </c>
      <c r="H26" s="140">
        <v>152799</v>
      </c>
      <c r="I26" s="115">
        <v>-3011</v>
      </c>
      <c r="J26" s="116">
        <v>-1.9705626345722158</v>
      </c>
      <c r="K26"/>
      <c r="L26"/>
      <c r="M26"/>
      <c r="N26"/>
      <c r="O26"/>
      <c r="P26"/>
    </row>
    <row r="27" spans="1:16" s="110" customFormat="1" ht="14.45" customHeight="1" x14ac:dyDescent="0.2">
      <c r="A27" s="118"/>
      <c r="B27" s="121" t="s">
        <v>109</v>
      </c>
      <c r="C27" s="113">
        <v>46.835113376302637</v>
      </c>
      <c r="D27" s="115">
        <v>372260</v>
      </c>
      <c r="E27" s="114">
        <v>389648</v>
      </c>
      <c r="F27" s="114">
        <v>393077</v>
      </c>
      <c r="G27" s="114">
        <v>395239</v>
      </c>
      <c r="H27" s="140">
        <v>392989</v>
      </c>
      <c r="I27" s="115">
        <v>-20729</v>
      </c>
      <c r="J27" s="116">
        <v>-5.2747023453582669</v>
      </c>
      <c r="K27"/>
      <c r="L27"/>
      <c r="M27"/>
      <c r="N27"/>
      <c r="O27"/>
      <c r="P27"/>
    </row>
    <row r="28" spans="1:16" s="110" customFormat="1" ht="14.45" customHeight="1" x14ac:dyDescent="0.2">
      <c r="A28" s="118"/>
      <c r="B28" s="121" t="s">
        <v>110</v>
      </c>
      <c r="C28" s="113">
        <v>18.71857036275636</v>
      </c>
      <c r="D28" s="115">
        <v>148781</v>
      </c>
      <c r="E28" s="114">
        <v>151618</v>
      </c>
      <c r="F28" s="114">
        <v>152536</v>
      </c>
      <c r="G28" s="114">
        <v>152503</v>
      </c>
      <c r="H28" s="140">
        <v>150584</v>
      </c>
      <c r="I28" s="115">
        <v>-1803</v>
      </c>
      <c r="J28" s="116">
        <v>-1.1973383626414493</v>
      </c>
      <c r="K28"/>
      <c r="L28"/>
      <c r="M28"/>
      <c r="N28"/>
      <c r="O28"/>
      <c r="P28"/>
    </row>
    <row r="29" spans="1:16" s="110" customFormat="1" ht="14.45" customHeight="1" x14ac:dyDescent="0.2">
      <c r="A29" s="118"/>
      <c r="B29" s="121" t="s">
        <v>111</v>
      </c>
      <c r="C29" s="113">
        <v>15.600549047533375</v>
      </c>
      <c r="D29" s="115">
        <v>123998</v>
      </c>
      <c r="E29" s="114">
        <v>126584</v>
      </c>
      <c r="F29" s="114">
        <v>126345</v>
      </c>
      <c r="G29" s="114">
        <v>125149</v>
      </c>
      <c r="H29" s="140">
        <v>122161</v>
      </c>
      <c r="I29" s="115">
        <v>1837</v>
      </c>
      <c r="J29" s="116">
        <v>1.5037532436702385</v>
      </c>
      <c r="K29"/>
      <c r="L29"/>
      <c r="M29"/>
      <c r="N29"/>
      <c r="O29"/>
      <c r="P29"/>
    </row>
    <row r="30" spans="1:16" s="110" customFormat="1" ht="14.45" customHeight="1" x14ac:dyDescent="0.2">
      <c r="A30" s="120"/>
      <c r="B30" s="121" t="s">
        <v>112</v>
      </c>
      <c r="C30" s="113">
        <v>1.5009480002667233</v>
      </c>
      <c r="D30" s="115">
        <v>11930</v>
      </c>
      <c r="E30" s="114">
        <v>12117</v>
      </c>
      <c r="F30" s="114">
        <v>12714</v>
      </c>
      <c r="G30" s="114">
        <v>11132</v>
      </c>
      <c r="H30" s="140">
        <v>10718</v>
      </c>
      <c r="I30" s="115">
        <v>1212</v>
      </c>
      <c r="J30" s="116">
        <v>11.308079865646576</v>
      </c>
      <c r="K30"/>
      <c r="L30"/>
      <c r="M30"/>
      <c r="N30"/>
      <c r="O30"/>
      <c r="P30"/>
    </row>
    <row r="31" spans="1:16" s="110" customFormat="1" ht="14.45" customHeight="1" x14ac:dyDescent="0.2">
      <c r="A31" s="120" t="s">
        <v>113</v>
      </c>
      <c r="B31" s="119" t="s">
        <v>116</v>
      </c>
      <c r="C31" s="113">
        <v>90.137526090451928</v>
      </c>
      <c r="D31" s="115">
        <v>716441</v>
      </c>
      <c r="E31" s="114">
        <v>743978</v>
      </c>
      <c r="F31" s="114">
        <v>748188</v>
      </c>
      <c r="G31" s="114">
        <v>755017</v>
      </c>
      <c r="H31" s="140">
        <v>740453</v>
      </c>
      <c r="I31" s="115">
        <v>-24012</v>
      </c>
      <c r="J31" s="116">
        <v>-3.2428796966181515</v>
      </c>
      <c r="K31"/>
      <c r="L31"/>
      <c r="M31"/>
      <c r="N31"/>
      <c r="O31"/>
      <c r="P31"/>
    </row>
    <row r="32" spans="1:16" s="110" customFormat="1" ht="14.45" customHeight="1" x14ac:dyDescent="0.2">
      <c r="A32" s="123"/>
      <c r="B32" s="124" t="s">
        <v>117</v>
      </c>
      <c r="C32" s="125">
        <v>9.6459498937509984</v>
      </c>
      <c r="D32" s="143">
        <v>76669</v>
      </c>
      <c r="E32" s="144">
        <v>79754</v>
      </c>
      <c r="F32" s="144">
        <v>79377</v>
      </c>
      <c r="G32" s="144">
        <v>78484</v>
      </c>
      <c r="H32" s="145">
        <v>76220</v>
      </c>
      <c r="I32" s="143">
        <v>449</v>
      </c>
      <c r="J32" s="146">
        <v>0.5890842298609289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37909</v>
      </c>
      <c r="E56" s="114">
        <v>38909</v>
      </c>
      <c r="F56" s="114">
        <v>39124</v>
      </c>
      <c r="G56" s="114">
        <v>39392</v>
      </c>
      <c r="H56" s="140">
        <v>38719</v>
      </c>
      <c r="I56" s="115">
        <v>-810</v>
      </c>
      <c r="J56" s="116">
        <v>-2.0919961775872311</v>
      </c>
      <c r="K56"/>
      <c r="L56"/>
      <c r="M56"/>
      <c r="N56"/>
      <c r="O56"/>
      <c r="P56"/>
    </row>
    <row r="57" spans="1:16" s="110" customFormat="1" ht="14.45" customHeight="1" x14ac:dyDescent="0.2">
      <c r="A57" s="120" t="s">
        <v>105</v>
      </c>
      <c r="B57" s="119" t="s">
        <v>106</v>
      </c>
      <c r="C57" s="113">
        <v>40.861009259015013</v>
      </c>
      <c r="D57" s="115">
        <v>15490</v>
      </c>
      <c r="E57" s="114">
        <v>15728</v>
      </c>
      <c r="F57" s="114">
        <v>15853</v>
      </c>
      <c r="G57" s="114">
        <v>15846</v>
      </c>
      <c r="H57" s="140">
        <v>15535</v>
      </c>
      <c r="I57" s="115">
        <v>-45</v>
      </c>
      <c r="J57" s="116">
        <v>-0.28966849050531057</v>
      </c>
    </row>
    <row r="58" spans="1:16" s="110" customFormat="1" ht="14.45" customHeight="1" x14ac:dyDescent="0.2">
      <c r="A58" s="120"/>
      <c r="B58" s="119" t="s">
        <v>107</v>
      </c>
      <c r="C58" s="113">
        <v>59.138990740984987</v>
      </c>
      <c r="D58" s="115">
        <v>22419</v>
      </c>
      <c r="E58" s="114">
        <v>23181</v>
      </c>
      <c r="F58" s="114">
        <v>23271</v>
      </c>
      <c r="G58" s="114">
        <v>23546</v>
      </c>
      <c r="H58" s="140">
        <v>23184</v>
      </c>
      <c r="I58" s="115">
        <v>-765</v>
      </c>
      <c r="J58" s="116">
        <v>-3.2996894409937889</v>
      </c>
    </row>
    <row r="59" spans="1:16" s="110" customFormat="1" ht="14.45" customHeight="1" x14ac:dyDescent="0.2">
      <c r="A59" s="118" t="s">
        <v>105</v>
      </c>
      <c r="B59" s="121" t="s">
        <v>108</v>
      </c>
      <c r="C59" s="113">
        <v>19.552085256799177</v>
      </c>
      <c r="D59" s="115">
        <v>7412</v>
      </c>
      <c r="E59" s="114">
        <v>7713</v>
      </c>
      <c r="F59" s="114">
        <v>7717</v>
      </c>
      <c r="G59" s="114">
        <v>8033</v>
      </c>
      <c r="H59" s="140">
        <v>7599</v>
      </c>
      <c r="I59" s="115">
        <v>-187</v>
      </c>
      <c r="J59" s="116">
        <v>-2.4608501118568231</v>
      </c>
    </row>
    <row r="60" spans="1:16" s="110" customFormat="1" ht="14.45" customHeight="1" x14ac:dyDescent="0.2">
      <c r="A60" s="118"/>
      <c r="B60" s="121" t="s">
        <v>109</v>
      </c>
      <c r="C60" s="113">
        <v>48.542562452188136</v>
      </c>
      <c r="D60" s="115">
        <v>18402</v>
      </c>
      <c r="E60" s="114">
        <v>18939</v>
      </c>
      <c r="F60" s="114">
        <v>19100</v>
      </c>
      <c r="G60" s="114">
        <v>19162</v>
      </c>
      <c r="H60" s="140">
        <v>19141</v>
      </c>
      <c r="I60" s="115">
        <v>-739</v>
      </c>
      <c r="J60" s="116">
        <v>-3.8608223185831463</v>
      </c>
    </row>
    <row r="61" spans="1:16" s="110" customFormat="1" ht="14.45" customHeight="1" x14ac:dyDescent="0.2">
      <c r="A61" s="118"/>
      <c r="B61" s="121" t="s">
        <v>110</v>
      </c>
      <c r="C61" s="113">
        <v>18.024743464612627</v>
      </c>
      <c r="D61" s="115">
        <v>6833</v>
      </c>
      <c r="E61" s="114">
        <v>6939</v>
      </c>
      <c r="F61" s="114">
        <v>6988</v>
      </c>
      <c r="G61" s="114">
        <v>6943</v>
      </c>
      <c r="H61" s="140">
        <v>6840</v>
      </c>
      <c r="I61" s="115">
        <v>-7</v>
      </c>
      <c r="J61" s="116">
        <v>-0.1023391812865497</v>
      </c>
    </row>
    <row r="62" spans="1:16" s="110" customFormat="1" ht="14.45" customHeight="1" x14ac:dyDescent="0.2">
      <c r="A62" s="120"/>
      <c r="B62" s="121" t="s">
        <v>111</v>
      </c>
      <c r="C62" s="113">
        <v>13.880608826400064</v>
      </c>
      <c r="D62" s="115">
        <v>5262</v>
      </c>
      <c r="E62" s="114">
        <v>5318</v>
      </c>
      <c r="F62" s="114">
        <v>5319</v>
      </c>
      <c r="G62" s="114">
        <v>5254</v>
      </c>
      <c r="H62" s="140">
        <v>5139</v>
      </c>
      <c r="I62" s="115">
        <v>123</v>
      </c>
      <c r="J62" s="116">
        <v>2.3934617629889083</v>
      </c>
    </row>
    <row r="63" spans="1:16" s="110" customFormat="1" ht="14.45" customHeight="1" x14ac:dyDescent="0.2">
      <c r="A63" s="120"/>
      <c r="B63" s="121" t="s">
        <v>112</v>
      </c>
      <c r="C63" s="113">
        <v>1.4376533277058219</v>
      </c>
      <c r="D63" s="115">
        <v>545</v>
      </c>
      <c r="E63" s="114">
        <v>537</v>
      </c>
      <c r="F63" s="114">
        <v>570</v>
      </c>
      <c r="G63" s="114">
        <v>485</v>
      </c>
      <c r="H63" s="140">
        <v>483</v>
      </c>
      <c r="I63" s="115">
        <v>62</v>
      </c>
      <c r="J63" s="116">
        <v>12.836438923395445</v>
      </c>
    </row>
    <row r="64" spans="1:16" s="110" customFormat="1" ht="14.45" customHeight="1" x14ac:dyDescent="0.2">
      <c r="A64" s="120" t="s">
        <v>113</v>
      </c>
      <c r="B64" s="119" t="s">
        <v>116</v>
      </c>
      <c r="C64" s="113">
        <v>91.411010577963012</v>
      </c>
      <c r="D64" s="115">
        <v>34653</v>
      </c>
      <c r="E64" s="114">
        <v>35708</v>
      </c>
      <c r="F64" s="114">
        <v>36012</v>
      </c>
      <c r="G64" s="114">
        <v>36339</v>
      </c>
      <c r="H64" s="140">
        <v>35723</v>
      </c>
      <c r="I64" s="115">
        <v>-1070</v>
      </c>
      <c r="J64" s="116">
        <v>-2.9952691543263446</v>
      </c>
    </row>
    <row r="65" spans="1:10" s="110" customFormat="1" ht="14.45" customHeight="1" x14ac:dyDescent="0.2">
      <c r="A65" s="123"/>
      <c r="B65" s="124" t="s">
        <v>117</v>
      </c>
      <c r="C65" s="125">
        <v>8.4043367010472441</v>
      </c>
      <c r="D65" s="143">
        <v>3186</v>
      </c>
      <c r="E65" s="144">
        <v>3123</v>
      </c>
      <c r="F65" s="144">
        <v>3030</v>
      </c>
      <c r="G65" s="144">
        <v>2977</v>
      </c>
      <c r="H65" s="145">
        <v>2929</v>
      </c>
      <c r="I65" s="143">
        <v>257</v>
      </c>
      <c r="J65" s="146">
        <v>8.7743257084329116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38159</v>
      </c>
      <c r="G11" s="114">
        <v>39241</v>
      </c>
      <c r="H11" s="114">
        <v>39498</v>
      </c>
      <c r="I11" s="114">
        <v>39841</v>
      </c>
      <c r="J11" s="140">
        <v>39089</v>
      </c>
      <c r="K11" s="114">
        <v>-930</v>
      </c>
      <c r="L11" s="116">
        <v>-2.3791859602445702</v>
      </c>
    </row>
    <row r="12" spans="1:17" s="110" customFormat="1" ht="24" customHeight="1" x14ac:dyDescent="0.2">
      <c r="A12" s="604" t="s">
        <v>185</v>
      </c>
      <c r="B12" s="605"/>
      <c r="C12" s="605"/>
      <c r="D12" s="606"/>
      <c r="E12" s="113">
        <v>42.46704578212217</v>
      </c>
      <c r="F12" s="115">
        <v>16205</v>
      </c>
      <c r="G12" s="114">
        <v>16416</v>
      </c>
      <c r="H12" s="114">
        <v>16573</v>
      </c>
      <c r="I12" s="114">
        <v>16510</v>
      </c>
      <c r="J12" s="140">
        <v>16191</v>
      </c>
      <c r="K12" s="114">
        <v>14</v>
      </c>
      <c r="L12" s="116">
        <v>8.6467790747946388E-2</v>
      </c>
    </row>
    <row r="13" spans="1:17" s="110" customFormat="1" ht="15" customHeight="1" x14ac:dyDescent="0.2">
      <c r="A13" s="120"/>
      <c r="B13" s="612" t="s">
        <v>107</v>
      </c>
      <c r="C13" s="612"/>
      <c r="E13" s="113">
        <v>57.53295421787783</v>
      </c>
      <c r="F13" s="115">
        <v>21954</v>
      </c>
      <c r="G13" s="114">
        <v>22825</v>
      </c>
      <c r="H13" s="114">
        <v>22925</v>
      </c>
      <c r="I13" s="114">
        <v>23331</v>
      </c>
      <c r="J13" s="140">
        <v>22898</v>
      </c>
      <c r="K13" s="114">
        <v>-944</v>
      </c>
      <c r="L13" s="116">
        <v>-4.1226307974495588</v>
      </c>
    </row>
    <row r="14" spans="1:17" s="110" customFormat="1" ht="22.5" customHeight="1" x14ac:dyDescent="0.2">
      <c r="A14" s="604" t="s">
        <v>186</v>
      </c>
      <c r="B14" s="605"/>
      <c r="C14" s="605"/>
      <c r="D14" s="606"/>
      <c r="E14" s="113">
        <v>20.021489032731466</v>
      </c>
      <c r="F14" s="115">
        <v>7640</v>
      </c>
      <c r="G14" s="114">
        <v>7982</v>
      </c>
      <c r="H14" s="114">
        <v>7981</v>
      </c>
      <c r="I14" s="114">
        <v>8381</v>
      </c>
      <c r="J14" s="140">
        <v>7868</v>
      </c>
      <c r="K14" s="114">
        <v>-228</v>
      </c>
      <c r="L14" s="116">
        <v>-2.8978139298423997</v>
      </c>
    </row>
    <row r="15" spans="1:17" s="110" customFormat="1" ht="15" customHeight="1" x14ac:dyDescent="0.2">
      <c r="A15" s="120"/>
      <c r="B15" s="119"/>
      <c r="C15" s="258" t="s">
        <v>106</v>
      </c>
      <c r="E15" s="113">
        <v>46.492146596858639</v>
      </c>
      <c r="F15" s="115">
        <v>3552</v>
      </c>
      <c r="G15" s="114">
        <v>3613</v>
      </c>
      <c r="H15" s="114">
        <v>3630</v>
      </c>
      <c r="I15" s="114">
        <v>3703</v>
      </c>
      <c r="J15" s="140">
        <v>3552</v>
      </c>
      <c r="K15" s="114">
        <v>0</v>
      </c>
      <c r="L15" s="116">
        <v>0</v>
      </c>
    </row>
    <row r="16" spans="1:17" s="110" customFormat="1" ht="15" customHeight="1" x14ac:dyDescent="0.2">
      <c r="A16" s="120"/>
      <c r="B16" s="119"/>
      <c r="C16" s="258" t="s">
        <v>107</v>
      </c>
      <c r="E16" s="113">
        <v>53.507853403141361</v>
      </c>
      <c r="F16" s="115">
        <v>4088</v>
      </c>
      <c r="G16" s="114">
        <v>4369</v>
      </c>
      <c r="H16" s="114">
        <v>4351</v>
      </c>
      <c r="I16" s="114">
        <v>4678</v>
      </c>
      <c r="J16" s="140">
        <v>4316</v>
      </c>
      <c r="K16" s="114">
        <v>-228</v>
      </c>
      <c r="L16" s="116">
        <v>-5.2826691380908253</v>
      </c>
    </row>
    <row r="17" spans="1:12" s="110" customFormat="1" ht="15" customHeight="1" x14ac:dyDescent="0.2">
      <c r="A17" s="120"/>
      <c r="B17" s="121" t="s">
        <v>109</v>
      </c>
      <c r="C17" s="258"/>
      <c r="E17" s="113">
        <v>47.828821509997638</v>
      </c>
      <c r="F17" s="115">
        <v>18251</v>
      </c>
      <c r="G17" s="114">
        <v>18810</v>
      </c>
      <c r="H17" s="114">
        <v>18999</v>
      </c>
      <c r="I17" s="114">
        <v>19041</v>
      </c>
      <c r="J17" s="140">
        <v>19080</v>
      </c>
      <c r="K17" s="114">
        <v>-829</v>
      </c>
      <c r="L17" s="116">
        <v>-4.3448637316561847</v>
      </c>
    </row>
    <row r="18" spans="1:12" s="110" customFormat="1" ht="15" customHeight="1" x14ac:dyDescent="0.2">
      <c r="A18" s="120"/>
      <c r="B18" s="119"/>
      <c r="C18" s="258" t="s">
        <v>106</v>
      </c>
      <c r="E18" s="113">
        <v>38.556791408689932</v>
      </c>
      <c r="F18" s="115">
        <v>7037</v>
      </c>
      <c r="G18" s="114">
        <v>7126</v>
      </c>
      <c r="H18" s="114">
        <v>7185</v>
      </c>
      <c r="I18" s="114">
        <v>7095</v>
      </c>
      <c r="J18" s="140">
        <v>7074</v>
      </c>
      <c r="K18" s="114">
        <v>-37</v>
      </c>
      <c r="L18" s="116">
        <v>-0.52304212609556122</v>
      </c>
    </row>
    <row r="19" spans="1:12" s="110" customFormat="1" ht="15" customHeight="1" x14ac:dyDescent="0.2">
      <c r="A19" s="120"/>
      <c r="B19" s="119"/>
      <c r="C19" s="258" t="s">
        <v>107</v>
      </c>
      <c r="E19" s="113">
        <v>61.443208591310068</v>
      </c>
      <c r="F19" s="115">
        <v>11214</v>
      </c>
      <c r="G19" s="114">
        <v>11684</v>
      </c>
      <c r="H19" s="114">
        <v>11814</v>
      </c>
      <c r="I19" s="114">
        <v>11946</v>
      </c>
      <c r="J19" s="140">
        <v>12006</v>
      </c>
      <c r="K19" s="114">
        <v>-792</v>
      </c>
      <c r="L19" s="116">
        <v>-6.5967016491754125</v>
      </c>
    </row>
    <row r="20" spans="1:12" s="110" customFormat="1" ht="15" customHeight="1" x14ac:dyDescent="0.2">
      <c r="A20" s="120"/>
      <c r="B20" s="121" t="s">
        <v>110</v>
      </c>
      <c r="C20" s="258"/>
      <c r="E20" s="113">
        <v>17.883068214575854</v>
      </c>
      <c r="F20" s="115">
        <v>6824</v>
      </c>
      <c r="G20" s="114">
        <v>6943</v>
      </c>
      <c r="H20" s="114">
        <v>7006</v>
      </c>
      <c r="I20" s="114">
        <v>6974</v>
      </c>
      <c r="J20" s="140">
        <v>6839</v>
      </c>
      <c r="K20" s="114">
        <v>-15</v>
      </c>
      <c r="L20" s="116">
        <v>-0.21933031144904225</v>
      </c>
    </row>
    <row r="21" spans="1:12" s="110" customFormat="1" ht="15" customHeight="1" x14ac:dyDescent="0.2">
      <c r="A21" s="120"/>
      <c r="B21" s="119"/>
      <c r="C21" s="258" t="s">
        <v>106</v>
      </c>
      <c r="E21" s="113">
        <v>35.917350527549821</v>
      </c>
      <c r="F21" s="115">
        <v>2451</v>
      </c>
      <c r="G21" s="114">
        <v>2497</v>
      </c>
      <c r="H21" s="114">
        <v>2535</v>
      </c>
      <c r="I21" s="114">
        <v>2507</v>
      </c>
      <c r="J21" s="140">
        <v>2442</v>
      </c>
      <c r="K21" s="114">
        <v>9</v>
      </c>
      <c r="L21" s="116">
        <v>0.36855036855036855</v>
      </c>
    </row>
    <row r="22" spans="1:12" s="110" customFormat="1" ht="15" customHeight="1" x14ac:dyDescent="0.2">
      <c r="A22" s="120"/>
      <c r="B22" s="119"/>
      <c r="C22" s="258" t="s">
        <v>107</v>
      </c>
      <c r="E22" s="113">
        <v>64.082649472450171</v>
      </c>
      <c r="F22" s="115">
        <v>4373</v>
      </c>
      <c r="G22" s="114">
        <v>4446</v>
      </c>
      <c r="H22" s="114">
        <v>4471</v>
      </c>
      <c r="I22" s="114">
        <v>4467</v>
      </c>
      <c r="J22" s="140">
        <v>4397</v>
      </c>
      <c r="K22" s="114">
        <v>-24</v>
      </c>
      <c r="L22" s="116">
        <v>-0.54582670002274281</v>
      </c>
    </row>
    <row r="23" spans="1:12" s="110" customFormat="1" ht="15" customHeight="1" x14ac:dyDescent="0.2">
      <c r="A23" s="120"/>
      <c r="B23" s="121" t="s">
        <v>111</v>
      </c>
      <c r="C23" s="258"/>
      <c r="E23" s="113">
        <v>14.26662124269504</v>
      </c>
      <c r="F23" s="115">
        <v>5444</v>
      </c>
      <c r="G23" s="114">
        <v>5506</v>
      </c>
      <c r="H23" s="114">
        <v>5512</v>
      </c>
      <c r="I23" s="114">
        <v>5445</v>
      </c>
      <c r="J23" s="140">
        <v>5302</v>
      </c>
      <c r="K23" s="114">
        <v>142</v>
      </c>
      <c r="L23" s="116">
        <v>2.6782346284420973</v>
      </c>
    </row>
    <row r="24" spans="1:12" s="110" customFormat="1" ht="15" customHeight="1" x14ac:dyDescent="0.2">
      <c r="A24" s="120"/>
      <c r="B24" s="119"/>
      <c r="C24" s="258" t="s">
        <v>106</v>
      </c>
      <c r="E24" s="113">
        <v>58.137398971344602</v>
      </c>
      <c r="F24" s="115">
        <v>3165</v>
      </c>
      <c r="G24" s="114">
        <v>3180</v>
      </c>
      <c r="H24" s="114">
        <v>3223</v>
      </c>
      <c r="I24" s="114">
        <v>3205</v>
      </c>
      <c r="J24" s="140">
        <v>3123</v>
      </c>
      <c r="K24" s="114">
        <v>42</v>
      </c>
      <c r="L24" s="116">
        <v>1.3448607108549471</v>
      </c>
    </row>
    <row r="25" spans="1:12" s="110" customFormat="1" ht="15" customHeight="1" x14ac:dyDescent="0.2">
      <c r="A25" s="120"/>
      <c r="B25" s="119"/>
      <c r="C25" s="258" t="s">
        <v>107</v>
      </c>
      <c r="E25" s="113">
        <v>41.862601028655398</v>
      </c>
      <c r="F25" s="115">
        <v>2279</v>
      </c>
      <c r="G25" s="114">
        <v>2326</v>
      </c>
      <c r="H25" s="114">
        <v>2289</v>
      </c>
      <c r="I25" s="114">
        <v>2240</v>
      </c>
      <c r="J25" s="140">
        <v>2179</v>
      </c>
      <c r="K25" s="114">
        <v>100</v>
      </c>
      <c r="L25" s="116">
        <v>4.5892611289582375</v>
      </c>
    </row>
    <row r="26" spans="1:12" s="110" customFormat="1" ht="15" customHeight="1" x14ac:dyDescent="0.2">
      <c r="A26" s="120"/>
      <c r="C26" s="121" t="s">
        <v>187</v>
      </c>
      <c r="D26" s="110" t="s">
        <v>188</v>
      </c>
      <c r="E26" s="113">
        <v>1.4465787887523258</v>
      </c>
      <c r="F26" s="115">
        <v>552</v>
      </c>
      <c r="G26" s="114">
        <v>536</v>
      </c>
      <c r="H26" s="114">
        <v>593</v>
      </c>
      <c r="I26" s="114">
        <v>511</v>
      </c>
      <c r="J26" s="140">
        <v>497</v>
      </c>
      <c r="K26" s="114">
        <v>55</v>
      </c>
      <c r="L26" s="116">
        <v>11.066398390342052</v>
      </c>
    </row>
    <row r="27" spans="1:12" s="110" customFormat="1" ht="15" customHeight="1" x14ac:dyDescent="0.2">
      <c r="A27" s="120"/>
      <c r="B27" s="119"/>
      <c r="D27" s="259" t="s">
        <v>106</v>
      </c>
      <c r="E27" s="113">
        <v>52.173913043478258</v>
      </c>
      <c r="F27" s="115">
        <v>288</v>
      </c>
      <c r="G27" s="114">
        <v>266</v>
      </c>
      <c r="H27" s="114">
        <v>279</v>
      </c>
      <c r="I27" s="114">
        <v>248</v>
      </c>
      <c r="J27" s="140">
        <v>249</v>
      </c>
      <c r="K27" s="114">
        <v>39</v>
      </c>
      <c r="L27" s="116">
        <v>15.662650602409638</v>
      </c>
    </row>
    <row r="28" spans="1:12" s="110" customFormat="1" ht="15" customHeight="1" x14ac:dyDescent="0.2">
      <c r="A28" s="120"/>
      <c r="B28" s="119"/>
      <c r="D28" s="259" t="s">
        <v>107</v>
      </c>
      <c r="E28" s="113">
        <v>47.826086956521742</v>
      </c>
      <c r="F28" s="115">
        <v>264</v>
      </c>
      <c r="G28" s="114">
        <v>270</v>
      </c>
      <c r="H28" s="114">
        <v>314</v>
      </c>
      <c r="I28" s="114">
        <v>263</v>
      </c>
      <c r="J28" s="140">
        <v>248</v>
      </c>
      <c r="K28" s="114">
        <v>16</v>
      </c>
      <c r="L28" s="116">
        <v>6.4516129032258061</v>
      </c>
    </row>
    <row r="29" spans="1:12" s="110" customFormat="1" ht="24" customHeight="1" x14ac:dyDescent="0.2">
      <c r="A29" s="604" t="s">
        <v>189</v>
      </c>
      <c r="B29" s="605"/>
      <c r="C29" s="605"/>
      <c r="D29" s="606"/>
      <c r="E29" s="113">
        <v>91.603553552241934</v>
      </c>
      <c r="F29" s="115">
        <v>34955</v>
      </c>
      <c r="G29" s="114">
        <v>36057</v>
      </c>
      <c r="H29" s="114">
        <v>36431</v>
      </c>
      <c r="I29" s="114">
        <v>36910</v>
      </c>
      <c r="J29" s="140">
        <v>36110</v>
      </c>
      <c r="K29" s="114">
        <v>-1155</v>
      </c>
      <c r="L29" s="116">
        <v>-3.1985599556909445</v>
      </c>
    </row>
    <row r="30" spans="1:12" s="110" customFormat="1" ht="15" customHeight="1" x14ac:dyDescent="0.2">
      <c r="A30" s="120"/>
      <c r="B30" s="119"/>
      <c r="C30" s="258" t="s">
        <v>106</v>
      </c>
      <c r="E30" s="113">
        <v>41.873837791446142</v>
      </c>
      <c r="F30" s="115">
        <v>14637</v>
      </c>
      <c r="G30" s="114">
        <v>14887</v>
      </c>
      <c r="H30" s="114">
        <v>15124</v>
      </c>
      <c r="I30" s="114">
        <v>15139</v>
      </c>
      <c r="J30" s="140">
        <v>14769</v>
      </c>
      <c r="K30" s="114">
        <v>-132</v>
      </c>
      <c r="L30" s="116">
        <v>-0.8937639650619541</v>
      </c>
    </row>
    <row r="31" spans="1:12" s="110" customFormat="1" ht="15" customHeight="1" x14ac:dyDescent="0.2">
      <c r="A31" s="120"/>
      <c r="B31" s="119"/>
      <c r="C31" s="258" t="s">
        <v>107</v>
      </c>
      <c r="E31" s="113">
        <v>58.126162208553858</v>
      </c>
      <c r="F31" s="115">
        <v>20318</v>
      </c>
      <c r="G31" s="114">
        <v>21170</v>
      </c>
      <c r="H31" s="114">
        <v>21307</v>
      </c>
      <c r="I31" s="114">
        <v>21771</v>
      </c>
      <c r="J31" s="140">
        <v>21341</v>
      </c>
      <c r="K31" s="114">
        <v>-1023</v>
      </c>
      <c r="L31" s="116">
        <v>-4.7935898036643083</v>
      </c>
    </row>
    <row r="32" spans="1:12" s="110" customFormat="1" ht="15" customHeight="1" x14ac:dyDescent="0.2">
      <c r="A32" s="120"/>
      <c r="B32" s="119" t="s">
        <v>117</v>
      </c>
      <c r="C32" s="258"/>
      <c r="E32" s="113">
        <v>8.1946591891821061</v>
      </c>
      <c r="F32" s="114">
        <v>3127</v>
      </c>
      <c r="G32" s="114">
        <v>3102</v>
      </c>
      <c r="H32" s="114">
        <v>2984</v>
      </c>
      <c r="I32" s="114">
        <v>2854</v>
      </c>
      <c r="J32" s="140">
        <v>2908</v>
      </c>
      <c r="K32" s="114">
        <v>219</v>
      </c>
      <c r="L32" s="116">
        <v>7.5309491059147184</v>
      </c>
    </row>
    <row r="33" spans="1:12" s="110" customFormat="1" ht="15" customHeight="1" x14ac:dyDescent="0.2">
      <c r="A33" s="120"/>
      <c r="B33" s="119"/>
      <c r="C33" s="258" t="s">
        <v>106</v>
      </c>
      <c r="E33" s="113">
        <v>48.992644707387271</v>
      </c>
      <c r="F33" s="114">
        <v>1532</v>
      </c>
      <c r="G33" s="114">
        <v>1494</v>
      </c>
      <c r="H33" s="114">
        <v>1413</v>
      </c>
      <c r="I33" s="114">
        <v>1337</v>
      </c>
      <c r="J33" s="140">
        <v>1390</v>
      </c>
      <c r="K33" s="114">
        <v>142</v>
      </c>
      <c r="L33" s="116">
        <v>10.215827338129497</v>
      </c>
    </row>
    <row r="34" spans="1:12" s="110" customFormat="1" ht="15" customHeight="1" x14ac:dyDescent="0.2">
      <c r="A34" s="120"/>
      <c r="B34" s="119"/>
      <c r="C34" s="258" t="s">
        <v>107</v>
      </c>
      <c r="E34" s="113">
        <v>51.007355292612729</v>
      </c>
      <c r="F34" s="114">
        <v>1595</v>
      </c>
      <c r="G34" s="114">
        <v>1608</v>
      </c>
      <c r="H34" s="114">
        <v>1571</v>
      </c>
      <c r="I34" s="114">
        <v>1517</v>
      </c>
      <c r="J34" s="140">
        <v>1518</v>
      </c>
      <c r="K34" s="114">
        <v>77</v>
      </c>
      <c r="L34" s="116">
        <v>5.0724637681159424</v>
      </c>
    </row>
    <row r="35" spans="1:12" s="110" customFormat="1" ht="24" customHeight="1" x14ac:dyDescent="0.2">
      <c r="A35" s="604" t="s">
        <v>192</v>
      </c>
      <c r="B35" s="605"/>
      <c r="C35" s="605"/>
      <c r="D35" s="606"/>
      <c r="E35" s="113">
        <v>20.770984564585024</v>
      </c>
      <c r="F35" s="114">
        <v>7926</v>
      </c>
      <c r="G35" s="114">
        <v>8052</v>
      </c>
      <c r="H35" s="114">
        <v>8068</v>
      </c>
      <c r="I35" s="114">
        <v>8504</v>
      </c>
      <c r="J35" s="114">
        <v>8012</v>
      </c>
      <c r="K35" s="318">
        <v>-86</v>
      </c>
      <c r="L35" s="319">
        <v>-1.073389915127309</v>
      </c>
    </row>
    <row r="36" spans="1:12" s="110" customFormat="1" ht="15" customHeight="1" x14ac:dyDescent="0.2">
      <c r="A36" s="120"/>
      <c r="B36" s="119"/>
      <c r="C36" s="258" t="s">
        <v>106</v>
      </c>
      <c r="E36" s="113">
        <v>40.423921271763817</v>
      </c>
      <c r="F36" s="114">
        <v>3204</v>
      </c>
      <c r="G36" s="114">
        <v>3158</v>
      </c>
      <c r="H36" s="114">
        <v>3187</v>
      </c>
      <c r="I36" s="114">
        <v>3329</v>
      </c>
      <c r="J36" s="114">
        <v>3093</v>
      </c>
      <c r="K36" s="318">
        <v>111</v>
      </c>
      <c r="L36" s="116">
        <v>3.5887487875848691</v>
      </c>
    </row>
    <row r="37" spans="1:12" s="110" customFormat="1" ht="15" customHeight="1" x14ac:dyDescent="0.2">
      <c r="A37" s="120"/>
      <c r="B37" s="119"/>
      <c r="C37" s="258" t="s">
        <v>107</v>
      </c>
      <c r="E37" s="113">
        <v>59.576078728236183</v>
      </c>
      <c r="F37" s="114">
        <v>4722</v>
      </c>
      <c r="G37" s="114">
        <v>4894</v>
      </c>
      <c r="H37" s="114">
        <v>4881</v>
      </c>
      <c r="I37" s="114">
        <v>5175</v>
      </c>
      <c r="J37" s="140">
        <v>4919</v>
      </c>
      <c r="K37" s="114">
        <v>-197</v>
      </c>
      <c r="L37" s="116">
        <v>-4.0048790404553767</v>
      </c>
    </row>
    <row r="38" spans="1:12" s="110" customFormat="1" ht="15" customHeight="1" x14ac:dyDescent="0.2">
      <c r="A38" s="120"/>
      <c r="B38" s="119" t="s">
        <v>329</v>
      </c>
      <c r="C38" s="258"/>
      <c r="E38" s="113">
        <v>53.235147671584684</v>
      </c>
      <c r="F38" s="114">
        <v>20314</v>
      </c>
      <c r="G38" s="114">
        <v>20807</v>
      </c>
      <c r="H38" s="114">
        <v>20983</v>
      </c>
      <c r="I38" s="114">
        <v>20928</v>
      </c>
      <c r="J38" s="140">
        <v>20720</v>
      </c>
      <c r="K38" s="114">
        <v>-406</v>
      </c>
      <c r="L38" s="116">
        <v>-1.9594594594594594</v>
      </c>
    </row>
    <row r="39" spans="1:12" s="110" customFormat="1" ht="15" customHeight="1" x14ac:dyDescent="0.2">
      <c r="A39" s="120"/>
      <c r="B39" s="119"/>
      <c r="C39" s="258" t="s">
        <v>106</v>
      </c>
      <c r="E39" s="113">
        <v>45.200354435364773</v>
      </c>
      <c r="F39" s="115">
        <v>9182</v>
      </c>
      <c r="G39" s="114">
        <v>9333</v>
      </c>
      <c r="H39" s="114">
        <v>9434</v>
      </c>
      <c r="I39" s="114">
        <v>9330</v>
      </c>
      <c r="J39" s="140">
        <v>9203</v>
      </c>
      <c r="K39" s="114">
        <v>-21</v>
      </c>
      <c r="L39" s="116">
        <v>-0.2281864609366511</v>
      </c>
    </row>
    <row r="40" spans="1:12" s="110" customFormat="1" ht="15" customHeight="1" x14ac:dyDescent="0.2">
      <c r="A40" s="120"/>
      <c r="B40" s="119"/>
      <c r="C40" s="258" t="s">
        <v>107</v>
      </c>
      <c r="E40" s="113">
        <v>54.799645564635227</v>
      </c>
      <c r="F40" s="115">
        <v>11132</v>
      </c>
      <c r="G40" s="114">
        <v>11474</v>
      </c>
      <c r="H40" s="114">
        <v>11549</v>
      </c>
      <c r="I40" s="114">
        <v>11598</v>
      </c>
      <c r="J40" s="140">
        <v>11517</v>
      </c>
      <c r="K40" s="114">
        <v>-385</v>
      </c>
      <c r="L40" s="116">
        <v>-3.3428844317096464</v>
      </c>
    </row>
    <row r="41" spans="1:12" s="110" customFormat="1" ht="15" customHeight="1" x14ac:dyDescent="0.2">
      <c r="A41" s="120"/>
      <c r="B41" s="320" t="s">
        <v>516</v>
      </c>
      <c r="C41" s="258"/>
      <c r="E41" s="113">
        <v>5.1023349668492362</v>
      </c>
      <c r="F41" s="115">
        <v>1947</v>
      </c>
      <c r="G41" s="114">
        <v>2001</v>
      </c>
      <c r="H41" s="114">
        <v>2004</v>
      </c>
      <c r="I41" s="114">
        <v>1980</v>
      </c>
      <c r="J41" s="140">
        <v>1874</v>
      </c>
      <c r="K41" s="114">
        <v>73</v>
      </c>
      <c r="L41" s="116">
        <v>3.895410885805763</v>
      </c>
    </row>
    <row r="42" spans="1:12" s="110" customFormat="1" ht="15" customHeight="1" x14ac:dyDescent="0.2">
      <c r="A42" s="120"/>
      <c r="B42" s="119"/>
      <c r="C42" s="268" t="s">
        <v>106</v>
      </c>
      <c r="D42" s="182"/>
      <c r="E42" s="113">
        <v>40.934771443246021</v>
      </c>
      <c r="F42" s="115">
        <v>797</v>
      </c>
      <c r="G42" s="114">
        <v>801</v>
      </c>
      <c r="H42" s="114">
        <v>812</v>
      </c>
      <c r="I42" s="114">
        <v>797</v>
      </c>
      <c r="J42" s="140">
        <v>765</v>
      </c>
      <c r="K42" s="114">
        <v>32</v>
      </c>
      <c r="L42" s="116">
        <v>4.1830065359477127</v>
      </c>
    </row>
    <row r="43" spans="1:12" s="110" customFormat="1" ht="15" customHeight="1" x14ac:dyDescent="0.2">
      <c r="A43" s="120"/>
      <c r="B43" s="119"/>
      <c r="C43" s="268" t="s">
        <v>107</v>
      </c>
      <c r="D43" s="182"/>
      <c r="E43" s="113">
        <v>59.065228556753979</v>
      </c>
      <c r="F43" s="115">
        <v>1150</v>
      </c>
      <c r="G43" s="114">
        <v>1200</v>
      </c>
      <c r="H43" s="114">
        <v>1192</v>
      </c>
      <c r="I43" s="114">
        <v>1183</v>
      </c>
      <c r="J43" s="140">
        <v>1109</v>
      </c>
      <c r="K43" s="114">
        <v>41</v>
      </c>
      <c r="L43" s="116">
        <v>3.6970243462578898</v>
      </c>
    </row>
    <row r="44" spans="1:12" s="110" customFormat="1" ht="15" customHeight="1" x14ac:dyDescent="0.2">
      <c r="A44" s="120"/>
      <c r="B44" s="119" t="s">
        <v>205</v>
      </c>
      <c r="C44" s="268"/>
      <c r="D44" s="182"/>
      <c r="E44" s="113">
        <v>20.891532796981053</v>
      </c>
      <c r="F44" s="115">
        <v>7972</v>
      </c>
      <c r="G44" s="114">
        <v>8381</v>
      </c>
      <c r="H44" s="114">
        <v>8443</v>
      </c>
      <c r="I44" s="114">
        <v>8429</v>
      </c>
      <c r="J44" s="140">
        <v>8483</v>
      </c>
      <c r="K44" s="114">
        <v>-511</v>
      </c>
      <c r="L44" s="116">
        <v>-6.0238123305434401</v>
      </c>
    </row>
    <row r="45" spans="1:12" s="110" customFormat="1" ht="15" customHeight="1" x14ac:dyDescent="0.2">
      <c r="A45" s="120"/>
      <c r="B45" s="119"/>
      <c r="C45" s="268" t="s">
        <v>106</v>
      </c>
      <c r="D45" s="182"/>
      <c r="E45" s="113">
        <v>37.907676869041644</v>
      </c>
      <c r="F45" s="115">
        <v>3022</v>
      </c>
      <c r="G45" s="114">
        <v>3124</v>
      </c>
      <c r="H45" s="114">
        <v>3140</v>
      </c>
      <c r="I45" s="114">
        <v>3054</v>
      </c>
      <c r="J45" s="140">
        <v>3130</v>
      </c>
      <c r="K45" s="114">
        <v>-108</v>
      </c>
      <c r="L45" s="116">
        <v>-3.450479233226837</v>
      </c>
    </row>
    <row r="46" spans="1:12" s="110" customFormat="1" ht="15" customHeight="1" x14ac:dyDescent="0.2">
      <c r="A46" s="123"/>
      <c r="B46" s="124"/>
      <c r="C46" s="260" t="s">
        <v>107</v>
      </c>
      <c r="D46" s="261"/>
      <c r="E46" s="125">
        <v>62.092323130958356</v>
      </c>
      <c r="F46" s="143">
        <v>4950</v>
      </c>
      <c r="G46" s="144">
        <v>5257</v>
      </c>
      <c r="H46" s="144">
        <v>5303</v>
      </c>
      <c r="I46" s="144">
        <v>5375</v>
      </c>
      <c r="J46" s="145">
        <v>5353</v>
      </c>
      <c r="K46" s="144">
        <v>-403</v>
      </c>
      <c r="L46" s="146">
        <v>-7.5284886979263961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38159</v>
      </c>
      <c r="E11" s="114">
        <v>39241</v>
      </c>
      <c r="F11" s="114">
        <v>39498</v>
      </c>
      <c r="G11" s="114">
        <v>39841</v>
      </c>
      <c r="H11" s="140">
        <v>39089</v>
      </c>
      <c r="I11" s="115">
        <v>-930</v>
      </c>
      <c r="J11" s="116">
        <v>-2.3791859602445702</v>
      </c>
    </row>
    <row r="12" spans="1:15" s="110" customFormat="1" ht="24.95" customHeight="1" x14ac:dyDescent="0.2">
      <c r="A12" s="193" t="s">
        <v>132</v>
      </c>
      <c r="B12" s="194" t="s">
        <v>133</v>
      </c>
      <c r="C12" s="113">
        <v>6.7349773316910824</v>
      </c>
      <c r="D12" s="115">
        <v>2570</v>
      </c>
      <c r="E12" s="114">
        <v>2575</v>
      </c>
      <c r="F12" s="114">
        <v>2628</v>
      </c>
      <c r="G12" s="114">
        <v>2605</v>
      </c>
      <c r="H12" s="140">
        <v>2512</v>
      </c>
      <c r="I12" s="115">
        <v>58</v>
      </c>
      <c r="J12" s="116">
        <v>2.3089171974522293</v>
      </c>
    </row>
    <row r="13" spans="1:15" s="110" customFormat="1" ht="24.95" customHeight="1" x14ac:dyDescent="0.2">
      <c r="A13" s="193" t="s">
        <v>134</v>
      </c>
      <c r="B13" s="199" t="s">
        <v>214</v>
      </c>
      <c r="C13" s="113">
        <v>1.3234099426085588</v>
      </c>
      <c r="D13" s="115">
        <v>505</v>
      </c>
      <c r="E13" s="114">
        <v>505</v>
      </c>
      <c r="F13" s="114">
        <v>517</v>
      </c>
      <c r="G13" s="114">
        <v>498</v>
      </c>
      <c r="H13" s="140">
        <v>478</v>
      </c>
      <c r="I13" s="115">
        <v>27</v>
      </c>
      <c r="J13" s="116">
        <v>5.6485355648535567</v>
      </c>
    </row>
    <row r="14" spans="1:15" s="287" customFormat="1" ht="24.95" customHeight="1" x14ac:dyDescent="0.2">
      <c r="A14" s="193" t="s">
        <v>215</v>
      </c>
      <c r="B14" s="199" t="s">
        <v>137</v>
      </c>
      <c r="C14" s="113">
        <v>11.286983411514976</v>
      </c>
      <c r="D14" s="115">
        <v>4307</v>
      </c>
      <c r="E14" s="114">
        <v>4277</v>
      </c>
      <c r="F14" s="114">
        <v>4356</v>
      </c>
      <c r="G14" s="114">
        <v>4356</v>
      </c>
      <c r="H14" s="140">
        <v>4333</v>
      </c>
      <c r="I14" s="115">
        <v>-26</v>
      </c>
      <c r="J14" s="116">
        <v>-0.60004615739672285</v>
      </c>
      <c r="K14" s="110"/>
      <c r="L14" s="110"/>
      <c r="M14" s="110"/>
      <c r="N14" s="110"/>
      <c r="O14" s="110"/>
    </row>
    <row r="15" spans="1:15" s="110" customFormat="1" ht="24.95" customHeight="1" x14ac:dyDescent="0.2">
      <c r="A15" s="193" t="s">
        <v>216</v>
      </c>
      <c r="B15" s="199" t="s">
        <v>217</v>
      </c>
      <c r="C15" s="113">
        <v>5.7653502450273857</v>
      </c>
      <c r="D15" s="115">
        <v>2200</v>
      </c>
      <c r="E15" s="114">
        <v>2173</v>
      </c>
      <c r="F15" s="114">
        <v>2211</v>
      </c>
      <c r="G15" s="114">
        <v>2193</v>
      </c>
      <c r="H15" s="140">
        <v>2162</v>
      </c>
      <c r="I15" s="115">
        <v>38</v>
      </c>
      <c r="J15" s="116">
        <v>1.7576318223866789</v>
      </c>
    </row>
    <row r="16" spans="1:15" s="287" customFormat="1" ht="24.95" customHeight="1" x14ac:dyDescent="0.2">
      <c r="A16" s="193" t="s">
        <v>218</v>
      </c>
      <c r="B16" s="199" t="s">
        <v>141</v>
      </c>
      <c r="C16" s="113">
        <v>4.0200214890327315</v>
      </c>
      <c r="D16" s="115">
        <v>1534</v>
      </c>
      <c r="E16" s="114">
        <v>1535</v>
      </c>
      <c r="F16" s="114">
        <v>1560</v>
      </c>
      <c r="G16" s="114">
        <v>1558</v>
      </c>
      <c r="H16" s="140">
        <v>1559</v>
      </c>
      <c r="I16" s="115">
        <v>-25</v>
      </c>
      <c r="J16" s="116">
        <v>-1.603592046183451</v>
      </c>
      <c r="K16" s="110"/>
      <c r="L16" s="110"/>
      <c r="M16" s="110"/>
      <c r="N16" s="110"/>
      <c r="O16" s="110"/>
    </row>
    <row r="17" spans="1:15" s="110" customFormat="1" ht="24.95" customHeight="1" x14ac:dyDescent="0.2">
      <c r="A17" s="193" t="s">
        <v>142</v>
      </c>
      <c r="B17" s="199" t="s">
        <v>220</v>
      </c>
      <c r="C17" s="113">
        <v>1.50161167745486</v>
      </c>
      <c r="D17" s="115">
        <v>573</v>
      </c>
      <c r="E17" s="114">
        <v>569</v>
      </c>
      <c r="F17" s="114">
        <v>585</v>
      </c>
      <c r="G17" s="114">
        <v>605</v>
      </c>
      <c r="H17" s="140">
        <v>612</v>
      </c>
      <c r="I17" s="115">
        <v>-39</v>
      </c>
      <c r="J17" s="116">
        <v>-6.3725490196078427</v>
      </c>
    </row>
    <row r="18" spans="1:15" s="287" customFormat="1" ht="24.95" customHeight="1" x14ac:dyDescent="0.2">
      <c r="A18" s="201" t="s">
        <v>144</v>
      </c>
      <c r="B18" s="202" t="s">
        <v>145</v>
      </c>
      <c r="C18" s="113">
        <v>6.2213370371340968</v>
      </c>
      <c r="D18" s="115">
        <v>2374</v>
      </c>
      <c r="E18" s="114">
        <v>2358</v>
      </c>
      <c r="F18" s="114">
        <v>2379</v>
      </c>
      <c r="G18" s="114">
        <v>2367</v>
      </c>
      <c r="H18" s="140">
        <v>2334</v>
      </c>
      <c r="I18" s="115">
        <v>40</v>
      </c>
      <c r="J18" s="116">
        <v>1.7137960582690659</v>
      </c>
      <c r="K18" s="110"/>
      <c r="L18" s="110"/>
      <c r="M18" s="110"/>
      <c r="N18" s="110"/>
      <c r="O18" s="110"/>
    </row>
    <row r="19" spans="1:15" s="110" customFormat="1" ht="24.95" customHeight="1" x14ac:dyDescent="0.2">
      <c r="A19" s="193" t="s">
        <v>146</v>
      </c>
      <c r="B19" s="199" t="s">
        <v>147</v>
      </c>
      <c r="C19" s="113">
        <v>17.833276553368798</v>
      </c>
      <c r="D19" s="115">
        <v>6805</v>
      </c>
      <c r="E19" s="114">
        <v>6928</v>
      </c>
      <c r="F19" s="114">
        <v>6969</v>
      </c>
      <c r="G19" s="114">
        <v>7060</v>
      </c>
      <c r="H19" s="140">
        <v>7015</v>
      </c>
      <c r="I19" s="115">
        <v>-210</v>
      </c>
      <c r="J19" s="116">
        <v>-2.9935851746258018</v>
      </c>
    </row>
    <row r="20" spans="1:15" s="287" customFormat="1" ht="24.95" customHeight="1" x14ac:dyDescent="0.2">
      <c r="A20" s="193" t="s">
        <v>148</v>
      </c>
      <c r="B20" s="199" t="s">
        <v>149</v>
      </c>
      <c r="C20" s="113">
        <v>7.4530254985717654</v>
      </c>
      <c r="D20" s="115">
        <v>2844</v>
      </c>
      <c r="E20" s="114">
        <v>2846</v>
      </c>
      <c r="F20" s="114">
        <v>2829</v>
      </c>
      <c r="G20" s="114">
        <v>2863</v>
      </c>
      <c r="H20" s="140">
        <v>2859</v>
      </c>
      <c r="I20" s="115">
        <v>-15</v>
      </c>
      <c r="J20" s="116">
        <v>-0.52465897166841557</v>
      </c>
      <c r="K20" s="110"/>
      <c r="L20" s="110"/>
      <c r="M20" s="110"/>
      <c r="N20" s="110"/>
      <c r="O20" s="110"/>
    </row>
    <row r="21" spans="1:15" s="110" customFormat="1" ht="24.95" customHeight="1" x14ac:dyDescent="0.2">
      <c r="A21" s="201" t="s">
        <v>150</v>
      </c>
      <c r="B21" s="202" t="s">
        <v>151</v>
      </c>
      <c r="C21" s="113">
        <v>12.335228910610866</v>
      </c>
      <c r="D21" s="115">
        <v>4707</v>
      </c>
      <c r="E21" s="114">
        <v>5278</v>
      </c>
      <c r="F21" s="114">
        <v>5262</v>
      </c>
      <c r="G21" s="114">
        <v>5369</v>
      </c>
      <c r="H21" s="140">
        <v>5154</v>
      </c>
      <c r="I21" s="115">
        <v>-447</v>
      </c>
      <c r="J21" s="116">
        <v>-8.6728754365541327</v>
      </c>
    </row>
    <row r="22" spans="1:15" s="110" customFormat="1" ht="24.95" customHeight="1" x14ac:dyDescent="0.2">
      <c r="A22" s="201" t="s">
        <v>152</v>
      </c>
      <c r="B22" s="199" t="s">
        <v>153</v>
      </c>
      <c r="C22" s="113">
        <v>1.3627191488246548</v>
      </c>
      <c r="D22" s="115">
        <v>520</v>
      </c>
      <c r="E22" s="114">
        <v>542</v>
      </c>
      <c r="F22" s="114">
        <v>531</v>
      </c>
      <c r="G22" s="114">
        <v>549</v>
      </c>
      <c r="H22" s="140">
        <v>559</v>
      </c>
      <c r="I22" s="115">
        <v>-39</v>
      </c>
      <c r="J22" s="116">
        <v>-6.9767441860465116</v>
      </c>
    </row>
    <row r="23" spans="1:15" s="110" customFormat="1" ht="24.95" customHeight="1" x14ac:dyDescent="0.2">
      <c r="A23" s="193" t="s">
        <v>154</v>
      </c>
      <c r="B23" s="199" t="s">
        <v>155</v>
      </c>
      <c r="C23" s="113">
        <v>0.98010954165465547</v>
      </c>
      <c r="D23" s="115">
        <v>374</v>
      </c>
      <c r="E23" s="114">
        <v>369</v>
      </c>
      <c r="F23" s="114">
        <v>349</v>
      </c>
      <c r="G23" s="114">
        <v>354</v>
      </c>
      <c r="H23" s="140">
        <v>350</v>
      </c>
      <c r="I23" s="115">
        <v>24</v>
      </c>
      <c r="J23" s="116">
        <v>6.8571428571428568</v>
      </c>
    </row>
    <row r="24" spans="1:15" s="110" customFormat="1" ht="24.95" customHeight="1" x14ac:dyDescent="0.2">
      <c r="A24" s="193" t="s">
        <v>156</v>
      </c>
      <c r="B24" s="199" t="s">
        <v>221</v>
      </c>
      <c r="C24" s="113">
        <v>4.8114468408501274</v>
      </c>
      <c r="D24" s="115">
        <v>1836</v>
      </c>
      <c r="E24" s="114">
        <v>1823</v>
      </c>
      <c r="F24" s="114">
        <v>1861</v>
      </c>
      <c r="G24" s="114">
        <v>1870</v>
      </c>
      <c r="H24" s="140">
        <v>1809</v>
      </c>
      <c r="I24" s="115">
        <v>27</v>
      </c>
      <c r="J24" s="116">
        <v>1.4925373134328359</v>
      </c>
    </row>
    <row r="25" spans="1:15" s="110" customFormat="1" ht="24.95" customHeight="1" x14ac:dyDescent="0.2">
      <c r="A25" s="193" t="s">
        <v>222</v>
      </c>
      <c r="B25" s="204" t="s">
        <v>159</v>
      </c>
      <c r="C25" s="113">
        <v>8.2549333053801206</v>
      </c>
      <c r="D25" s="115">
        <v>3150</v>
      </c>
      <c r="E25" s="114">
        <v>3187</v>
      </c>
      <c r="F25" s="114">
        <v>3272</v>
      </c>
      <c r="G25" s="114">
        <v>3295</v>
      </c>
      <c r="H25" s="140">
        <v>3173</v>
      </c>
      <c r="I25" s="115">
        <v>-23</v>
      </c>
      <c r="J25" s="116">
        <v>-0.72486605735896625</v>
      </c>
    </row>
    <row r="26" spans="1:15" s="110" customFormat="1" ht="24.95" customHeight="1" x14ac:dyDescent="0.2">
      <c r="A26" s="201">
        <v>782.78300000000002</v>
      </c>
      <c r="B26" s="203" t="s">
        <v>160</v>
      </c>
      <c r="C26" s="113">
        <v>0.82811394428575169</v>
      </c>
      <c r="D26" s="115">
        <v>316</v>
      </c>
      <c r="E26" s="114">
        <v>308</v>
      </c>
      <c r="F26" s="114">
        <v>301</v>
      </c>
      <c r="G26" s="114">
        <v>322</v>
      </c>
      <c r="H26" s="140">
        <v>399</v>
      </c>
      <c r="I26" s="115">
        <v>-83</v>
      </c>
      <c r="J26" s="116">
        <v>-20.802005012531328</v>
      </c>
    </row>
    <row r="27" spans="1:15" s="110" customFormat="1" ht="24.95" customHeight="1" x14ac:dyDescent="0.2">
      <c r="A27" s="193" t="s">
        <v>161</v>
      </c>
      <c r="B27" s="199" t="s">
        <v>162</v>
      </c>
      <c r="C27" s="113">
        <v>0.57391441075499883</v>
      </c>
      <c r="D27" s="115">
        <v>219</v>
      </c>
      <c r="E27" s="114">
        <v>219</v>
      </c>
      <c r="F27" s="114">
        <v>222</v>
      </c>
      <c r="G27" s="114">
        <v>229</v>
      </c>
      <c r="H27" s="140">
        <v>212</v>
      </c>
      <c r="I27" s="115">
        <v>7</v>
      </c>
      <c r="J27" s="116">
        <v>3.3018867924528301</v>
      </c>
    </row>
    <row r="28" spans="1:15" s="110" customFormat="1" ht="24.95" customHeight="1" x14ac:dyDescent="0.2">
      <c r="A28" s="193" t="s">
        <v>163</v>
      </c>
      <c r="B28" s="199" t="s">
        <v>164</v>
      </c>
      <c r="C28" s="113">
        <v>2.6573023402080769</v>
      </c>
      <c r="D28" s="115">
        <v>1014</v>
      </c>
      <c r="E28" s="114">
        <v>1136</v>
      </c>
      <c r="F28" s="114">
        <v>1041</v>
      </c>
      <c r="G28" s="114">
        <v>1184</v>
      </c>
      <c r="H28" s="140">
        <v>1041</v>
      </c>
      <c r="I28" s="115">
        <v>-27</v>
      </c>
      <c r="J28" s="116">
        <v>-2.5936599423631126</v>
      </c>
    </row>
    <row r="29" spans="1:15" s="110" customFormat="1" ht="24.95" customHeight="1" x14ac:dyDescent="0.2">
      <c r="A29" s="193">
        <v>86</v>
      </c>
      <c r="B29" s="199" t="s">
        <v>165</v>
      </c>
      <c r="C29" s="113">
        <v>4.5965565135354698</v>
      </c>
      <c r="D29" s="115">
        <v>1754</v>
      </c>
      <c r="E29" s="114">
        <v>1770</v>
      </c>
      <c r="F29" s="114">
        <v>1778</v>
      </c>
      <c r="G29" s="114">
        <v>1802</v>
      </c>
      <c r="H29" s="140">
        <v>1803</v>
      </c>
      <c r="I29" s="115">
        <v>-49</v>
      </c>
      <c r="J29" s="116">
        <v>-2.7176927343316692</v>
      </c>
    </row>
    <row r="30" spans="1:15" s="110" customFormat="1" ht="24.95" customHeight="1" x14ac:dyDescent="0.2">
      <c r="A30" s="193">
        <v>87.88</v>
      </c>
      <c r="B30" s="204" t="s">
        <v>166</v>
      </c>
      <c r="C30" s="113">
        <v>3.5221048769621843</v>
      </c>
      <c r="D30" s="115">
        <v>1344</v>
      </c>
      <c r="E30" s="114">
        <v>1379</v>
      </c>
      <c r="F30" s="114">
        <v>1367</v>
      </c>
      <c r="G30" s="114">
        <v>1341</v>
      </c>
      <c r="H30" s="140">
        <v>1339</v>
      </c>
      <c r="I30" s="115">
        <v>5</v>
      </c>
      <c r="J30" s="116">
        <v>0.37341299477221807</v>
      </c>
    </row>
    <row r="31" spans="1:15" s="110" customFormat="1" ht="24.95" customHeight="1" x14ac:dyDescent="0.2">
      <c r="A31" s="193" t="s">
        <v>167</v>
      </c>
      <c r="B31" s="199" t="s">
        <v>168</v>
      </c>
      <c r="C31" s="113">
        <v>9.2219397782960773</v>
      </c>
      <c r="D31" s="115">
        <v>3519</v>
      </c>
      <c r="E31" s="114">
        <v>3740</v>
      </c>
      <c r="F31" s="114">
        <v>3835</v>
      </c>
      <c r="G31" s="114">
        <v>3777</v>
      </c>
      <c r="H31" s="140">
        <v>3719</v>
      </c>
      <c r="I31" s="115">
        <v>-200</v>
      </c>
      <c r="J31" s="116">
        <v>-5.377789728421619</v>
      </c>
    </row>
    <row r="32" spans="1:15" s="110" customFormat="1" ht="24.95" customHeight="1" x14ac:dyDescent="0.2">
      <c r="A32" s="193"/>
      <c r="B32" s="204" t="s">
        <v>169</v>
      </c>
      <c r="C32" s="113" t="s">
        <v>514</v>
      </c>
      <c r="D32" s="115" t="s">
        <v>514</v>
      </c>
      <c r="E32" s="114" t="s">
        <v>514</v>
      </c>
      <c r="F32" s="114" t="s">
        <v>514</v>
      </c>
      <c r="G32" s="114" t="s">
        <v>514</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6.7349773316910824</v>
      </c>
      <c r="D34" s="115">
        <v>2570</v>
      </c>
      <c r="E34" s="114">
        <v>2575</v>
      </c>
      <c r="F34" s="114">
        <v>2628</v>
      </c>
      <c r="G34" s="114">
        <v>2605</v>
      </c>
      <c r="H34" s="140">
        <v>2512</v>
      </c>
      <c r="I34" s="115">
        <v>58</v>
      </c>
      <c r="J34" s="116">
        <v>2.3089171974522293</v>
      </c>
    </row>
    <row r="35" spans="1:10" s="110" customFormat="1" ht="24.95" customHeight="1" x14ac:dyDescent="0.2">
      <c r="A35" s="292" t="s">
        <v>171</v>
      </c>
      <c r="B35" s="293" t="s">
        <v>172</v>
      </c>
      <c r="C35" s="113">
        <v>18.831730391257633</v>
      </c>
      <c r="D35" s="115">
        <v>7186</v>
      </c>
      <c r="E35" s="114">
        <v>7140</v>
      </c>
      <c r="F35" s="114">
        <v>7252</v>
      </c>
      <c r="G35" s="114">
        <v>7221</v>
      </c>
      <c r="H35" s="140">
        <v>7145</v>
      </c>
      <c r="I35" s="115">
        <v>41</v>
      </c>
      <c r="J35" s="116">
        <v>0.57382785164450667</v>
      </c>
    </row>
    <row r="36" spans="1:10" s="110" customFormat="1" ht="24.95" customHeight="1" x14ac:dyDescent="0.2">
      <c r="A36" s="294" t="s">
        <v>173</v>
      </c>
      <c r="B36" s="295" t="s">
        <v>174</v>
      </c>
      <c r="C36" s="125">
        <v>74.430671663303542</v>
      </c>
      <c r="D36" s="143">
        <v>28402</v>
      </c>
      <c r="E36" s="144">
        <v>29525</v>
      </c>
      <c r="F36" s="144">
        <v>29617</v>
      </c>
      <c r="G36" s="144">
        <v>30015</v>
      </c>
      <c r="H36" s="145">
        <v>29432</v>
      </c>
      <c r="I36" s="143">
        <v>-1030</v>
      </c>
      <c r="J36" s="146">
        <v>-3.4995922805110085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38159</v>
      </c>
      <c r="F11" s="264">
        <v>39241</v>
      </c>
      <c r="G11" s="264">
        <v>39498</v>
      </c>
      <c r="H11" s="264">
        <v>39841</v>
      </c>
      <c r="I11" s="265">
        <v>39089</v>
      </c>
      <c r="J11" s="263">
        <v>-930</v>
      </c>
      <c r="K11" s="266">
        <v>-2.3791859602445702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44.484918367881761</v>
      </c>
      <c r="E13" s="115">
        <v>16975</v>
      </c>
      <c r="F13" s="114">
        <v>17398</v>
      </c>
      <c r="G13" s="114">
        <v>17505</v>
      </c>
      <c r="H13" s="114">
        <v>17886</v>
      </c>
      <c r="I13" s="140">
        <v>17418</v>
      </c>
      <c r="J13" s="115">
        <v>-443</v>
      </c>
      <c r="K13" s="116">
        <v>-2.543345963945344</v>
      </c>
    </row>
    <row r="14" spans="1:15" ht="15.95" customHeight="1" x14ac:dyDescent="0.2">
      <c r="A14" s="306" t="s">
        <v>230</v>
      </c>
      <c r="B14" s="307"/>
      <c r="C14" s="308"/>
      <c r="D14" s="113">
        <v>46.154249325191962</v>
      </c>
      <c r="E14" s="115">
        <v>17612</v>
      </c>
      <c r="F14" s="114">
        <v>18092</v>
      </c>
      <c r="G14" s="114">
        <v>18236</v>
      </c>
      <c r="H14" s="114">
        <v>18245</v>
      </c>
      <c r="I14" s="140">
        <v>17972</v>
      </c>
      <c r="J14" s="115">
        <v>-360</v>
      </c>
      <c r="K14" s="116">
        <v>-2.0031159581571334</v>
      </c>
    </row>
    <row r="15" spans="1:15" ht="15.95" customHeight="1" x14ac:dyDescent="0.2">
      <c r="A15" s="306" t="s">
        <v>231</v>
      </c>
      <c r="B15" s="307"/>
      <c r="C15" s="308"/>
      <c r="D15" s="113">
        <v>3.8391991404386907</v>
      </c>
      <c r="E15" s="115">
        <v>1465</v>
      </c>
      <c r="F15" s="114">
        <v>1542</v>
      </c>
      <c r="G15" s="114">
        <v>1559</v>
      </c>
      <c r="H15" s="114">
        <v>1520</v>
      </c>
      <c r="I15" s="140">
        <v>1562</v>
      </c>
      <c r="J15" s="115">
        <v>-97</v>
      </c>
      <c r="K15" s="116">
        <v>-6.2099871959026887</v>
      </c>
    </row>
    <row r="16" spans="1:15" ht="15.95" customHeight="1" x14ac:dyDescent="0.2">
      <c r="A16" s="306" t="s">
        <v>232</v>
      </c>
      <c r="B16" s="307"/>
      <c r="C16" s="308"/>
      <c r="D16" s="113">
        <v>2.3087607117586937</v>
      </c>
      <c r="E16" s="115">
        <v>881</v>
      </c>
      <c r="F16" s="114">
        <v>902</v>
      </c>
      <c r="G16" s="114">
        <v>883</v>
      </c>
      <c r="H16" s="114">
        <v>885</v>
      </c>
      <c r="I16" s="140">
        <v>856</v>
      </c>
      <c r="J16" s="115">
        <v>25</v>
      </c>
      <c r="K16" s="116">
        <v>2.9205607476635516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5.4980476427579337</v>
      </c>
      <c r="E18" s="115">
        <v>2098</v>
      </c>
      <c r="F18" s="114">
        <v>2111</v>
      </c>
      <c r="G18" s="114">
        <v>2120</v>
      </c>
      <c r="H18" s="114">
        <v>2104</v>
      </c>
      <c r="I18" s="140">
        <v>2060</v>
      </c>
      <c r="J18" s="115">
        <v>38</v>
      </c>
      <c r="K18" s="116">
        <v>1.8446601941747574</v>
      </c>
    </row>
    <row r="19" spans="1:11" ht="14.1" customHeight="1" x14ac:dyDescent="0.2">
      <c r="A19" s="306" t="s">
        <v>235</v>
      </c>
      <c r="B19" s="307" t="s">
        <v>236</v>
      </c>
      <c r="C19" s="308"/>
      <c r="D19" s="113">
        <v>4.4209753924369091</v>
      </c>
      <c r="E19" s="115">
        <v>1687</v>
      </c>
      <c r="F19" s="114">
        <v>1685</v>
      </c>
      <c r="G19" s="114">
        <v>1703</v>
      </c>
      <c r="H19" s="114">
        <v>1684</v>
      </c>
      <c r="I19" s="140">
        <v>1621</v>
      </c>
      <c r="J19" s="115">
        <v>66</v>
      </c>
      <c r="K19" s="116">
        <v>4.0715607649599015</v>
      </c>
    </row>
    <row r="20" spans="1:11" ht="14.1" customHeight="1" x14ac:dyDescent="0.2">
      <c r="A20" s="306">
        <v>12</v>
      </c>
      <c r="B20" s="307" t="s">
        <v>237</v>
      </c>
      <c r="C20" s="308"/>
      <c r="D20" s="113">
        <v>2.1095940669304749</v>
      </c>
      <c r="E20" s="115">
        <v>805</v>
      </c>
      <c r="F20" s="114">
        <v>798</v>
      </c>
      <c r="G20" s="114">
        <v>847</v>
      </c>
      <c r="H20" s="114">
        <v>864</v>
      </c>
      <c r="I20" s="140">
        <v>832</v>
      </c>
      <c r="J20" s="115">
        <v>-27</v>
      </c>
      <c r="K20" s="116">
        <v>-3.2451923076923075</v>
      </c>
    </row>
    <row r="21" spans="1:11" ht="14.1" customHeight="1" x14ac:dyDescent="0.2">
      <c r="A21" s="306">
        <v>21</v>
      </c>
      <c r="B21" s="307" t="s">
        <v>238</v>
      </c>
      <c r="C21" s="308"/>
      <c r="D21" s="113">
        <v>0.25419953353075292</v>
      </c>
      <c r="E21" s="115">
        <v>97</v>
      </c>
      <c r="F21" s="114">
        <v>94</v>
      </c>
      <c r="G21" s="114">
        <v>106</v>
      </c>
      <c r="H21" s="114">
        <v>110</v>
      </c>
      <c r="I21" s="140">
        <v>100</v>
      </c>
      <c r="J21" s="115">
        <v>-3</v>
      </c>
      <c r="K21" s="116">
        <v>-3</v>
      </c>
    </row>
    <row r="22" spans="1:11" ht="14.1" customHeight="1" x14ac:dyDescent="0.2">
      <c r="A22" s="306">
        <v>22</v>
      </c>
      <c r="B22" s="307" t="s">
        <v>239</v>
      </c>
      <c r="C22" s="308"/>
      <c r="D22" s="113">
        <v>1.2212060064467098</v>
      </c>
      <c r="E22" s="115">
        <v>466</v>
      </c>
      <c r="F22" s="114">
        <v>489</v>
      </c>
      <c r="G22" s="114">
        <v>520</v>
      </c>
      <c r="H22" s="114">
        <v>544</v>
      </c>
      <c r="I22" s="140">
        <v>555</v>
      </c>
      <c r="J22" s="115">
        <v>-89</v>
      </c>
      <c r="K22" s="116">
        <v>-16.036036036036037</v>
      </c>
    </row>
    <row r="23" spans="1:11" ht="14.1" customHeight="1" x14ac:dyDescent="0.2">
      <c r="A23" s="306">
        <v>23</v>
      </c>
      <c r="B23" s="307" t="s">
        <v>240</v>
      </c>
      <c r="C23" s="308"/>
      <c r="D23" s="113">
        <v>0.28302628475588981</v>
      </c>
      <c r="E23" s="115">
        <v>108</v>
      </c>
      <c r="F23" s="114">
        <v>124</v>
      </c>
      <c r="G23" s="114">
        <v>115</v>
      </c>
      <c r="H23" s="114">
        <v>112</v>
      </c>
      <c r="I23" s="140">
        <v>110</v>
      </c>
      <c r="J23" s="115">
        <v>-2</v>
      </c>
      <c r="K23" s="116">
        <v>-1.8181818181818181</v>
      </c>
    </row>
    <row r="24" spans="1:11" ht="14.1" customHeight="1" x14ac:dyDescent="0.2">
      <c r="A24" s="306">
        <v>24</v>
      </c>
      <c r="B24" s="307" t="s">
        <v>241</v>
      </c>
      <c r="C24" s="308"/>
      <c r="D24" s="113">
        <v>1.7977410309494484</v>
      </c>
      <c r="E24" s="115">
        <v>686</v>
      </c>
      <c r="F24" s="114">
        <v>690</v>
      </c>
      <c r="G24" s="114">
        <v>705</v>
      </c>
      <c r="H24" s="114">
        <v>704</v>
      </c>
      <c r="I24" s="140">
        <v>696</v>
      </c>
      <c r="J24" s="115">
        <v>-10</v>
      </c>
      <c r="K24" s="116">
        <v>-1.4367816091954022</v>
      </c>
    </row>
    <row r="25" spans="1:11" ht="14.1" customHeight="1" x14ac:dyDescent="0.2">
      <c r="A25" s="306">
        <v>25</v>
      </c>
      <c r="B25" s="307" t="s">
        <v>242</v>
      </c>
      <c r="C25" s="308"/>
      <c r="D25" s="113">
        <v>2.0335962682460234</v>
      </c>
      <c r="E25" s="115">
        <v>776</v>
      </c>
      <c r="F25" s="114">
        <v>787</v>
      </c>
      <c r="G25" s="114">
        <v>819</v>
      </c>
      <c r="H25" s="114">
        <v>798</v>
      </c>
      <c r="I25" s="140">
        <v>803</v>
      </c>
      <c r="J25" s="115">
        <v>-27</v>
      </c>
      <c r="K25" s="116">
        <v>-3.3623910336239105</v>
      </c>
    </row>
    <row r="26" spans="1:11" ht="14.1" customHeight="1" x14ac:dyDescent="0.2">
      <c r="A26" s="306">
        <v>26</v>
      </c>
      <c r="B26" s="307" t="s">
        <v>243</v>
      </c>
      <c r="C26" s="308"/>
      <c r="D26" s="113">
        <v>0.88838806048376529</v>
      </c>
      <c r="E26" s="115">
        <v>339</v>
      </c>
      <c r="F26" s="114">
        <v>352</v>
      </c>
      <c r="G26" s="114">
        <v>365</v>
      </c>
      <c r="H26" s="114">
        <v>374</v>
      </c>
      <c r="I26" s="140">
        <v>372</v>
      </c>
      <c r="J26" s="115">
        <v>-33</v>
      </c>
      <c r="K26" s="116">
        <v>-8.870967741935484</v>
      </c>
    </row>
    <row r="27" spans="1:11" ht="14.1" customHeight="1" x14ac:dyDescent="0.2">
      <c r="A27" s="306">
        <v>27</v>
      </c>
      <c r="B27" s="307" t="s">
        <v>244</v>
      </c>
      <c r="C27" s="308"/>
      <c r="D27" s="113">
        <v>0.3668859246835609</v>
      </c>
      <c r="E27" s="115">
        <v>140</v>
      </c>
      <c r="F27" s="114">
        <v>138</v>
      </c>
      <c r="G27" s="114">
        <v>136</v>
      </c>
      <c r="H27" s="114">
        <v>128</v>
      </c>
      <c r="I27" s="140">
        <v>129</v>
      </c>
      <c r="J27" s="115">
        <v>11</v>
      </c>
      <c r="K27" s="116">
        <v>8.5271317829457356</v>
      </c>
    </row>
    <row r="28" spans="1:11" ht="14.1" customHeight="1" x14ac:dyDescent="0.2">
      <c r="A28" s="306">
        <v>28</v>
      </c>
      <c r="B28" s="307" t="s">
        <v>245</v>
      </c>
      <c r="C28" s="308"/>
      <c r="D28" s="113">
        <v>0.23323462354883515</v>
      </c>
      <c r="E28" s="115">
        <v>89</v>
      </c>
      <c r="F28" s="114">
        <v>94</v>
      </c>
      <c r="G28" s="114">
        <v>97</v>
      </c>
      <c r="H28" s="114">
        <v>100</v>
      </c>
      <c r="I28" s="140">
        <v>107</v>
      </c>
      <c r="J28" s="115">
        <v>-18</v>
      </c>
      <c r="K28" s="116">
        <v>-16.822429906542055</v>
      </c>
    </row>
    <row r="29" spans="1:11" ht="14.1" customHeight="1" x14ac:dyDescent="0.2">
      <c r="A29" s="306">
        <v>29</v>
      </c>
      <c r="B29" s="307" t="s">
        <v>246</v>
      </c>
      <c r="C29" s="308"/>
      <c r="D29" s="113">
        <v>4.0802956052307451</v>
      </c>
      <c r="E29" s="115">
        <v>1557</v>
      </c>
      <c r="F29" s="114">
        <v>1616</v>
      </c>
      <c r="G29" s="114">
        <v>1603</v>
      </c>
      <c r="H29" s="114">
        <v>1615</v>
      </c>
      <c r="I29" s="140">
        <v>1649</v>
      </c>
      <c r="J29" s="115">
        <v>-92</v>
      </c>
      <c r="K29" s="116">
        <v>-5.5791388720436625</v>
      </c>
    </row>
    <row r="30" spans="1:11" ht="14.1" customHeight="1" x14ac:dyDescent="0.2">
      <c r="A30" s="306" t="s">
        <v>247</v>
      </c>
      <c r="B30" s="307" t="s">
        <v>248</v>
      </c>
      <c r="C30" s="308"/>
      <c r="D30" s="113">
        <v>1.5409208836709558</v>
      </c>
      <c r="E30" s="115">
        <v>588</v>
      </c>
      <c r="F30" s="114">
        <v>539</v>
      </c>
      <c r="G30" s="114">
        <v>522</v>
      </c>
      <c r="H30" s="114">
        <v>497</v>
      </c>
      <c r="I30" s="140">
        <v>579</v>
      </c>
      <c r="J30" s="115">
        <v>9</v>
      </c>
      <c r="K30" s="116">
        <v>1.5544041450777202</v>
      </c>
    </row>
    <row r="31" spans="1:11" ht="14.1" customHeight="1" x14ac:dyDescent="0.2">
      <c r="A31" s="306" t="s">
        <v>249</v>
      </c>
      <c r="B31" s="307" t="s">
        <v>250</v>
      </c>
      <c r="C31" s="308"/>
      <c r="D31" s="113">
        <v>2.5236510390733509</v>
      </c>
      <c r="E31" s="115">
        <v>963</v>
      </c>
      <c r="F31" s="114">
        <v>1071</v>
      </c>
      <c r="G31" s="114">
        <v>1073</v>
      </c>
      <c r="H31" s="114">
        <v>1113</v>
      </c>
      <c r="I31" s="140">
        <v>1065</v>
      </c>
      <c r="J31" s="115">
        <v>-102</v>
      </c>
      <c r="K31" s="116">
        <v>-9.577464788732394</v>
      </c>
    </row>
    <row r="32" spans="1:11" ht="14.1" customHeight="1" x14ac:dyDescent="0.2">
      <c r="A32" s="306">
        <v>31</v>
      </c>
      <c r="B32" s="307" t="s">
        <v>251</v>
      </c>
      <c r="C32" s="308"/>
      <c r="D32" s="113">
        <v>0.11530700490054771</v>
      </c>
      <c r="E32" s="115">
        <v>44</v>
      </c>
      <c r="F32" s="114">
        <v>44</v>
      </c>
      <c r="G32" s="114">
        <v>46</v>
      </c>
      <c r="H32" s="114">
        <v>47</v>
      </c>
      <c r="I32" s="140">
        <v>44</v>
      </c>
      <c r="J32" s="115">
        <v>0</v>
      </c>
      <c r="K32" s="116">
        <v>0</v>
      </c>
    </row>
    <row r="33" spans="1:11" ht="14.1" customHeight="1" x14ac:dyDescent="0.2">
      <c r="A33" s="306">
        <v>32</v>
      </c>
      <c r="B33" s="307" t="s">
        <v>252</v>
      </c>
      <c r="C33" s="308"/>
      <c r="D33" s="113">
        <v>1.2683770539060248</v>
      </c>
      <c r="E33" s="115">
        <v>484</v>
      </c>
      <c r="F33" s="114">
        <v>467</v>
      </c>
      <c r="G33" s="114">
        <v>471</v>
      </c>
      <c r="H33" s="114">
        <v>469</v>
      </c>
      <c r="I33" s="140">
        <v>436</v>
      </c>
      <c r="J33" s="115">
        <v>48</v>
      </c>
      <c r="K33" s="116">
        <v>11.009174311926605</v>
      </c>
    </row>
    <row r="34" spans="1:11" ht="14.1" customHeight="1" x14ac:dyDescent="0.2">
      <c r="A34" s="306">
        <v>33</v>
      </c>
      <c r="B34" s="307" t="s">
        <v>253</v>
      </c>
      <c r="C34" s="308"/>
      <c r="D34" s="113">
        <v>0.69970387064650541</v>
      </c>
      <c r="E34" s="115">
        <v>267</v>
      </c>
      <c r="F34" s="114">
        <v>251</v>
      </c>
      <c r="G34" s="114">
        <v>249</v>
      </c>
      <c r="H34" s="114">
        <v>258</v>
      </c>
      <c r="I34" s="140">
        <v>264</v>
      </c>
      <c r="J34" s="115">
        <v>3</v>
      </c>
      <c r="K34" s="116">
        <v>1.1363636363636365</v>
      </c>
    </row>
    <row r="35" spans="1:11" ht="14.1" customHeight="1" x14ac:dyDescent="0.2">
      <c r="A35" s="306">
        <v>34</v>
      </c>
      <c r="B35" s="307" t="s">
        <v>254</v>
      </c>
      <c r="C35" s="308"/>
      <c r="D35" s="113">
        <v>2.7018527739196521</v>
      </c>
      <c r="E35" s="115">
        <v>1031</v>
      </c>
      <c r="F35" s="114">
        <v>1046</v>
      </c>
      <c r="G35" s="114">
        <v>1058</v>
      </c>
      <c r="H35" s="114">
        <v>1017</v>
      </c>
      <c r="I35" s="140">
        <v>983</v>
      </c>
      <c r="J35" s="115">
        <v>48</v>
      </c>
      <c r="K35" s="116">
        <v>4.8830111902339777</v>
      </c>
    </row>
    <row r="36" spans="1:11" ht="14.1" customHeight="1" x14ac:dyDescent="0.2">
      <c r="A36" s="306">
        <v>41</v>
      </c>
      <c r="B36" s="307" t="s">
        <v>255</v>
      </c>
      <c r="C36" s="308"/>
      <c r="D36" s="113">
        <v>0.15199559736890381</v>
      </c>
      <c r="E36" s="115">
        <v>58</v>
      </c>
      <c r="F36" s="114">
        <v>59</v>
      </c>
      <c r="G36" s="114">
        <v>63</v>
      </c>
      <c r="H36" s="114">
        <v>54</v>
      </c>
      <c r="I36" s="140">
        <v>47</v>
      </c>
      <c r="J36" s="115">
        <v>11</v>
      </c>
      <c r="K36" s="116">
        <v>23.404255319148938</v>
      </c>
    </row>
    <row r="37" spans="1:11" ht="14.1" customHeight="1" x14ac:dyDescent="0.2">
      <c r="A37" s="306">
        <v>42</v>
      </c>
      <c r="B37" s="307" t="s">
        <v>256</v>
      </c>
      <c r="C37" s="308"/>
      <c r="D37" s="113">
        <v>2.0964909981917766E-2</v>
      </c>
      <c r="E37" s="115">
        <v>8</v>
      </c>
      <c r="F37" s="114">
        <v>8</v>
      </c>
      <c r="G37" s="114">
        <v>8</v>
      </c>
      <c r="H37" s="114">
        <v>7</v>
      </c>
      <c r="I37" s="140">
        <v>9</v>
      </c>
      <c r="J37" s="115">
        <v>-1</v>
      </c>
      <c r="K37" s="116">
        <v>-11.111111111111111</v>
      </c>
    </row>
    <row r="38" spans="1:11" ht="14.1" customHeight="1" x14ac:dyDescent="0.2">
      <c r="A38" s="306">
        <v>43</v>
      </c>
      <c r="B38" s="307" t="s">
        <v>257</v>
      </c>
      <c r="C38" s="308"/>
      <c r="D38" s="113">
        <v>0.22013155481013652</v>
      </c>
      <c r="E38" s="115">
        <v>84</v>
      </c>
      <c r="F38" s="114">
        <v>81</v>
      </c>
      <c r="G38" s="114">
        <v>77</v>
      </c>
      <c r="H38" s="114">
        <v>73</v>
      </c>
      <c r="I38" s="140">
        <v>74</v>
      </c>
      <c r="J38" s="115">
        <v>10</v>
      </c>
      <c r="K38" s="116">
        <v>13.513513513513514</v>
      </c>
    </row>
    <row r="39" spans="1:11" ht="14.1" customHeight="1" x14ac:dyDescent="0.2">
      <c r="A39" s="306">
        <v>51</v>
      </c>
      <c r="B39" s="307" t="s">
        <v>258</v>
      </c>
      <c r="C39" s="308"/>
      <c r="D39" s="113">
        <v>8.1632118242092293</v>
      </c>
      <c r="E39" s="115">
        <v>3115</v>
      </c>
      <c r="F39" s="114">
        <v>3153</v>
      </c>
      <c r="G39" s="114">
        <v>3141</v>
      </c>
      <c r="H39" s="114">
        <v>3194</v>
      </c>
      <c r="I39" s="140">
        <v>3167</v>
      </c>
      <c r="J39" s="115">
        <v>-52</v>
      </c>
      <c r="K39" s="116">
        <v>-1.6419324281654564</v>
      </c>
    </row>
    <row r="40" spans="1:11" ht="14.1" customHeight="1" x14ac:dyDescent="0.2">
      <c r="A40" s="306" t="s">
        <v>259</v>
      </c>
      <c r="B40" s="307" t="s">
        <v>260</v>
      </c>
      <c r="C40" s="308"/>
      <c r="D40" s="113">
        <v>7.8592206294714222</v>
      </c>
      <c r="E40" s="115">
        <v>2999</v>
      </c>
      <c r="F40" s="114">
        <v>3038</v>
      </c>
      <c r="G40" s="114">
        <v>3020</v>
      </c>
      <c r="H40" s="114">
        <v>3073</v>
      </c>
      <c r="I40" s="140">
        <v>3057</v>
      </c>
      <c r="J40" s="115">
        <v>-58</v>
      </c>
      <c r="K40" s="116">
        <v>-1.897284919856068</v>
      </c>
    </row>
    <row r="41" spans="1:11" ht="14.1" customHeight="1" x14ac:dyDescent="0.2">
      <c r="A41" s="306"/>
      <c r="B41" s="307" t="s">
        <v>261</v>
      </c>
      <c r="C41" s="308"/>
      <c r="D41" s="113">
        <v>4.0698131502397858</v>
      </c>
      <c r="E41" s="115">
        <v>1553</v>
      </c>
      <c r="F41" s="114">
        <v>1591</v>
      </c>
      <c r="G41" s="114">
        <v>1577</v>
      </c>
      <c r="H41" s="114">
        <v>1614</v>
      </c>
      <c r="I41" s="140">
        <v>1625</v>
      </c>
      <c r="J41" s="115">
        <v>-72</v>
      </c>
      <c r="K41" s="116">
        <v>-4.430769230769231</v>
      </c>
    </row>
    <row r="42" spans="1:11" ht="14.1" customHeight="1" x14ac:dyDescent="0.2">
      <c r="A42" s="306">
        <v>52</v>
      </c>
      <c r="B42" s="307" t="s">
        <v>262</v>
      </c>
      <c r="C42" s="308"/>
      <c r="D42" s="113">
        <v>7.5395057522471767</v>
      </c>
      <c r="E42" s="115">
        <v>2877</v>
      </c>
      <c r="F42" s="114">
        <v>2839</v>
      </c>
      <c r="G42" s="114">
        <v>2896</v>
      </c>
      <c r="H42" s="114">
        <v>2807</v>
      </c>
      <c r="I42" s="140">
        <v>2759</v>
      </c>
      <c r="J42" s="115">
        <v>118</v>
      </c>
      <c r="K42" s="116">
        <v>4.2769119246103662</v>
      </c>
    </row>
    <row r="43" spans="1:11" ht="14.1" customHeight="1" x14ac:dyDescent="0.2">
      <c r="A43" s="306" t="s">
        <v>263</v>
      </c>
      <c r="B43" s="307" t="s">
        <v>264</v>
      </c>
      <c r="C43" s="308"/>
      <c r="D43" s="113">
        <v>7.1359312350952591</v>
      </c>
      <c r="E43" s="115">
        <v>2723</v>
      </c>
      <c r="F43" s="114">
        <v>2683</v>
      </c>
      <c r="G43" s="114">
        <v>2699</v>
      </c>
      <c r="H43" s="114">
        <v>2640</v>
      </c>
      <c r="I43" s="140">
        <v>2614</v>
      </c>
      <c r="J43" s="115">
        <v>109</v>
      </c>
      <c r="K43" s="116">
        <v>4.1698546289211933</v>
      </c>
    </row>
    <row r="44" spans="1:11" ht="14.1" customHeight="1" x14ac:dyDescent="0.2">
      <c r="A44" s="306">
        <v>53</v>
      </c>
      <c r="B44" s="307" t="s">
        <v>265</v>
      </c>
      <c r="C44" s="308"/>
      <c r="D44" s="113">
        <v>2.6310962027306797</v>
      </c>
      <c r="E44" s="115">
        <v>1004</v>
      </c>
      <c r="F44" s="114">
        <v>915</v>
      </c>
      <c r="G44" s="114">
        <v>905</v>
      </c>
      <c r="H44" s="114">
        <v>907</v>
      </c>
      <c r="I44" s="140">
        <v>858</v>
      </c>
      <c r="J44" s="115">
        <v>146</v>
      </c>
      <c r="K44" s="116">
        <v>17.016317016317018</v>
      </c>
    </row>
    <row r="45" spans="1:11" ht="14.1" customHeight="1" x14ac:dyDescent="0.2">
      <c r="A45" s="306" t="s">
        <v>266</v>
      </c>
      <c r="B45" s="307" t="s">
        <v>267</v>
      </c>
      <c r="C45" s="308"/>
      <c r="D45" s="113">
        <v>2.5839251552713645</v>
      </c>
      <c r="E45" s="115">
        <v>986</v>
      </c>
      <c r="F45" s="114">
        <v>897</v>
      </c>
      <c r="G45" s="114">
        <v>886</v>
      </c>
      <c r="H45" s="114">
        <v>886</v>
      </c>
      <c r="I45" s="140">
        <v>837</v>
      </c>
      <c r="J45" s="115">
        <v>149</v>
      </c>
      <c r="K45" s="116">
        <v>17.801672640382318</v>
      </c>
    </row>
    <row r="46" spans="1:11" ht="14.1" customHeight="1" x14ac:dyDescent="0.2">
      <c r="A46" s="306">
        <v>54</v>
      </c>
      <c r="B46" s="307" t="s">
        <v>268</v>
      </c>
      <c r="C46" s="308"/>
      <c r="D46" s="113">
        <v>12.893419638879426</v>
      </c>
      <c r="E46" s="115">
        <v>4920</v>
      </c>
      <c r="F46" s="114">
        <v>4997</v>
      </c>
      <c r="G46" s="114">
        <v>5027</v>
      </c>
      <c r="H46" s="114">
        <v>5040</v>
      </c>
      <c r="I46" s="140">
        <v>5012</v>
      </c>
      <c r="J46" s="115">
        <v>-92</v>
      </c>
      <c r="K46" s="116">
        <v>-1.8355945730247407</v>
      </c>
    </row>
    <row r="47" spans="1:11" ht="14.1" customHeight="1" x14ac:dyDescent="0.2">
      <c r="A47" s="306">
        <v>61</v>
      </c>
      <c r="B47" s="307" t="s">
        <v>269</v>
      </c>
      <c r="C47" s="308"/>
      <c r="D47" s="113">
        <v>0.49267538457506749</v>
      </c>
      <c r="E47" s="115">
        <v>188</v>
      </c>
      <c r="F47" s="114">
        <v>187</v>
      </c>
      <c r="G47" s="114">
        <v>185</v>
      </c>
      <c r="H47" s="114">
        <v>189</v>
      </c>
      <c r="I47" s="140">
        <v>199</v>
      </c>
      <c r="J47" s="115">
        <v>-11</v>
      </c>
      <c r="K47" s="116">
        <v>-5.5276381909547743</v>
      </c>
    </row>
    <row r="48" spans="1:11" ht="14.1" customHeight="1" x14ac:dyDescent="0.2">
      <c r="A48" s="306">
        <v>62</v>
      </c>
      <c r="B48" s="307" t="s">
        <v>270</v>
      </c>
      <c r="C48" s="308"/>
      <c r="D48" s="113">
        <v>10.314735711103541</v>
      </c>
      <c r="E48" s="115">
        <v>3936</v>
      </c>
      <c r="F48" s="114">
        <v>3985</v>
      </c>
      <c r="G48" s="114">
        <v>4048</v>
      </c>
      <c r="H48" s="114">
        <v>4229</v>
      </c>
      <c r="I48" s="140">
        <v>4042</v>
      </c>
      <c r="J48" s="115">
        <v>-106</v>
      </c>
      <c r="K48" s="116">
        <v>-2.6224641266699655</v>
      </c>
    </row>
    <row r="49" spans="1:11" ht="14.1" customHeight="1" x14ac:dyDescent="0.2">
      <c r="A49" s="306">
        <v>63</v>
      </c>
      <c r="B49" s="307" t="s">
        <v>271</v>
      </c>
      <c r="C49" s="308"/>
      <c r="D49" s="113">
        <v>10.183705023716554</v>
      </c>
      <c r="E49" s="115">
        <v>3886</v>
      </c>
      <c r="F49" s="114">
        <v>4498</v>
      </c>
      <c r="G49" s="114">
        <v>4541</v>
      </c>
      <c r="H49" s="114">
        <v>4631</v>
      </c>
      <c r="I49" s="140">
        <v>4449</v>
      </c>
      <c r="J49" s="115">
        <v>-563</v>
      </c>
      <c r="K49" s="116">
        <v>-12.654529107664644</v>
      </c>
    </row>
    <row r="50" spans="1:11" ht="14.1" customHeight="1" x14ac:dyDescent="0.2">
      <c r="A50" s="306" t="s">
        <v>272</v>
      </c>
      <c r="B50" s="307" t="s">
        <v>273</v>
      </c>
      <c r="C50" s="308"/>
      <c r="D50" s="113">
        <v>0.33019733221520481</v>
      </c>
      <c r="E50" s="115">
        <v>126</v>
      </c>
      <c r="F50" s="114">
        <v>152</v>
      </c>
      <c r="G50" s="114">
        <v>148</v>
      </c>
      <c r="H50" s="114">
        <v>138</v>
      </c>
      <c r="I50" s="140">
        <v>127</v>
      </c>
      <c r="J50" s="115">
        <v>-1</v>
      </c>
      <c r="K50" s="116">
        <v>-0.78740157480314965</v>
      </c>
    </row>
    <row r="51" spans="1:11" ht="14.1" customHeight="1" x14ac:dyDescent="0.2">
      <c r="A51" s="306" t="s">
        <v>274</v>
      </c>
      <c r="B51" s="307" t="s">
        <v>275</v>
      </c>
      <c r="C51" s="308"/>
      <c r="D51" s="113">
        <v>9.5573783380067621</v>
      </c>
      <c r="E51" s="115">
        <v>3647</v>
      </c>
      <c r="F51" s="114">
        <v>4212</v>
      </c>
      <c r="G51" s="114">
        <v>4246</v>
      </c>
      <c r="H51" s="114">
        <v>4354</v>
      </c>
      <c r="I51" s="140">
        <v>4200</v>
      </c>
      <c r="J51" s="115">
        <v>-553</v>
      </c>
      <c r="K51" s="116">
        <v>-13.166666666666666</v>
      </c>
    </row>
    <row r="52" spans="1:11" ht="14.1" customHeight="1" x14ac:dyDescent="0.2">
      <c r="A52" s="306">
        <v>71</v>
      </c>
      <c r="B52" s="307" t="s">
        <v>276</v>
      </c>
      <c r="C52" s="308"/>
      <c r="D52" s="113">
        <v>10.361906758562855</v>
      </c>
      <c r="E52" s="115">
        <v>3954</v>
      </c>
      <c r="F52" s="114">
        <v>4071</v>
      </c>
      <c r="G52" s="114">
        <v>3965</v>
      </c>
      <c r="H52" s="114">
        <v>4115</v>
      </c>
      <c r="I52" s="140">
        <v>3995</v>
      </c>
      <c r="J52" s="115">
        <v>-41</v>
      </c>
      <c r="K52" s="116">
        <v>-1.0262828535669588</v>
      </c>
    </row>
    <row r="53" spans="1:11" ht="14.1" customHeight="1" x14ac:dyDescent="0.2">
      <c r="A53" s="306" t="s">
        <v>277</v>
      </c>
      <c r="B53" s="307" t="s">
        <v>278</v>
      </c>
      <c r="C53" s="308"/>
      <c r="D53" s="113">
        <v>0.62370607196205352</v>
      </c>
      <c r="E53" s="115">
        <v>238</v>
      </c>
      <c r="F53" s="114">
        <v>242</v>
      </c>
      <c r="G53" s="114">
        <v>244</v>
      </c>
      <c r="H53" s="114">
        <v>250</v>
      </c>
      <c r="I53" s="140">
        <v>254</v>
      </c>
      <c r="J53" s="115">
        <v>-16</v>
      </c>
      <c r="K53" s="116">
        <v>-6.2992125984251972</v>
      </c>
    </row>
    <row r="54" spans="1:11" ht="14.1" customHeight="1" x14ac:dyDescent="0.2">
      <c r="A54" s="306" t="s">
        <v>279</v>
      </c>
      <c r="B54" s="307" t="s">
        <v>280</v>
      </c>
      <c r="C54" s="308"/>
      <c r="D54" s="113">
        <v>9.5075866767997059</v>
      </c>
      <c r="E54" s="115">
        <v>3628</v>
      </c>
      <c r="F54" s="114">
        <v>3746</v>
      </c>
      <c r="G54" s="114">
        <v>3640</v>
      </c>
      <c r="H54" s="114">
        <v>3784</v>
      </c>
      <c r="I54" s="140">
        <v>3664</v>
      </c>
      <c r="J54" s="115">
        <v>-36</v>
      </c>
      <c r="K54" s="116">
        <v>-0.98253275109170302</v>
      </c>
    </row>
    <row r="55" spans="1:11" ht="14.1" customHeight="1" x14ac:dyDescent="0.2">
      <c r="A55" s="306">
        <v>72</v>
      </c>
      <c r="B55" s="307" t="s">
        <v>281</v>
      </c>
      <c r="C55" s="308"/>
      <c r="D55" s="113">
        <v>1.0272805891139705</v>
      </c>
      <c r="E55" s="115">
        <v>392</v>
      </c>
      <c r="F55" s="114">
        <v>391</v>
      </c>
      <c r="G55" s="114">
        <v>398</v>
      </c>
      <c r="H55" s="114">
        <v>395</v>
      </c>
      <c r="I55" s="140">
        <v>390</v>
      </c>
      <c r="J55" s="115">
        <v>2</v>
      </c>
      <c r="K55" s="116">
        <v>0.51282051282051277</v>
      </c>
    </row>
    <row r="56" spans="1:11" ht="14.1" customHeight="1" x14ac:dyDescent="0.2">
      <c r="A56" s="306" t="s">
        <v>282</v>
      </c>
      <c r="B56" s="307" t="s">
        <v>283</v>
      </c>
      <c r="C56" s="308"/>
      <c r="D56" s="113">
        <v>0.17033989360308185</v>
      </c>
      <c r="E56" s="115">
        <v>65</v>
      </c>
      <c r="F56" s="114">
        <v>61</v>
      </c>
      <c r="G56" s="114">
        <v>57</v>
      </c>
      <c r="H56" s="114">
        <v>58</v>
      </c>
      <c r="I56" s="140">
        <v>55</v>
      </c>
      <c r="J56" s="115">
        <v>10</v>
      </c>
      <c r="K56" s="116">
        <v>18.181818181818183</v>
      </c>
    </row>
    <row r="57" spans="1:11" ht="14.1" customHeight="1" x14ac:dyDescent="0.2">
      <c r="A57" s="306" t="s">
        <v>284</v>
      </c>
      <c r="B57" s="307" t="s">
        <v>285</v>
      </c>
      <c r="C57" s="308"/>
      <c r="D57" s="113">
        <v>0.56081134201630023</v>
      </c>
      <c r="E57" s="115">
        <v>214</v>
      </c>
      <c r="F57" s="114">
        <v>215</v>
      </c>
      <c r="G57" s="114">
        <v>223</v>
      </c>
      <c r="H57" s="114">
        <v>221</v>
      </c>
      <c r="I57" s="140">
        <v>222</v>
      </c>
      <c r="J57" s="115">
        <v>-8</v>
      </c>
      <c r="K57" s="116">
        <v>-3.6036036036036037</v>
      </c>
    </row>
    <row r="58" spans="1:11" ht="14.1" customHeight="1" x14ac:dyDescent="0.2">
      <c r="A58" s="306">
        <v>73</v>
      </c>
      <c r="B58" s="307" t="s">
        <v>286</v>
      </c>
      <c r="C58" s="308"/>
      <c r="D58" s="113">
        <v>0.50839906706150584</v>
      </c>
      <c r="E58" s="115">
        <v>194</v>
      </c>
      <c r="F58" s="114">
        <v>197</v>
      </c>
      <c r="G58" s="114">
        <v>196</v>
      </c>
      <c r="H58" s="114">
        <v>200</v>
      </c>
      <c r="I58" s="140">
        <v>190</v>
      </c>
      <c r="J58" s="115">
        <v>4</v>
      </c>
      <c r="K58" s="116">
        <v>2.1052631578947367</v>
      </c>
    </row>
    <row r="59" spans="1:11" ht="14.1" customHeight="1" x14ac:dyDescent="0.2">
      <c r="A59" s="306" t="s">
        <v>287</v>
      </c>
      <c r="B59" s="307" t="s">
        <v>288</v>
      </c>
      <c r="C59" s="308"/>
      <c r="D59" s="113">
        <v>0.36164469718808145</v>
      </c>
      <c r="E59" s="115">
        <v>138</v>
      </c>
      <c r="F59" s="114">
        <v>139</v>
      </c>
      <c r="G59" s="114">
        <v>144</v>
      </c>
      <c r="H59" s="114">
        <v>150</v>
      </c>
      <c r="I59" s="140">
        <v>140</v>
      </c>
      <c r="J59" s="115">
        <v>-2</v>
      </c>
      <c r="K59" s="116">
        <v>-1.4285714285714286</v>
      </c>
    </row>
    <row r="60" spans="1:11" ht="14.1" customHeight="1" x14ac:dyDescent="0.2">
      <c r="A60" s="306">
        <v>81</v>
      </c>
      <c r="B60" s="307" t="s">
        <v>289</v>
      </c>
      <c r="C60" s="308"/>
      <c r="D60" s="113">
        <v>2.5917869965145837</v>
      </c>
      <c r="E60" s="115">
        <v>989</v>
      </c>
      <c r="F60" s="114">
        <v>1001</v>
      </c>
      <c r="G60" s="114">
        <v>1006</v>
      </c>
      <c r="H60" s="114">
        <v>1025</v>
      </c>
      <c r="I60" s="140">
        <v>1029</v>
      </c>
      <c r="J60" s="115">
        <v>-40</v>
      </c>
      <c r="K60" s="116">
        <v>-3.8872691933916426</v>
      </c>
    </row>
    <row r="61" spans="1:11" ht="14.1" customHeight="1" x14ac:dyDescent="0.2">
      <c r="A61" s="306" t="s">
        <v>290</v>
      </c>
      <c r="B61" s="307" t="s">
        <v>291</v>
      </c>
      <c r="C61" s="308"/>
      <c r="D61" s="113">
        <v>0.95914463167273778</v>
      </c>
      <c r="E61" s="115">
        <v>366</v>
      </c>
      <c r="F61" s="114">
        <v>365</v>
      </c>
      <c r="G61" s="114">
        <v>387</v>
      </c>
      <c r="H61" s="114">
        <v>397</v>
      </c>
      <c r="I61" s="140">
        <v>393</v>
      </c>
      <c r="J61" s="115">
        <v>-27</v>
      </c>
      <c r="K61" s="116">
        <v>-6.8702290076335881</v>
      </c>
    </row>
    <row r="62" spans="1:11" ht="14.1" customHeight="1" x14ac:dyDescent="0.2">
      <c r="A62" s="306" t="s">
        <v>292</v>
      </c>
      <c r="B62" s="307" t="s">
        <v>293</v>
      </c>
      <c r="C62" s="308"/>
      <c r="D62" s="113">
        <v>0.7678398280877381</v>
      </c>
      <c r="E62" s="115">
        <v>293</v>
      </c>
      <c r="F62" s="114">
        <v>291</v>
      </c>
      <c r="G62" s="114">
        <v>282</v>
      </c>
      <c r="H62" s="114">
        <v>288</v>
      </c>
      <c r="I62" s="140">
        <v>295</v>
      </c>
      <c r="J62" s="115">
        <v>-2</v>
      </c>
      <c r="K62" s="116">
        <v>-0.67796610169491522</v>
      </c>
    </row>
    <row r="63" spans="1:11" ht="14.1" customHeight="1" x14ac:dyDescent="0.2">
      <c r="A63" s="306"/>
      <c r="B63" s="307" t="s">
        <v>294</v>
      </c>
      <c r="C63" s="308"/>
      <c r="D63" s="113">
        <v>0.66039466443040962</v>
      </c>
      <c r="E63" s="115">
        <v>252</v>
      </c>
      <c r="F63" s="114">
        <v>250</v>
      </c>
      <c r="G63" s="114">
        <v>248</v>
      </c>
      <c r="H63" s="114">
        <v>251</v>
      </c>
      <c r="I63" s="140">
        <v>254</v>
      </c>
      <c r="J63" s="115">
        <v>-2</v>
      </c>
      <c r="K63" s="116">
        <v>-0.78740157480314965</v>
      </c>
    </row>
    <row r="64" spans="1:11" ht="14.1" customHeight="1" x14ac:dyDescent="0.2">
      <c r="A64" s="306" t="s">
        <v>295</v>
      </c>
      <c r="B64" s="307" t="s">
        <v>296</v>
      </c>
      <c r="C64" s="308"/>
      <c r="D64" s="113">
        <v>4.1929819963835532E-2</v>
      </c>
      <c r="E64" s="115">
        <v>16</v>
      </c>
      <c r="F64" s="114">
        <v>14</v>
      </c>
      <c r="G64" s="114">
        <v>13</v>
      </c>
      <c r="H64" s="114">
        <v>13</v>
      </c>
      <c r="I64" s="140">
        <v>13</v>
      </c>
      <c r="J64" s="115">
        <v>3</v>
      </c>
      <c r="K64" s="116">
        <v>23.076923076923077</v>
      </c>
    </row>
    <row r="65" spans="1:11" ht="14.1" customHeight="1" x14ac:dyDescent="0.2">
      <c r="A65" s="306" t="s">
        <v>297</v>
      </c>
      <c r="B65" s="307" t="s">
        <v>298</v>
      </c>
      <c r="C65" s="308"/>
      <c r="D65" s="113">
        <v>0.53984643203438243</v>
      </c>
      <c r="E65" s="115">
        <v>206</v>
      </c>
      <c r="F65" s="114">
        <v>215</v>
      </c>
      <c r="G65" s="114">
        <v>210</v>
      </c>
      <c r="H65" s="114">
        <v>209</v>
      </c>
      <c r="I65" s="140">
        <v>219</v>
      </c>
      <c r="J65" s="115">
        <v>-13</v>
      </c>
      <c r="K65" s="116">
        <v>-5.9360730593607309</v>
      </c>
    </row>
    <row r="66" spans="1:11" ht="14.1" customHeight="1" x14ac:dyDescent="0.2">
      <c r="A66" s="306">
        <v>82</v>
      </c>
      <c r="B66" s="307" t="s">
        <v>299</v>
      </c>
      <c r="C66" s="308"/>
      <c r="D66" s="113">
        <v>1.5251972011845174</v>
      </c>
      <c r="E66" s="115">
        <v>582</v>
      </c>
      <c r="F66" s="114">
        <v>611</v>
      </c>
      <c r="G66" s="114">
        <v>617</v>
      </c>
      <c r="H66" s="114">
        <v>616</v>
      </c>
      <c r="I66" s="140">
        <v>624</v>
      </c>
      <c r="J66" s="115">
        <v>-42</v>
      </c>
      <c r="K66" s="116">
        <v>-6.7307692307692308</v>
      </c>
    </row>
    <row r="67" spans="1:11" ht="14.1" customHeight="1" x14ac:dyDescent="0.2">
      <c r="A67" s="306" t="s">
        <v>300</v>
      </c>
      <c r="B67" s="307" t="s">
        <v>301</v>
      </c>
      <c r="C67" s="308"/>
      <c r="D67" s="113">
        <v>0.57915563825047822</v>
      </c>
      <c r="E67" s="115">
        <v>221</v>
      </c>
      <c r="F67" s="114">
        <v>221</v>
      </c>
      <c r="G67" s="114">
        <v>220</v>
      </c>
      <c r="H67" s="114">
        <v>218</v>
      </c>
      <c r="I67" s="140">
        <v>214</v>
      </c>
      <c r="J67" s="115">
        <v>7</v>
      </c>
      <c r="K67" s="116">
        <v>3.2710280373831777</v>
      </c>
    </row>
    <row r="68" spans="1:11" ht="14.1" customHeight="1" x14ac:dyDescent="0.2">
      <c r="A68" s="306" t="s">
        <v>302</v>
      </c>
      <c r="B68" s="307" t="s">
        <v>303</v>
      </c>
      <c r="C68" s="308"/>
      <c r="D68" s="113">
        <v>0.71280693938520401</v>
      </c>
      <c r="E68" s="115">
        <v>272</v>
      </c>
      <c r="F68" s="114">
        <v>300</v>
      </c>
      <c r="G68" s="114">
        <v>300</v>
      </c>
      <c r="H68" s="114">
        <v>304</v>
      </c>
      <c r="I68" s="140">
        <v>313</v>
      </c>
      <c r="J68" s="115">
        <v>-41</v>
      </c>
      <c r="K68" s="116">
        <v>-13.099041533546325</v>
      </c>
    </row>
    <row r="69" spans="1:11" ht="14.1" customHeight="1" x14ac:dyDescent="0.2">
      <c r="A69" s="306">
        <v>83</v>
      </c>
      <c r="B69" s="307" t="s">
        <v>304</v>
      </c>
      <c r="C69" s="308"/>
      <c r="D69" s="113">
        <v>2.1095940669304749</v>
      </c>
      <c r="E69" s="115">
        <v>805</v>
      </c>
      <c r="F69" s="114">
        <v>821</v>
      </c>
      <c r="G69" s="114">
        <v>835</v>
      </c>
      <c r="H69" s="114">
        <v>844</v>
      </c>
      <c r="I69" s="140">
        <v>846</v>
      </c>
      <c r="J69" s="115">
        <v>-41</v>
      </c>
      <c r="K69" s="116">
        <v>-4.8463356973995273</v>
      </c>
    </row>
    <row r="70" spans="1:11" ht="14.1" customHeight="1" x14ac:dyDescent="0.2">
      <c r="A70" s="306" t="s">
        <v>305</v>
      </c>
      <c r="B70" s="307" t="s">
        <v>306</v>
      </c>
      <c r="C70" s="308"/>
      <c r="D70" s="113">
        <v>1.2028617102125319</v>
      </c>
      <c r="E70" s="115">
        <v>459</v>
      </c>
      <c r="F70" s="114">
        <v>469</v>
      </c>
      <c r="G70" s="114">
        <v>469</v>
      </c>
      <c r="H70" s="114">
        <v>471</v>
      </c>
      <c r="I70" s="140">
        <v>475</v>
      </c>
      <c r="J70" s="115">
        <v>-16</v>
      </c>
      <c r="K70" s="116">
        <v>-3.3684210526315788</v>
      </c>
    </row>
    <row r="71" spans="1:11" ht="14.1" customHeight="1" x14ac:dyDescent="0.2">
      <c r="A71" s="306"/>
      <c r="B71" s="307" t="s">
        <v>307</v>
      </c>
      <c r="C71" s="308"/>
      <c r="D71" s="113">
        <v>0.51626090830472493</v>
      </c>
      <c r="E71" s="115">
        <v>197</v>
      </c>
      <c r="F71" s="114">
        <v>193</v>
      </c>
      <c r="G71" s="114">
        <v>194</v>
      </c>
      <c r="H71" s="114">
        <v>200</v>
      </c>
      <c r="I71" s="140">
        <v>204</v>
      </c>
      <c r="J71" s="115">
        <v>-7</v>
      </c>
      <c r="K71" s="116">
        <v>-3.4313725490196076</v>
      </c>
    </row>
    <row r="72" spans="1:11" ht="14.1" customHeight="1" x14ac:dyDescent="0.2">
      <c r="A72" s="306">
        <v>84</v>
      </c>
      <c r="B72" s="307" t="s">
        <v>308</v>
      </c>
      <c r="C72" s="308"/>
      <c r="D72" s="113">
        <v>1.2919625776356822</v>
      </c>
      <c r="E72" s="115">
        <v>493</v>
      </c>
      <c r="F72" s="114">
        <v>536</v>
      </c>
      <c r="G72" s="114">
        <v>548</v>
      </c>
      <c r="H72" s="114">
        <v>526</v>
      </c>
      <c r="I72" s="140">
        <v>523</v>
      </c>
      <c r="J72" s="115">
        <v>-30</v>
      </c>
      <c r="K72" s="116">
        <v>-5.736137667304015</v>
      </c>
    </row>
    <row r="73" spans="1:11" ht="14.1" customHeight="1" x14ac:dyDescent="0.2">
      <c r="A73" s="306" t="s">
        <v>309</v>
      </c>
      <c r="B73" s="307" t="s">
        <v>310</v>
      </c>
      <c r="C73" s="308"/>
      <c r="D73" s="113">
        <v>0.23585523729657487</v>
      </c>
      <c r="E73" s="115">
        <v>90</v>
      </c>
      <c r="F73" s="114">
        <v>95</v>
      </c>
      <c r="G73" s="114">
        <v>95</v>
      </c>
      <c r="H73" s="114">
        <v>100</v>
      </c>
      <c r="I73" s="140">
        <v>94</v>
      </c>
      <c r="J73" s="115">
        <v>-4</v>
      </c>
      <c r="K73" s="116">
        <v>-4.2553191489361701</v>
      </c>
    </row>
    <row r="74" spans="1:11" ht="14.1" customHeight="1" x14ac:dyDescent="0.2">
      <c r="A74" s="306" t="s">
        <v>311</v>
      </c>
      <c r="B74" s="307" t="s">
        <v>312</v>
      </c>
      <c r="C74" s="308"/>
      <c r="D74" s="113">
        <v>6.5515343693493017E-2</v>
      </c>
      <c r="E74" s="115">
        <v>25</v>
      </c>
      <c r="F74" s="114">
        <v>22</v>
      </c>
      <c r="G74" s="114">
        <v>23</v>
      </c>
      <c r="H74" s="114">
        <v>25</v>
      </c>
      <c r="I74" s="140">
        <v>26</v>
      </c>
      <c r="J74" s="115">
        <v>-1</v>
      </c>
      <c r="K74" s="116">
        <v>-3.8461538461538463</v>
      </c>
    </row>
    <row r="75" spans="1:11" ht="14.1" customHeight="1" x14ac:dyDescent="0.2">
      <c r="A75" s="306" t="s">
        <v>313</v>
      </c>
      <c r="B75" s="307" t="s">
        <v>314</v>
      </c>
      <c r="C75" s="308"/>
      <c r="D75" s="113">
        <v>2.6206137477397206E-2</v>
      </c>
      <c r="E75" s="115">
        <v>10</v>
      </c>
      <c r="F75" s="114">
        <v>8</v>
      </c>
      <c r="G75" s="114">
        <v>9</v>
      </c>
      <c r="H75" s="114">
        <v>9</v>
      </c>
      <c r="I75" s="140">
        <v>9</v>
      </c>
      <c r="J75" s="115">
        <v>1</v>
      </c>
      <c r="K75" s="116">
        <v>11.111111111111111</v>
      </c>
    </row>
    <row r="76" spans="1:11" ht="14.1" customHeight="1" x14ac:dyDescent="0.2">
      <c r="A76" s="306">
        <v>91</v>
      </c>
      <c r="B76" s="307" t="s">
        <v>315</v>
      </c>
      <c r="C76" s="308"/>
      <c r="D76" s="113">
        <v>0.46908986084540999</v>
      </c>
      <c r="E76" s="115">
        <v>179</v>
      </c>
      <c r="F76" s="114">
        <v>171</v>
      </c>
      <c r="G76" s="114">
        <v>161</v>
      </c>
      <c r="H76" s="114">
        <v>158</v>
      </c>
      <c r="I76" s="140">
        <v>154</v>
      </c>
      <c r="J76" s="115">
        <v>25</v>
      </c>
      <c r="K76" s="116">
        <v>16.233766233766232</v>
      </c>
    </row>
    <row r="77" spans="1:11" ht="14.1" customHeight="1" x14ac:dyDescent="0.2">
      <c r="A77" s="306">
        <v>92</v>
      </c>
      <c r="B77" s="307" t="s">
        <v>316</v>
      </c>
      <c r="C77" s="308"/>
      <c r="D77" s="113">
        <v>0.14675436987342436</v>
      </c>
      <c r="E77" s="115">
        <v>56</v>
      </c>
      <c r="F77" s="114">
        <v>58</v>
      </c>
      <c r="G77" s="114">
        <v>55</v>
      </c>
      <c r="H77" s="114">
        <v>58</v>
      </c>
      <c r="I77" s="140">
        <v>53</v>
      </c>
      <c r="J77" s="115">
        <v>3</v>
      </c>
      <c r="K77" s="116">
        <v>5.6603773584905657</v>
      </c>
    </row>
    <row r="78" spans="1:11" ht="14.1" customHeight="1" x14ac:dyDescent="0.2">
      <c r="A78" s="306">
        <v>93</v>
      </c>
      <c r="B78" s="307" t="s">
        <v>317</v>
      </c>
      <c r="C78" s="308"/>
      <c r="D78" s="113">
        <v>7.0756571188972453E-2</v>
      </c>
      <c r="E78" s="115">
        <v>27</v>
      </c>
      <c r="F78" s="114">
        <v>26</v>
      </c>
      <c r="G78" s="114">
        <v>26</v>
      </c>
      <c r="H78" s="114">
        <v>24</v>
      </c>
      <c r="I78" s="140">
        <v>24</v>
      </c>
      <c r="J78" s="115">
        <v>3</v>
      </c>
      <c r="K78" s="116">
        <v>12.5</v>
      </c>
    </row>
    <row r="79" spans="1:11" ht="14.1" customHeight="1" x14ac:dyDescent="0.2">
      <c r="A79" s="306">
        <v>94</v>
      </c>
      <c r="B79" s="307" t="s">
        <v>318</v>
      </c>
      <c r="C79" s="308"/>
      <c r="D79" s="113">
        <v>0.51364029455698523</v>
      </c>
      <c r="E79" s="115">
        <v>196</v>
      </c>
      <c r="F79" s="114">
        <v>224</v>
      </c>
      <c r="G79" s="114">
        <v>224</v>
      </c>
      <c r="H79" s="114">
        <v>197</v>
      </c>
      <c r="I79" s="140">
        <v>221</v>
      </c>
      <c r="J79" s="115">
        <v>-25</v>
      </c>
      <c r="K79" s="116">
        <v>-11.312217194570136</v>
      </c>
    </row>
    <row r="80" spans="1:11" ht="14.1" customHeight="1" x14ac:dyDescent="0.2">
      <c r="A80" s="306" t="s">
        <v>319</v>
      </c>
      <c r="B80" s="307" t="s">
        <v>320</v>
      </c>
      <c r="C80" s="308"/>
      <c r="D80" s="113">
        <v>7.8618412432191614E-3</v>
      </c>
      <c r="E80" s="115">
        <v>3</v>
      </c>
      <c r="F80" s="114">
        <v>4</v>
      </c>
      <c r="G80" s="114">
        <v>4</v>
      </c>
      <c r="H80" s="114">
        <v>3</v>
      </c>
      <c r="I80" s="140">
        <v>3</v>
      </c>
      <c r="J80" s="115">
        <v>0</v>
      </c>
      <c r="K80" s="116">
        <v>0</v>
      </c>
    </row>
    <row r="81" spans="1:11" ht="14.1" customHeight="1" x14ac:dyDescent="0.2">
      <c r="A81" s="310" t="s">
        <v>321</v>
      </c>
      <c r="B81" s="311" t="s">
        <v>334</v>
      </c>
      <c r="C81" s="312"/>
      <c r="D81" s="125">
        <v>3.2128724547288976</v>
      </c>
      <c r="E81" s="143">
        <v>1226</v>
      </c>
      <c r="F81" s="144">
        <v>1307</v>
      </c>
      <c r="G81" s="144">
        <v>1315</v>
      </c>
      <c r="H81" s="144">
        <v>1305</v>
      </c>
      <c r="I81" s="145">
        <v>1281</v>
      </c>
      <c r="J81" s="143">
        <v>-55</v>
      </c>
      <c r="K81" s="146">
        <v>-4.2935206869633102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12648</v>
      </c>
      <c r="G12" s="536">
        <v>8883</v>
      </c>
      <c r="H12" s="536">
        <v>16141</v>
      </c>
      <c r="I12" s="536">
        <v>10809</v>
      </c>
      <c r="J12" s="537">
        <v>12447</v>
      </c>
      <c r="K12" s="538">
        <v>201</v>
      </c>
      <c r="L12" s="349">
        <v>1.6148469510725476</v>
      </c>
    </row>
    <row r="13" spans="1:17" s="110" customFormat="1" ht="15" customHeight="1" x14ac:dyDescent="0.2">
      <c r="A13" s="350" t="s">
        <v>345</v>
      </c>
      <c r="B13" s="351" t="s">
        <v>346</v>
      </c>
      <c r="C13" s="347"/>
      <c r="D13" s="347"/>
      <c r="E13" s="348"/>
      <c r="F13" s="536">
        <v>7970</v>
      </c>
      <c r="G13" s="536">
        <v>5145</v>
      </c>
      <c r="H13" s="536">
        <v>9564</v>
      </c>
      <c r="I13" s="536">
        <v>6623</v>
      </c>
      <c r="J13" s="537">
        <v>7994</v>
      </c>
      <c r="K13" s="538">
        <v>-24</v>
      </c>
      <c r="L13" s="349">
        <v>-0.30022516887665751</v>
      </c>
    </row>
    <row r="14" spans="1:17" s="110" customFormat="1" ht="22.5" customHeight="1" x14ac:dyDescent="0.2">
      <c r="A14" s="350"/>
      <c r="B14" s="351" t="s">
        <v>347</v>
      </c>
      <c r="C14" s="347"/>
      <c r="D14" s="347"/>
      <c r="E14" s="348"/>
      <c r="F14" s="536">
        <v>4678</v>
      </c>
      <c r="G14" s="536">
        <v>3738</v>
      </c>
      <c r="H14" s="536">
        <v>6577</v>
      </c>
      <c r="I14" s="536">
        <v>4186</v>
      </c>
      <c r="J14" s="537">
        <v>4453</v>
      </c>
      <c r="K14" s="538">
        <v>225</v>
      </c>
      <c r="L14" s="349">
        <v>5.0527734111834715</v>
      </c>
    </row>
    <row r="15" spans="1:17" s="110" customFormat="1" ht="15" customHeight="1" x14ac:dyDescent="0.2">
      <c r="A15" s="350" t="s">
        <v>348</v>
      </c>
      <c r="B15" s="351" t="s">
        <v>108</v>
      </c>
      <c r="C15" s="347"/>
      <c r="D15" s="347"/>
      <c r="E15" s="348"/>
      <c r="F15" s="536">
        <v>3171</v>
      </c>
      <c r="G15" s="536">
        <v>2366</v>
      </c>
      <c r="H15" s="536">
        <v>7245</v>
      </c>
      <c r="I15" s="536">
        <v>2705</v>
      </c>
      <c r="J15" s="537">
        <v>3146</v>
      </c>
      <c r="K15" s="538">
        <v>25</v>
      </c>
      <c r="L15" s="349">
        <v>0.79465988556897649</v>
      </c>
    </row>
    <row r="16" spans="1:17" s="110" customFormat="1" ht="15" customHeight="1" x14ac:dyDescent="0.2">
      <c r="A16" s="350"/>
      <c r="B16" s="351" t="s">
        <v>109</v>
      </c>
      <c r="C16" s="347"/>
      <c r="D16" s="347"/>
      <c r="E16" s="348"/>
      <c r="F16" s="536">
        <v>8382</v>
      </c>
      <c r="G16" s="536">
        <v>5835</v>
      </c>
      <c r="H16" s="536">
        <v>8004</v>
      </c>
      <c r="I16" s="536">
        <v>7266</v>
      </c>
      <c r="J16" s="537">
        <v>8246</v>
      </c>
      <c r="K16" s="538">
        <v>136</v>
      </c>
      <c r="L16" s="349">
        <v>1.6492845015765218</v>
      </c>
    </row>
    <row r="17" spans="1:12" s="110" customFormat="1" ht="15" customHeight="1" x14ac:dyDescent="0.2">
      <c r="A17" s="350"/>
      <c r="B17" s="351" t="s">
        <v>110</v>
      </c>
      <c r="C17" s="347"/>
      <c r="D17" s="347"/>
      <c r="E17" s="348"/>
      <c r="F17" s="536">
        <v>982</v>
      </c>
      <c r="G17" s="536">
        <v>590</v>
      </c>
      <c r="H17" s="536">
        <v>782</v>
      </c>
      <c r="I17" s="536">
        <v>742</v>
      </c>
      <c r="J17" s="537">
        <v>946</v>
      </c>
      <c r="K17" s="538">
        <v>36</v>
      </c>
      <c r="L17" s="349">
        <v>3.8054968287526427</v>
      </c>
    </row>
    <row r="18" spans="1:12" s="110" customFormat="1" ht="15" customHeight="1" x14ac:dyDescent="0.2">
      <c r="A18" s="350"/>
      <c r="B18" s="351" t="s">
        <v>111</v>
      </c>
      <c r="C18" s="347"/>
      <c r="D18" s="347"/>
      <c r="E18" s="348"/>
      <c r="F18" s="536">
        <v>113</v>
      </c>
      <c r="G18" s="536">
        <v>92</v>
      </c>
      <c r="H18" s="536">
        <v>110</v>
      </c>
      <c r="I18" s="536">
        <v>96</v>
      </c>
      <c r="J18" s="537">
        <v>109</v>
      </c>
      <c r="K18" s="538">
        <v>4</v>
      </c>
      <c r="L18" s="349">
        <v>3.669724770642202</v>
      </c>
    </row>
    <row r="19" spans="1:12" s="110" customFormat="1" ht="15" customHeight="1" x14ac:dyDescent="0.2">
      <c r="A19" s="118" t="s">
        <v>113</v>
      </c>
      <c r="B19" s="119" t="s">
        <v>181</v>
      </c>
      <c r="C19" s="347"/>
      <c r="D19" s="347"/>
      <c r="E19" s="348"/>
      <c r="F19" s="536">
        <v>9834</v>
      </c>
      <c r="G19" s="536">
        <v>6447</v>
      </c>
      <c r="H19" s="536">
        <v>13159</v>
      </c>
      <c r="I19" s="536">
        <v>8391</v>
      </c>
      <c r="J19" s="537">
        <v>9645</v>
      </c>
      <c r="K19" s="538">
        <v>189</v>
      </c>
      <c r="L19" s="349">
        <v>1.9595645412130638</v>
      </c>
    </row>
    <row r="20" spans="1:12" s="110" customFormat="1" ht="15" customHeight="1" x14ac:dyDescent="0.2">
      <c r="A20" s="118"/>
      <c r="B20" s="119" t="s">
        <v>182</v>
      </c>
      <c r="C20" s="347"/>
      <c r="D20" s="347"/>
      <c r="E20" s="348"/>
      <c r="F20" s="536">
        <v>2814</v>
      </c>
      <c r="G20" s="536">
        <v>2436</v>
      </c>
      <c r="H20" s="536">
        <v>2982</v>
      </c>
      <c r="I20" s="536">
        <v>2418</v>
      </c>
      <c r="J20" s="537">
        <v>2802</v>
      </c>
      <c r="K20" s="538">
        <v>12</v>
      </c>
      <c r="L20" s="349">
        <v>0.42826552462526768</v>
      </c>
    </row>
    <row r="21" spans="1:12" s="110" customFormat="1" ht="15" customHeight="1" x14ac:dyDescent="0.2">
      <c r="A21" s="118" t="s">
        <v>113</v>
      </c>
      <c r="B21" s="119" t="s">
        <v>116</v>
      </c>
      <c r="C21" s="347"/>
      <c r="D21" s="347"/>
      <c r="E21" s="348"/>
      <c r="F21" s="536">
        <v>7738</v>
      </c>
      <c r="G21" s="536">
        <v>5251</v>
      </c>
      <c r="H21" s="536">
        <v>10859</v>
      </c>
      <c r="I21" s="536">
        <v>6382</v>
      </c>
      <c r="J21" s="537">
        <v>7690</v>
      </c>
      <c r="K21" s="538">
        <v>48</v>
      </c>
      <c r="L21" s="349">
        <v>0.62418725617685311</v>
      </c>
    </row>
    <row r="22" spans="1:12" s="110" customFormat="1" ht="15" customHeight="1" x14ac:dyDescent="0.2">
      <c r="A22" s="118"/>
      <c r="B22" s="119" t="s">
        <v>117</v>
      </c>
      <c r="C22" s="347"/>
      <c r="D22" s="347"/>
      <c r="E22" s="348"/>
      <c r="F22" s="536">
        <v>4902</v>
      </c>
      <c r="G22" s="536">
        <v>3629</v>
      </c>
      <c r="H22" s="536">
        <v>5274</v>
      </c>
      <c r="I22" s="536">
        <v>4423</v>
      </c>
      <c r="J22" s="537">
        <v>4749</v>
      </c>
      <c r="K22" s="538">
        <v>153</v>
      </c>
      <c r="L22" s="349">
        <v>3.2217308907138347</v>
      </c>
    </row>
    <row r="23" spans="1:12" s="110" customFormat="1" ht="15" customHeight="1" x14ac:dyDescent="0.2">
      <c r="A23" s="352" t="s">
        <v>348</v>
      </c>
      <c r="B23" s="353" t="s">
        <v>193</v>
      </c>
      <c r="C23" s="354"/>
      <c r="D23" s="354"/>
      <c r="E23" s="355"/>
      <c r="F23" s="539">
        <v>259</v>
      </c>
      <c r="G23" s="539">
        <v>348</v>
      </c>
      <c r="H23" s="539">
        <v>3302</v>
      </c>
      <c r="I23" s="539">
        <v>147</v>
      </c>
      <c r="J23" s="540">
        <v>241</v>
      </c>
      <c r="K23" s="541">
        <v>18</v>
      </c>
      <c r="L23" s="356">
        <v>7.4688796680497926</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38.799999999999997</v>
      </c>
      <c r="G25" s="542">
        <v>44.3</v>
      </c>
      <c r="H25" s="542">
        <v>44.8</v>
      </c>
      <c r="I25" s="542">
        <v>44.3</v>
      </c>
      <c r="J25" s="542">
        <v>38.700000000000003</v>
      </c>
      <c r="K25" s="543" t="s">
        <v>350</v>
      </c>
      <c r="L25" s="364">
        <v>9.9999999999994316E-2</v>
      </c>
    </row>
    <row r="26" spans="1:12" s="110" customFormat="1" ht="15" customHeight="1" x14ac:dyDescent="0.2">
      <c r="A26" s="365" t="s">
        <v>105</v>
      </c>
      <c r="B26" s="366" t="s">
        <v>346</v>
      </c>
      <c r="C26" s="362"/>
      <c r="D26" s="362"/>
      <c r="E26" s="363"/>
      <c r="F26" s="542">
        <v>36.299999999999997</v>
      </c>
      <c r="G26" s="542">
        <v>41.6</v>
      </c>
      <c r="H26" s="542">
        <v>41.7</v>
      </c>
      <c r="I26" s="542">
        <v>41.8</v>
      </c>
      <c r="J26" s="544">
        <v>36</v>
      </c>
      <c r="K26" s="543" t="s">
        <v>350</v>
      </c>
      <c r="L26" s="364">
        <v>0.29999999999999716</v>
      </c>
    </row>
    <row r="27" spans="1:12" s="110" customFormat="1" ht="15" customHeight="1" x14ac:dyDescent="0.2">
      <c r="A27" s="365"/>
      <c r="B27" s="366" t="s">
        <v>347</v>
      </c>
      <c r="C27" s="362"/>
      <c r="D27" s="362"/>
      <c r="E27" s="363"/>
      <c r="F27" s="542">
        <v>43</v>
      </c>
      <c r="G27" s="542">
        <v>48.1</v>
      </c>
      <c r="H27" s="542">
        <v>49.2</v>
      </c>
      <c r="I27" s="542">
        <v>48.4</v>
      </c>
      <c r="J27" s="542">
        <v>43.4</v>
      </c>
      <c r="K27" s="543" t="s">
        <v>350</v>
      </c>
      <c r="L27" s="364">
        <v>-0.39999999999999858</v>
      </c>
    </row>
    <row r="28" spans="1:12" s="110" customFormat="1" ht="15" customHeight="1" x14ac:dyDescent="0.2">
      <c r="A28" s="365" t="s">
        <v>113</v>
      </c>
      <c r="B28" s="366" t="s">
        <v>108</v>
      </c>
      <c r="C28" s="362"/>
      <c r="D28" s="362"/>
      <c r="E28" s="363"/>
      <c r="F28" s="542">
        <v>47.6</v>
      </c>
      <c r="G28" s="542">
        <v>52.2</v>
      </c>
      <c r="H28" s="542">
        <v>50.4</v>
      </c>
      <c r="I28" s="542">
        <v>52.6</v>
      </c>
      <c r="J28" s="542">
        <v>47.1</v>
      </c>
      <c r="K28" s="543" t="s">
        <v>350</v>
      </c>
      <c r="L28" s="364">
        <v>0.5</v>
      </c>
    </row>
    <row r="29" spans="1:12" s="110" customFormat="1" ht="11.25" x14ac:dyDescent="0.2">
      <c r="A29" s="365"/>
      <c r="B29" s="366" t="s">
        <v>109</v>
      </c>
      <c r="C29" s="362"/>
      <c r="D29" s="362"/>
      <c r="E29" s="363"/>
      <c r="F29" s="542">
        <v>37</v>
      </c>
      <c r="G29" s="542">
        <v>42.2</v>
      </c>
      <c r="H29" s="542">
        <v>43.2</v>
      </c>
      <c r="I29" s="542">
        <v>42.7</v>
      </c>
      <c r="J29" s="544">
        <v>37.200000000000003</v>
      </c>
      <c r="K29" s="543" t="s">
        <v>350</v>
      </c>
      <c r="L29" s="364">
        <v>-0.20000000000000284</v>
      </c>
    </row>
    <row r="30" spans="1:12" s="110" customFormat="1" ht="15" customHeight="1" x14ac:dyDescent="0.2">
      <c r="A30" s="365"/>
      <c r="B30" s="366" t="s">
        <v>110</v>
      </c>
      <c r="C30" s="362"/>
      <c r="D30" s="362"/>
      <c r="E30" s="363"/>
      <c r="F30" s="542">
        <v>29.5</v>
      </c>
      <c r="G30" s="542">
        <v>40.5</v>
      </c>
      <c r="H30" s="542">
        <v>36</v>
      </c>
      <c r="I30" s="542">
        <v>34.200000000000003</v>
      </c>
      <c r="J30" s="542">
        <v>28.1</v>
      </c>
      <c r="K30" s="543" t="s">
        <v>350</v>
      </c>
      <c r="L30" s="364">
        <v>1.3999999999999986</v>
      </c>
    </row>
    <row r="31" spans="1:12" s="110" customFormat="1" ht="15" customHeight="1" x14ac:dyDescent="0.2">
      <c r="A31" s="365"/>
      <c r="B31" s="366" t="s">
        <v>111</v>
      </c>
      <c r="C31" s="362"/>
      <c r="D31" s="362"/>
      <c r="E31" s="363"/>
      <c r="F31" s="542">
        <v>22.1</v>
      </c>
      <c r="G31" s="542">
        <v>29.3</v>
      </c>
      <c r="H31" s="542">
        <v>34.5</v>
      </c>
      <c r="I31" s="542">
        <v>28.1</v>
      </c>
      <c r="J31" s="542">
        <v>14.7</v>
      </c>
      <c r="K31" s="543" t="s">
        <v>350</v>
      </c>
      <c r="L31" s="364">
        <v>7.4000000000000021</v>
      </c>
    </row>
    <row r="32" spans="1:12" s="110" customFormat="1" ht="15" customHeight="1" x14ac:dyDescent="0.2">
      <c r="A32" s="367" t="s">
        <v>113</v>
      </c>
      <c r="B32" s="368" t="s">
        <v>181</v>
      </c>
      <c r="C32" s="362"/>
      <c r="D32" s="362"/>
      <c r="E32" s="363"/>
      <c r="F32" s="542">
        <v>40.299999999999997</v>
      </c>
      <c r="G32" s="542">
        <v>44.7</v>
      </c>
      <c r="H32" s="542">
        <v>46.2</v>
      </c>
      <c r="I32" s="542">
        <v>46.2</v>
      </c>
      <c r="J32" s="544">
        <v>40.1</v>
      </c>
      <c r="K32" s="543" t="s">
        <v>350</v>
      </c>
      <c r="L32" s="364">
        <v>0.19999999999999574</v>
      </c>
    </row>
    <row r="33" spans="1:12" s="110" customFormat="1" ht="15" customHeight="1" x14ac:dyDescent="0.2">
      <c r="A33" s="367"/>
      <c r="B33" s="368" t="s">
        <v>182</v>
      </c>
      <c r="C33" s="362"/>
      <c r="D33" s="362"/>
      <c r="E33" s="363"/>
      <c r="F33" s="542">
        <v>33.6</v>
      </c>
      <c r="G33" s="542">
        <v>43.4</v>
      </c>
      <c r="H33" s="542">
        <v>40.200000000000003</v>
      </c>
      <c r="I33" s="542">
        <v>37.799999999999997</v>
      </c>
      <c r="J33" s="542">
        <v>34</v>
      </c>
      <c r="K33" s="543" t="s">
        <v>350</v>
      </c>
      <c r="L33" s="364">
        <v>-0.39999999999999858</v>
      </c>
    </row>
    <row r="34" spans="1:12" s="369" customFormat="1" ht="15" customHeight="1" x14ac:dyDescent="0.2">
      <c r="A34" s="367" t="s">
        <v>113</v>
      </c>
      <c r="B34" s="368" t="s">
        <v>116</v>
      </c>
      <c r="C34" s="362"/>
      <c r="D34" s="362"/>
      <c r="E34" s="363"/>
      <c r="F34" s="542">
        <v>29.3</v>
      </c>
      <c r="G34" s="542">
        <v>34.200000000000003</v>
      </c>
      <c r="H34" s="542">
        <v>34.9</v>
      </c>
      <c r="I34" s="542">
        <v>34.299999999999997</v>
      </c>
      <c r="J34" s="542">
        <v>28.9</v>
      </c>
      <c r="K34" s="543" t="s">
        <v>350</v>
      </c>
      <c r="L34" s="364">
        <v>0.40000000000000213</v>
      </c>
    </row>
    <row r="35" spans="1:12" s="369" customFormat="1" ht="11.25" x14ac:dyDescent="0.2">
      <c r="A35" s="370"/>
      <c r="B35" s="371" t="s">
        <v>117</v>
      </c>
      <c r="C35" s="372"/>
      <c r="D35" s="372"/>
      <c r="E35" s="373"/>
      <c r="F35" s="545">
        <v>53.3</v>
      </c>
      <c r="G35" s="545">
        <v>58.1</v>
      </c>
      <c r="H35" s="545">
        <v>59.6</v>
      </c>
      <c r="I35" s="545">
        <v>58.6</v>
      </c>
      <c r="J35" s="546">
        <v>54</v>
      </c>
      <c r="K35" s="547" t="s">
        <v>350</v>
      </c>
      <c r="L35" s="374">
        <v>-0.70000000000000284</v>
      </c>
    </row>
    <row r="36" spans="1:12" s="369" customFormat="1" ht="15.95" customHeight="1" x14ac:dyDescent="0.2">
      <c r="A36" s="375" t="s">
        <v>351</v>
      </c>
      <c r="B36" s="376"/>
      <c r="C36" s="377"/>
      <c r="D36" s="376"/>
      <c r="E36" s="378"/>
      <c r="F36" s="548">
        <v>12336</v>
      </c>
      <c r="G36" s="548">
        <v>8454</v>
      </c>
      <c r="H36" s="548">
        <v>12378</v>
      </c>
      <c r="I36" s="548">
        <v>10636</v>
      </c>
      <c r="J36" s="548">
        <v>12161</v>
      </c>
      <c r="K36" s="549">
        <v>175</v>
      </c>
      <c r="L36" s="380">
        <v>1.439026395855604</v>
      </c>
    </row>
    <row r="37" spans="1:12" s="369" customFormat="1" ht="15.95" customHeight="1" x14ac:dyDescent="0.2">
      <c r="A37" s="381"/>
      <c r="B37" s="382" t="s">
        <v>113</v>
      </c>
      <c r="C37" s="382" t="s">
        <v>352</v>
      </c>
      <c r="D37" s="382"/>
      <c r="E37" s="383"/>
      <c r="F37" s="548">
        <v>4784</v>
      </c>
      <c r="G37" s="548">
        <v>3746</v>
      </c>
      <c r="H37" s="548">
        <v>5546</v>
      </c>
      <c r="I37" s="548">
        <v>4716</v>
      </c>
      <c r="J37" s="548">
        <v>4703</v>
      </c>
      <c r="K37" s="549">
        <v>81</v>
      </c>
      <c r="L37" s="380">
        <v>1.7223049117584521</v>
      </c>
    </row>
    <row r="38" spans="1:12" s="369" customFormat="1" ht="15.95" customHeight="1" x14ac:dyDescent="0.2">
      <c r="A38" s="381"/>
      <c r="B38" s="384" t="s">
        <v>105</v>
      </c>
      <c r="C38" s="384" t="s">
        <v>106</v>
      </c>
      <c r="D38" s="385"/>
      <c r="E38" s="383"/>
      <c r="F38" s="548">
        <v>7787</v>
      </c>
      <c r="G38" s="548">
        <v>4890</v>
      </c>
      <c r="H38" s="548">
        <v>7289</v>
      </c>
      <c r="I38" s="548">
        <v>6539</v>
      </c>
      <c r="J38" s="550">
        <v>7824</v>
      </c>
      <c r="K38" s="549">
        <v>-37</v>
      </c>
      <c r="L38" s="380">
        <v>-0.47290388548057261</v>
      </c>
    </row>
    <row r="39" spans="1:12" s="369" customFormat="1" ht="15.95" customHeight="1" x14ac:dyDescent="0.2">
      <c r="A39" s="381"/>
      <c r="B39" s="385"/>
      <c r="C39" s="382" t="s">
        <v>353</v>
      </c>
      <c r="D39" s="385"/>
      <c r="E39" s="383"/>
      <c r="F39" s="548">
        <v>2828</v>
      </c>
      <c r="G39" s="548">
        <v>2033</v>
      </c>
      <c r="H39" s="548">
        <v>3041</v>
      </c>
      <c r="I39" s="548">
        <v>2732</v>
      </c>
      <c r="J39" s="548">
        <v>2820</v>
      </c>
      <c r="K39" s="549">
        <v>8</v>
      </c>
      <c r="L39" s="380">
        <v>0.28368794326241137</v>
      </c>
    </row>
    <row r="40" spans="1:12" s="369" customFormat="1" ht="15.95" customHeight="1" x14ac:dyDescent="0.2">
      <c r="A40" s="381"/>
      <c r="B40" s="384"/>
      <c r="C40" s="384" t="s">
        <v>107</v>
      </c>
      <c r="D40" s="385"/>
      <c r="E40" s="383"/>
      <c r="F40" s="548">
        <v>4549</v>
      </c>
      <c r="G40" s="548">
        <v>3564</v>
      </c>
      <c r="H40" s="548">
        <v>5089</v>
      </c>
      <c r="I40" s="548">
        <v>4097</v>
      </c>
      <c r="J40" s="548">
        <v>4337</v>
      </c>
      <c r="K40" s="549">
        <v>212</v>
      </c>
      <c r="L40" s="380">
        <v>4.8881715471524094</v>
      </c>
    </row>
    <row r="41" spans="1:12" s="369" customFormat="1" ht="24" customHeight="1" x14ac:dyDescent="0.2">
      <c r="A41" s="381"/>
      <c r="B41" s="385"/>
      <c r="C41" s="382" t="s">
        <v>353</v>
      </c>
      <c r="D41" s="385"/>
      <c r="E41" s="383"/>
      <c r="F41" s="548">
        <v>1956</v>
      </c>
      <c r="G41" s="548">
        <v>1713</v>
      </c>
      <c r="H41" s="548">
        <v>2505</v>
      </c>
      <c r="I41" s="548">
        <v>1984</v>
      </c>
      <c r="J41" s="550">
        <v>1883</v>
      </c>
      <c r="K41" s="549">
        <v>73</v>
      </c>
      <c r="L41" s="380">
        <v>3.876792352628784</v>
      </c>
    </row>
    <row r="42" spans="1:12" s="110" customFormat="1" ht="15" customHeight="1" x14ac:dyDescent="0.2">
      <c r="A42" s="381"/>
      <c r="B42" s="384" t="s">
        <v>113</v>
      </c>
      <c r="C42" s="384" t="s">
        <v>354</v>
      </c>
      <c r="D42" s="385"/>
      <c r="E42" s="383"/>
      <c r="F42" s="548">
        <v>2909</v>
      </c>
      <c r="G42" s="548">
        <v>1994</v>
      </c>
      <c r="H42" s="548">
        <v>3709</v>
      </c>
      <c r="I42" s="548">
        <v>2568</v>
      </c>
      <c r="J42" s="548">
        <v>2888</v>
      </c>
      <c r="K42" s="549">
        <v>21</v>
      </c>
      <c r="L42" s="380">
        <v>0.72714681440443218</v>
      </c>
    </row>
    <row r="43" spans="1:12" s="110" customFormat="1" ht="15" customHeight="1" x14ac:dyDescent="0.2">
      <c r="A43" s="381"/>
      <c r="B43" s="385"/>
      <c r="C43" s="382" t="s">
        <v>353</v>
      </c>
      <c r="D43" s="385"/>
      <c r="E43" s="383"/>
      <c r="F43" s="548">
        <v>1386</v>
      </c>
      <c r="G43" s="548">
        <v>1040</v>
      </c>
      <c r="H43" s="548">
        <v>1869</v>
      </c>
      <c r="I43" s="548">
        <v>1351</v>
      </c>
      <c r="J43" s="548">
        <v>1360</v>
      </c>
      <c r="K43" s="549">
        <v>26</v>
      </c>
      <c r="L43" s="380">
        <v>1.911764705882353</v>
      </c>
    </row>
    <row r="44" spans="1:12" s="110" customFormat="1" ht="15" customHeight="1" x14ac:dyDescent="0.2">
      <c r="A44" s="381"/>
      <c r="B44" s="384"/>
      <c r="C44" s="366" t="s">
        <v>109</v>
      </c>
      <c r="D44" s="385"/>
      <c r="E44" s="383"/>
      <c r="F44" s="548">
        <v>8332</v>
      </c>
      <c r="G44" s="548">
        <v>5778</v>
      </c>
      <c r="H44" s="548">
        <v>7778</v>
      </c>
      <c r="I44" s="548">
        <v>7230</v>
      </c>
      <c r="J44" s="550">
        <v>8219</v>
      </c>
      <c r="K44" s="549">
        <v>113</v>
      </c>
      <c r="L44" s="380">
        <v>1.3748631220343108</v>
      </c>
    </row>
    <row r="45" spans="1:12" s="110" customFormat="1" ht="15" customHeight="1" x14ac:dyDescent="0.2">
      <c r="A45" s="381"/>
      <c r="B45" s="385"/>
      <c r="C45" s="382" t="s">
        <v>353</v>
      </c>
      <c r="D45" s="385"/>
      <c r="E45" s="383"/>
      <c r="F45" s="548">
        <v>3083</v>
      </c>
      <c r="G45" s="548">
        <v>2440</v>
      </c>
      <c r="H45" s="548">
        <v>3358</v>
      </c>
      <c r="I45" s="548">
        <v>3084</v>
      </c>
      <c r="J45" s="548">
        <v>3061</v>
      </c>
      <c r="K45" s="549">
        <v>22</v>
      </c>
      <c r="L45" s="380">
        <v>0.71871937275400199</v>
      </c>
    </row>
    <row r="46" spans="1:12" s="110" customFormat="1" ht="15" customHeight="1" x14ac:dyDescent="0.2">
      <c r="A46" s="381"/>
      <c r="B46" s="384"/>
      <c r="C46" s="366" t="s">
        <v>110</v>
      </c>
      <c r="D46" s="385"/>
      <c r="E46" s="383"/>
      <c r="F46" s="548">
        <v>982</v>
      </c>
      <c r="G46" s="548">
        <v>590</v>
      </c>
      <c r="H46" s="548">
        <v>781</v>
      </c>
      <c r="I46" s="548">
        <v>742</v>
      </c>
      <c r="J46" s="548">
        <v>945</v>
      </c>
      <c r="K46" s="549">
        <v>37</v>
      </c>
      <c r="L46" s="380">
        <v>3.9153439153439153</v>
      </c>
    </row>
    <row r="47" spans="1:12" s="110" customFormat="1" ht="15" customHeight="1" x14ac:dyDescent="0.2">
      <c r="A47" s="381"/>
      <c r="B47" s="385"/>
      <c r="C47" s="382" t="s">
        <v>353</v>
      </c>
      <c r="D47" s="385"/>
      <c r="E47" s="383"/>
      <c r="F47" s="548">
        <v>290</v>
      </c>
      <c r="G47" s="548">
        <v>239</v>
      </c>
      <c r="H47" s="548">
        <v>281</v>
      </c>
      <c r="I47" s="548">
        <v>254</v>
      </c>
      <c r="J47" s="550">
        <v>266</v>
      </c>
      <c r="K47" s="549">
        <v>24</v>
      </c>
      <c r="L47" s="380">
        <v>9.022556390977444</v>
      </c>
    </row>
    <row r="48" spans="1:12" s="110" customFormat="1" ht="15" customHeight="1" x14ac:dyDescent="0.2">
      <c r="A48" s="381"/>
      <c r="B48" s="385"/>
      <c r="C48" s="366" t="s">
        <v>111</v>
      </c>
      <c r="D48" s="386"/>
      <c r="E48" s="387"/>
      <c r="F48" s="548">
        <v>113</v>
      </c>
      <c r="G48" s="548">
        <v>92</v>
      </c>
      <c r="H48" s="548">
        <v>110</v>
      </c>
      <c r="I48" s="548">
        <v>96</v>
      </c>
      <c r="J48" s="548">
        <v>109</v>
      </c>
      <c r="K48" s="549">
        <v>4</v>
      </c>
      <c r="L48" s="380">
        <v>3.669724770642202</v>
      </c>
    </row>
    <row r="49" spans="1:12" s="110" customFormat="1" ht="15" customHeight="1" x14ac:dyDescent="0.2">
      <c r="A49" s="381"/>
      <c r="B49" s="385"/>
      <c r="C49" s="382" t="s">
        <v>353</v>
      </c>
      <c r="D49" s="385"/>
      <c r="E49" s="383"/>
      <c r="F49" s="548">
        <v>25</v>
      </c>
      <c r="G49" s="548">
        <v>27</v>
      </c>
      <c r="H49" s="548">
        <v>38</v>
      </c>
      <c r="I49" s="548">
        <v>27</v>
      </c>
      <c r="J49" s="548">
        <v>16</v>
      </c>
      <c r="K49" s="549">
        <v>9</v>
      </c>
      <c r="L49" s="380">
        <v>56.25</v>
      </c>
    </row>
    <row r="50" spans="1:12" s="110" customFormat="1" ht="15" customHeight="1" x14ac:dyDescent="0.2">
      <c r="A50" s="381"/>
      <c r="B50" s="384" t="s">
        <v>113</v>
      </c>
      <c r="C50" s="382" t="s">
        <v>181</v>
      </c>
      <c r="D50" s="385"/>
      <c r="E50" s="383"/>
      <c r="F50" s="548">
        <v>9544</v>
      </c>
      <c r="G50" s="548">
        <v>6039</v>
      </c>
      <c r="H50" s="548">
        <v>9484</v>
      </c>
      <c r="I50" s="548">
        <v>8231</v>
      </c>
      <c r="J50" s="550">
        <v>9378</v>
      </c>
      <c r="K50" s="549">
        <v>166</v>
      </c>
      <c r="L50" s="380">
        <v>1.7701002345915973</v>
      </c>
    </row>
    <row r="51" spans="1:12" s="110" customFormat="1" ht="15" customHeight="1" x14ac:dyDescent="0.2">
      <c r="A51" s="381"/>
      <c r="B51" s="385"/>
      <c r="C51" s="382" t="s">
        <v>353</v>
      </c>
      <c r="D51" s="385"/>
      <c r="E51" s="383"/>
      <c r="F51" s="548">
        <v>3846</v>
      </c>
      <c r="G51" s="548">
        <v>2697</v>
      </c>
      <c r="H51" s="548">
        <v>4383</v>
      </c>
      <c r="I51" s="548">
        <v>3806</v>
      </c>
      <c r="J51" s="548">
        <v>3757</v>
      </c>
      <c r="K51" s="549">
        <v>89</v>
      </c>
      <c r="L51" s="380">
        <v>2.368911365451158</v>
      </c>
    </row>
    <row r="52" spans="1:12" s="110" customFormat="1" ht="15" customHeight="1" x14ac:dyDescent="0.2">
      <c r="A52" s="381"/>
      <c r="B52" s="384"/>
      <c r="C52" s="382" t="s">
        <v>182</v>
      </c>
      <c r="D52" s="385"/>
      <c r="E52" s="383"/>
      <c r="F52" s="548">
        <v>2792</v>
      </c>
      <c r="G52" s="548">
        <v>2415</v>
      </c>
      <c r="H52" s="548">
        <v>2894</v>
      </c>
      <c r="I52" s="548">
        <v>2405</v>
      </c>
      <c r="J52" s="548">
        <v>2783</v>
      </c>
      <c r="K52" s="549">
        <v>9</v>
      </c>
      <c r="L52" s="380">
        <v>0.32339202299676606</v>
      </c>
    </row>
    <row r="53" spans="1:12" s="269" customFormat="1" ht="11.25" customHeight="1" x14ac:dyDescent="0.2">
      <c r="A53" s="381"/>
      <c r="B53" s="385"/>
      <c r="C53" s="382" t="s">
        <v>353</v>
      </c>
      <c r="D53" s="385"/>
      <c r="E53" s="383"/>
      <c r="F53" s="548">
        <v>938</v>
      </c>
      <c r="G53" s="548">
        <v>1049</v>
      </c>
      <c r="H53" s="548">
        <v>1163</v>
      </c>
      <c r="I53" s="548">
        <v>910</v>
      </c>
      <c r="J53" s="550">
        <v>946</v>
      </c>
      <c r="K53" s="549">
        <v>-8</v>
      </c>
      <c r="L53" s="380">
        <v>-0.84566596194503174</v>
      </c>
    </row>
    <row r="54" spans="1:12" s="151" customFormat="1" ht="12.75" customHeight="1" x14ac:dyDescent="0.2">
      <c r="A54" s="381"/>
      <c r="B54" s="384" t="s">
        <v>113</v>
      </c>
      <c r="C54" s="384" t="s">
        <v>116</v>
      </c>
      <c r="D54" s="385"/>
      <c r="E54" s="383"/>
      <c r="F54" s="548">
        <v>7458</v>
      </c>
      <c r="G54" s="548">
        <v>4863</v>
      </c>
      <c r="H54" s="548">
        <v>7397</v>
      </c>
      <c r="I54" s="548">
        <v>6228</v>
      </c>
      <c r="J54" s="548">
        <v>7424</v>
      </c>
      <c r="K54" s="549">
        <v>34</v>
      </c>
      <c r="L54" s="380">
        <v>0.45797413793103448</v>
      </c>
    </row>
    <row r="55" spans="1:12" ht="11.25" x14ac:dyDescent="0.2">
      <c r="A55" s="381"/>
      <c r="B55" s="385"/>
      <c r="C55" s="382" t="s">
        <v>353</v>
      </c>
      <c r="D55" s="385"/>
      <c r="E55" s="383"/>
      <c r="F55" s="548">
        <v>2187</v>
      </c>
      <c r="G55" s="548">
        <v>1662</v>
      </c>
      <c r="H55" s="548">
        <v>2581</v>
      </c>
      <c r="I55" s="548">
        <v>2137</v>
      </c>
      <c r="J55" s="548">
        <v>2148</v>
      </c>
      <c r="K55" s="549">
        <v>39</v>
      </c>
      <c r="L55" s="380">
        <v>1.8156424581005586</v>
      </c>
    </row>
    <row r="56" spans="1:12" ht="14.25" customHeight="1" x14ac:dyDescent="0.2">
      <c r="A56" s="381"/>
      <c r="B56" s="385"/>
      <c r="C56" s="384" t="s">
        <v>117</v>
      </c>
      <c r="D56" s="385"/>
      <c r="E56" s="383"/>
      <c r="F56" s="548">
        <v>4870</v>
      </c>
      <c r="G56" s="548">
        <v>3588</v>
      </c>
      <c r="H56" s="548">
        <v>4975</v>
      </c>
      <c r="I56" s="548">
        <v>4404</v>
      </c>
      <c r="J56" s="548">
        <v>4729</v>
      </c>
      <c r="K56" s="549">
        <v>141</v>
      </c>
      <c r="L56" s="380">
        <v>2.9816028758722775</v>
      </c>
    </row>
    <row r="57" spans="1:12" ht="18.75" customHeight="1" x14ac:dyDescent="0.2">
      <c r="A57" s="388"/>
      <c r="B57" s="389"/>
      <c r="C57" s="390" t="s">
        <v>353</v>
      </c>
      <c r="D57" s="389"/>
      <c r="E57" s="391"/>
      <c r="F57" s="551">
        <v>2597</v>
      </c>
      <c r="G57" s="552">
        <v>2083</v>
      </c>
      <c r="H57" s="552">
        <v>2963</v>
      </c>
      <c r="I57" s="552">
        <v>2579</v>
      </c>
      <c r="J57" s="552">
        <v>2553</v>
      </c>
      <c r="K57" s="553">
        <f t="shared" ref="K57" si="0">IF(OR(F57=".",J57=".")=TRUE,".",IF(OR(F57="*",J57="*")=TRUE,"*",IF(AND(F57="-",J57="-")=TRUE,"-",IF(AND(ISNUMBER(J57),ISNUMBER(F57))=TRUE,IF(F57-J57=0,0,F57-J57),IF(ISNUMBER(F57)=TRUE,F57,-J57)))))</f>
        <v>44</v>
      </c>
      <c r="L57" s="392">
        <f t="shared" ref="L57" si="1">IF(K57 =".",".",IF(K57 ="*","*",IF(K57="-","-",IF(K57=0,0,IF(OR(J57="-",J57=".",F57="-",F57=".")=TRUE,"X",IF(J57=0,"0,0",IF(ABS(K57*100/J57)&gt;250,".X",(K57*100/J57))))))))</f>
        <v>1.7234625930278105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12648</v>
      </c>
      <c r="E11" s="114">
        <v>8883</v>
      </c>
      <c r="F11" s="114">
        <v>16141</v>
      </c>
      <c r="G11" s="114">
        <v>10809</v>
      </c>
      <c r="H11" s="140">
        <v>12447</v>
      </c>
      <c r="I11" s="115">
        <v>201</v>
      </c>
      <c r="J11" s="116">
        <v>1.6148469510725476</v>
      </c>
    </row>
    <row r="12" spans="1:15" s="110" customFormat="1" ht="24.95" customHeight="1" x14ac:dyDescent="0.2">
      <c r="A12" s="193" t="s">
        <v>132</v>
      </c>
      <c r="B12" s="194" t="s">
        <v>133</v>
      </c>
      <c r="C12" s="113">
        <v>6.5227703984819732</v>
      </c>
      <c r="D12" s="115">
        <v>825</v>
      </c>
      <c r="E12" s="114">
        <v>631</v>
      </c>
      <c r="F12" s="114">
        <v>1348</v>
      </c>
      <c r="G12" s="114">
        <v>751</v>
      </c>
      <c r="H12" s="140">
        <v>687</v>
      </c>
      <c r="I12" s="115">
        <v>138</v>
      </c>
      <c r="J12" s="116">
        <v>20.087336244541486</v>
      </c>
    </row>
    <row r="13" spans="1:15" s="110" customFormat="1" ht="24.95" customHeight="1" x14ac:dyDescent="0.2">
      <c r="A13" s="193" t="s">
        <v>134</v>
      </c>
      <c r="B13" s="199" t="s">
        <v>214</v>
      </c>
      <c r="C13" s="113">
        <v>1.3915243516761544</v>
      </c>
      <c r="D13" s="115">
        <v>176</v>
      </c>
      <c r="E13" s="114">
        <v>264</v>
      </c>
      <c r="F13" s="114">
        <v>141</v>
      </c>
      <c r="G13" s="114">
        <v>135</v>
      </c>
      <c r="H13" s="140">
        <v>251</v>
      </c>
      <c r="I13" s="115">
        <v>-75</v>
      </c>
      <c r="J13" s="116">
        <v>-29.880478087649401</v>
      </c>
    </row>
    <row r="14" spans="1:15" s="287" customFormat="1" ht="24.95" customHeight="1" x14ac:dyDescent="0.2">
      <c r="A14" s="193" t="s">
        <v>215</v>
      </c>
      <c r="B14" s="199" t="s">
        <v>137</v>
      </c>
      <c r="C14" s="113">
        <v>21.750474383301707</v>
      </c>
      <c r="D14" s="115">
        <v>2751</v>
      </c>
      <c r="E14" s="114">
        <v>1828</v>
      </c>
      <c r="F14" s="114">
        <v>3666</v>
      </c>
      <c r="G14" s="114">
        <v>2423</v>
      </c>
      <c r="H14" s="140">
        <v>3116</v>
      </c>
      <c r="I14" s="115">
        <v>-365</v>
      </c>
      <c r="J14" s="116">
        <v>-11.713735558408215</v>
      </c>
      <c r="K14" s="110"/>
      <c r="L14" s="110"/>
      <c r="M14" s="110"/>
      <c r="N14" s="110"/>
      <c r="O14" s="110"/>
    </row>
    <row r="15" spans="1:15" s="110" customFormat="1" ht="24.95" customHeight="1" x14ac:dyDescent="0.2">
      <c r="A15" s="193" t="s">
        <v>216</v>
      </c>
      <c r="B15" s="199" t="s">
        <v>217</v>
      </c>
      <c r="C15" s="113">
        <v>12.02561669829222</v>
      </c>
      <c r="D15" s="115">
        <v>1521</v>
      </c>
      <c r="E15" s="114">
        <v>1298</v>
      </c>
      <c r="F15" s="114">
        <v>1882</v>
      </c>
      <c r="G15" s="114">
        <v>1479</v>
      </c>
      <c r="H15" s="140">
        <v>1792</v>
      </c>
      <c r="I15" s="115">
        <v>-271</v>
      </c>
      <c r="J15" s="116">
        <v>-15.122767857142858</v>
      </c>
    </row>
    <row r="16" spans="1:15" s="287" customFormat="1" ht="24.95" customHeight="1" x14ac:dyDescent="0.2">
      <c r="A16" s="193" t="s">
        <v>218</v>
      </c>
      <c r="B16" s="199" t="s">
        <v>141</v>
      </c>
      <c r="C16" s="113">
        <v>6.2776723592662869</v>
      </c>
      <c r="D16" s="115">
        <v>794</v>
      </c>
      <c r="E16" s="114">
        <v>291</v>
      </c>
      <c r="F16" s="114">
        <v>950</v>
      </c>
      <c r="G16" s="114">
        <v>521</v>
      </c>
      <c r="H16" s="140">
        <v>840</v>
      </c>
      <c r="I16" s="115">
        <v>-46</v>
      </c>
      <c r="J16" s="116">
        <v>-5.4761904761904763</v>
      </c>
      <c r="K16" s="110"/>
      <c r="L16" s="110"/>
      <c r="M16" s="110"/>
      <c r="N16" s="110"/>
      <c r="O16" s="110"/>
    </row>
    <row r="17" spans="1:15" s="110" customFormat="1" ht="24.95" customHeight="1" x14ac:dyDescent="0.2">
      <c r="A17" s="193" t="s">
        <v>142</v>
      </c>
      <c r="B17" s="199" t="s">
        <v>220</v>
      </c>
      <c r="C17" s="113">
        <v>3.4471853257432006</v>
      </c>
      <c r="D17" s="115">
        <v>436</v>
      </c>
      <c r="E17" s="114">
        <v>239</v>
      </c>
      <c r="F17" s="114">
        <v>834</v>
      </c>
      <c r="G17" s="114">
        <v>423</v>
      </c>
      <c r="H17" s="140">
        <v>484</v>
      </c>
      <c r="I17" s="115">
        <v>-48</v>
      </c>
      <c r="J17" s="116">
        <v>-9.9173553719008272</v>
      </c>
    </row>
    <row r="18" spans="1:15" s="287" customFormat="1" ht="24.95" customHeight="1" x14ac:dyDescent="0.2">
      <c r="A18" s="201" t="s">
        <v>144</v>
      </c>
      <c r="B18" s="202" t="s">
        <v>145</v>
      </c>
      <c r="C18" s="113">
        <v>10.207147375079064</v>
      </c>
      <c r="D18" s="115">
        <v>1291</v>
      </c>
      <c r="E18" s="114">
        <v>575</v>
      </c>
      <c r="F18" s="114">
        <v>1582</v>
      </c>
      <c r="G18" s="114">
        <v>940</v>
      </c>
      <c r="H18" s="140">
        <v>1292</v>
      </c>
      <c r="I18" s="115">
        <v>-1</v>
      </c>
      <c r="J18" s="116">
        <v>-7.7399380804953566E-2</v>
      </c>
      <c r="K18" s="110"/>
      <c r="L18" s="110"/>
      <c r="M18" s="110"/>
      <c r="N18" s="110"/>
      <c r="O18" s="110"/>
    </row>
    <row r="19" spans="1:15" s="110" customFormat="1" ht="24.95" customHeight="1" x14ac:dyDescent="0.2">
      <c r="A19" s="193" t="s">
        <v>146</v>
      </c>
      <c r="B19" s="199" t="s">
        <v>147</v>
      </c>
      <c r="C19" s="113">
        <v>10.286211258697028</v>
      </c>
      <c r="D19" s="115">
        <v>1301</v>
      </c>
      <c r="E19" s="114">
        <v>942</v>
      </c>
      <c r="F19" s="114">
        <v>1926</v>
      </c>
      <c r="G19" s="114">
        <v>1196</v>
      </c>
      <c r="H19" s="140">
        <v>1390</v>
      </c>
      <c r="I19" s="115">
        <v>-89</v>
      </c>
      <c r="J19" s="116">
        <v>-6.4028776978417268</v>
      </c>
    </row>
    <row r="20" spans="1:15" s="287" customFormat="1" ht="24.95" customHeight="1" x14ac:dyDescent="0.2">
      <c r="A20" s="193" t="s">
        <v>148</v>
      </c>
      <c r="B20" s="199" t="s">
        <v>149</v>
      </c>
      <c r="C20" s="113">
        <v>8.4993674889310569</v>
      </c>
      <c r="D20" s="115">
        <v>1075</v>
      </c>
      <c r="E20" s="114">
        <v>664</v>
      </c>
      <c r="F20" s="114">
        <v>958</v>
      </c>
      <c r="G20" s="114">
        <v>890</v>
      </c>
      <c r="H20" s="140">
        <v>940</v>
      </c>
      <c r="I20" s="115">
        <v>135</v>
      </c>
      <c r="J20" s="116">
        <v>14.361702127659575</v>
      </c>
      <c r="K20" s="110"/>
      <c r="L20" s="110"/>
      <c r="M20" s="110"/>
      <c r="N20" s="110"/>
      <c r="O20" s="110"/>
    </row>
    <row r="21" spans="1:15" s="110" customFormat="1" ht="24.95" customHeight="1" x14ac:dyDescent="0.2">
      <c r="A21" s="201" t="s">
        <v>150</v>
      </c>
      <c r="B21" s="202" t="s">
        <v>151</v>
      </c>
      <c r="C21" s="113">
        <v>3.075585072738773</v>
      </c>
      <c r="D21" s="115">
        <v>389</v>
      </c>
      <c r="E21" s="114">
        <v>296</v>
      </c>
      <c r="F21" s="114">
        <v>551</v>
      </c>
      <c r="G21" s="114">
        <v>353</v>
      </c>
      <c r="H21" s="140">
        <v>463</v>
      </c>
      <c r="I21" s="115">
        <v>-74</v>
      </c>
      <c r="J21" s="116">
        <v>-15.982721382289418</v>
      </c>
    </row>
    <row r="22" spans="1:15" s="110" customFormat="1" ht="24.95" customHeight="1" x14ac:dyDescent="0.2">
      <c r="A22" s="201" t="s">
        <v>152</v>
      </c>
      <c r="B22" s="199" t="s">
        <v>153</v>
      </c>
      <c r="C22" s="113">
        <v>0.54554079696394686</v>
      </c>
      <c r="D22" s="115">
        <v>69</v>
      </c>
      <c r="E22" s="114">
        <v>92</v>
      </c>
      <c r="F22" s="114">
        <v>96</v>
      </c>
      <c r="G22" s="114">
        <v>57</v>
      </c>
      <c r="H22" s="140">
        <v>53</v>
      </c>
      <c r="I22" s="115">
        <v>16</v>
      </c>
      <c r="J22" s="116">
        <v>30.188679245283019</v>
      </c>
    </row>
    <row r="23" spans="1:15" s="110" customFormat="1" ht="24.95" customHeight="1" x14ac:dyDescent="0.2">
      <c r="A23" s="193" t="s">
        <v>154</v>
      </c>
      <c r="B23" s="199" t="s">
        <v>155</v>
      </c>
      <c r="C23" s="113">
        <v>0.80645161290322576</v>
      </c>
      <c r="D23" s="115">
        <v>102</v>
      </c>
      <c r="E23" s="114">
        <v>60</v>
      </c>
      <c r="F23" s="114">
        <v>207</v>
      </c>
      <c r="G23" s="114">
        <v>70</v>
      </c>
      <c r="H23" s="140">
        <v>116</v>
      </c>
      <c r="I23" s="115">
        <v>-14</v>
      </c>
      <c r="J23" s="116">
        <v>-12.068965517241379</v>
      </c>
    </row>
    <row r="24" spans="1:15" s="110" customFormat="1" ht="24.95" customHeight="1" x14ac:dyDescent="0.2">
      <c r="A24" s="193" t="s">
        <v>156</v>
      </c>
      <c r="B24" s="199" t="s">
        <v>221</v>
      </c>
      <c r="C24" s="113">
        <v>3.8187855787476281</v>
      </c>
      <c r="D24" s="115">
        <v>483</v>
      </c>
      <c r="E24" s="114">
        <v>325</v>
      </c>
      <c r="F24" s="114">
        <v>613</v>
      </c>
      <c r="G24" s="114">
        <v>396</v>
      </c>
      <c r="H24" s="140">
        <v>397</v>
      </c>
      <c r="I24" s="115">
        <v>86</v>
      </c>
      <c r="J24" s="116">
        <v>21.662468513853906</v>
      </c>
    </row>
    <row r="25" spans="1:15" s="110" customFormat="1" ht="24.95" customHeight="1" x14ac:dyDescent="0.2">
      <c r="A25" s="193" t="s">
        <v>222</v>
      </c>
      <c r="B25" s="204" t="s">
        <v>159</v>
      </c>
      <c r="C25" s="113">
        <v>5.6688804554079697</v>
      </c>
      <c r="D25" s="115">
        <v>717</v>
      </c>
      <c r="E25" s="114">
        <v>491</v>
      </c>
      <c r="F25" s="114">
        <v>664</v>
      </c>
      <c r="G25" s="114">
        <v>753</v>
      </c>
      <c r="H25" s="140">
        <v>750</v>
      </c>
      <c r="I25" s="115">
        <v>-33</v>
      </c>
      <c r="J25" s="116">
        <v>-4.4000000000000004</v>
      </c>
    </row>
    <row r="26" spans="1:15" s="110" customFormat="1" ht="24.95" customHeight="1" x14ac:dyDescent="0.2">
      <c r="A26" s="201">
        <v>782.78300000000002</v>
      </c>
      <c r="B26" s="203" t="s">
        <v>160</v>
      </c>
      <c r="C26" s="113">
        <v>13.591081593927894</v>
      </c>
      <c r="D26" s="115">
        <v>1719</v>
      </c>
      <c r="E26" s="114">
        <v>1185</v>
      </c>
      <c r="F26" s="114">
        <v>1490</v>
      </c>
      <c r="G26" s="114">
        <v>1349</v>
      </c>
      <c r="H26" s="140">
        <v>1438</v>
      </c>
      <c r="I26" s="115">
        <v>281</v>
      </c>
      <c r="J26" s="116">
        <v>19.541029207232267</v>
      </c>
    </row>
    <row r="27" spans="1:15" s="110" customFormat="1" ht="24.95" customHeight="1" x14ac:dyDescent="0.2">
      <c r="A27" s="193" t="s">
        <v>161</v>
      </c>
      <c r="B27" s="199" t="s">
        <v>162</v>
      </c>
      <c r="C27" s="113">
        <v>0.93295382669196714</v>
      </c>
      <c r="D27" s="115">
        <v>118</v>
      </c>
      <c r="E27" s="114">
        <v>85</v>
      </c>
      <c r="F27" s="114">
        <v>185</v>
      </c>
      <c r="G27" s="114">
        <v>119</v>
      </c>
      <c r="H27" s="140">
        <v>87</v>
      </c>
      <c r="I27" s="115">
        <v>31</v>
      </c>
      <c r="J27" s="116">
        <v>35.632183908045974</v>
      </c>
    </row>
    <row r="28" spans="1:15" s="110" customFormat="1" ht="24.95" customHeight="1" x14ac:dyDescent="0.2">
      <c r="A28" s="193" t="s">
        <v>163</v>
      </c>
      <c r="B28" s="199" t="s">
        <v>164</v>
      </c>
      <c r="C28" s="113">
        <v>2.1979759645793799</v>
      </c>
      <c r="D28" s="115">
        <v>278</v>
      </c>
      <c r="E28" s="114">
        <v>385</v>
      </c>
      <c r="F28" s="114">
        <v>594</v>
      </c>
      <c r="G28" s="114">
        <v>215</v>
      </c>
      <c r="H28" s="140">
        <v>309</v>
      </c>
      <c r="I28" s="115">
        <v>-31</v>
      </c>
      <c r="J28" s="116">
        <v>-10.032362459546926</v>
      </c>
    </row>
    <row r="29" spans="1:15" s="110" customFormat="1" ht="24.95" customHeight="1" x14ac:dyDescent="0.2">
      <c r="A29" s="193">
        <v>86</v>
      </c>
      <c r="B29" s="199" t="s">
        <v>165</v>
      </c>
      <c r="C29" s="113">
        <v>3.5657811511701456</v>
      </c>
      <c r="D29" s="115">
        <v>451</v>
      </c>
      <c r="E29" s="114">
        <v>393</v>
      </c>
      <c r="F29" s="114">
        <v>779</v>
      </c>
      <c r="G29" s="114">
        <v>478</v>
      </c>
      <c r="H29" s="140">
        <v>412</v>
      </c>
      <c r="I29" s="115">
        <v>39</v>
      </c>
      <c r="J29" s="116">
        <v>9.4660194174757279</v>
      </c>
    </row>
    <row r="30" spans="1:15" s="110" customFormat="1" ht="24.95" customHeight="1" x14ac:dyDescent="0.2">
      <c r="A30" s="193">
        <v>87.88</v>
      </c>
      <c r="B30" s="204" t="s">
        <v>166</v>
      </c>
      <c r="C30" s="113">
        <v>4.3643263757115749</v>
      </c>
      <c r="D30" s="115">
        <v>552</v>
      </c>
      <c r="E30" s="114">
        <v>426</v>
      </c>
      <c r="F30" s="114">
        <v>859</v>
      </c>
      <c r="G30" s="114">
        <v>382</v>
      </c>
      <c r="H30" s="140">
        <v>424</v>
      </c>
      <c r="I30" s="115">
        <v>128</v>
      </c>
      <c r="J30" s="116">
        <v>30.188679245283019</v>
      </c>
    </row>
    <row r="31" spans="1:15" s="110" customFormat="1" ht="24.95" customHeight="1" x14ac:dyDescent="0.2">
      <c r="A31" s="193" t="s">
        <v>167</v>
      </c>
      <c r="B31" s="199" t="s">
        <v>168</v>
      </c>
      <c r="C31" s="113">
        <v>2.7751423149905121</v>
      </c>
      <c r="D31" s="115">
        <v>351</v>
      </c>
      <c r="E31" s="114">
        <v>241</v>
      </c>
      <c r="F31" s="114">
        <v>482</v>
      </c>
      <c r="G31" s="114">
        <v>302</v>
      </c>
      <c r="H31" s="140">
        <v>321</v>
      </c>
      <c r="I31" s="115">
        <v>30</v>
      </c>
      <c r="J31" s="116">
        <v>9.3457943925233646</v>
      </c>
    </row>
    <row r="32" spans="1:15" s="110" customFormat="1" ht="24.95" customHeight="1" x14ac:dyDescent="0.2">
      <c r="A32" s="193"/>
      <c r="B32" s="204" t="s">
        <v>169</v>
      </c>
      <c r="C32" s="113">
        <v>0</v>
      </c>
      <c r="D32" s="115">
        <v>0</v>
      </c>
      <c r="E32" s="114">
        <v>0</v>
      </c>
      <c r="F32" s="114">
        <v>0</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6.5227703984819732</v>
      </c>
      <c r="D34" s="115">
        <v>825</v>
      </c>
      <c r="E34" s="114">
        <v>631</v>
      </c>
      <c r="F34" s="114">
        <v>1348</v>
      </c>
      <c r="G34" s="114">
        <v>751</v>
      </c>
      <c r="H34" s="140">
        <v>687</v>
      </c>
      <c r="I34" s="115">
        <v>138</v>
      </c>
      <c r="J34" s="116">
        <v>20.087336244541486</v>
      </c>
    </row>
    <row r="35" spans="1:10" s="110" customFormat="1" ht="24.95" customHeight="1" x14ac:dyDescent="0.2">
      <c r="A35" s="292" t="s">
        <v>171</v>
      </c>
      <c r="B35" s="293" t="s">
        <v>172</v>
      </c>
      <c r="C35" s="113">
        <v>33.349146110056928</v>
      </c>
      <c r="D35" s="115">
        <v>4218</v>
      </c>
      <c r="E35" s="114">
        <v>2667</v>
      </c>
      <c r="F35" s="114">
        <v>5389</v>
      </c>
      <c r="G35" s="114">
        <v>3498</v>
      </c>
      <c r="H35" s="140">
        <v>4659</v>
      </c>
      <c r="I35" s="115">
        <v>-441</v>
      </c>
      <c r="J35" s="116">
        <v>-9.4655505473277533</v>
      </c>
    </row>
    <row r="36" spans="1:10" s="110" customFormat="1" ht="24.95" customHeight="1" x14ac:dyDescent="0.2">
      <c r="A36" s="294" t="s">
        <v>173</v>
      </c>
      <c r="B36" s="295" t="s">
        <v>174</v>
      </c>
      <c r="C36" s="125">
        <v>60.128083491461098</v>
      </c>
      <c r="D36" s="143">
        <v>7605</v>
      </c>
      <c r="E36" s="144">
        <v>5585</v>
      </c>
      <c r="F36" s="144">
        <v>9404</v>
      </c>
      <c r="G36" s="144">
        <v>6560</v>
      </c>
      <c r="H36" s="145">
        <v>7100</v>
      </c>
      <c r="I36" s="143">
        <v>505</v>
      </c>
      <c r="J36" s="146">
        <v>7.112676056338028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12648</v>
      </c>
      <c r="F11" s="264">
        <v>8883</v>
      </c>
      <c r="G11" s="264">
        <v>16141</v>
      </c>
      <c r="H11" s="264">
        <v>10809</v>
      </c>
      <c r="I11" s="265">
        <v>12447</v>
      </c>
      <c r="J11" s="263">
        <v>201</v>
      </c>
      <c r="K11" s="266">
        <v>1.6148469510725476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35.357368753953196</v>
      </c>
      <c r="E13" s="115">
        <v>4472</v>
      </c>
      <c r="F13" s="114">
        <v>3456</v>
      </c>
      <c r="G13" s="114">
        <v>4864</v>
      </c>
      <c r="H13" s="114">
        <v>4211</v>
      </c>
      <c r="I13" s="140">
        <v>4185</v>
      </c>
      <c r="J13" s="115">
        <v>287</v>
      </c>
      <c r="K13" s="116">
        <v>6.8578255675029869</v>
      </c>
    </row>
    <row r="14" spans="1:15" ht="15.95" customHeight="1" x14ac:dyDescent="0.2">
      <c r="A14" s="306" t="s">
        <v>230</v>
      </c>
      <c r="B14" s="307"/>
      <c r="C14" s="308"/>
      <c r="D14" s="113">
        <v>54.403858317520559</v>
      </c>
      <c r="E14" s="115">
        <v>6881</v>
      </c>
      <c r="F14" s="114">
        <v>4493</v>
      </c>
      <c r="G14" s="114">
        <v>9828</v>
      </c>
      <c r="H14" s="114">
        <v>5585</v>
      </c>
      <c r="I14" s="140">
        <v>7088</v>
      </c>
      <c r="J14" s="115">
        <v>-207</v>
      </c>
      <c r="K14" s="116">
        <v>-2.9204288939051919</v>
      </c>
    </row>
    <row r="15" spans="1:15" ht="15.95" customHeight="1" x14ac:dyDescent="0.2">
      <c r="A15" s="306" t="s">
        <v>231</v>
      </c>
      <c r="B15" s="307"/>
      <c r="C15" s="308"/>
      <c r="D15" s="113">
        <v>5.2103099304237821</v>
      </c>
      <c r="E15" s="115">
        <v>659</v>
      </c>
      <c r="F15" s="114">
        <v>458</v>
      </c>
      <c r="G15" s="114">
        <v>748</v>
      </c>
      <c r="H15" s="114">
        <v>527</v>
      </c>
      <c r="I15" s="140">
        <v>588</v>
      </c>
      <c r="J15" s="115">
        <v>71</v>
      </c>
      <c r="K15" s="116">
        <v>12.07482993197279</v>
      </c>
    </row>
    <row r="16" spans="1:15" ht="15.95" customHeight="1" x14ac:dyDescent="0.2">
      <c r="A16" s="306" t="s">
        <v>232</v>
      </c>
      <c r="B16" s="307"/>
      <c r="C16" s="308"/>
      <c r="D16" s="113">
        <v>4.838709677419355</v>
      </c>
      <c r="E16" s="115">
        <v>612</v>
      </c>
      <c r="F16" s="114">
        <v>440</v>
      </c>
      <c r="G16" s="114">
        <v>613</v>
      </c>
      <c r="H16" s="114">
        <v>470</v>
      </c>
      <c r="I16" s="140">
        <v>569</v>
      </c>
      <c r="J16" s="115">
        <v>43</v>
      </c>
      <c r="K16" s="116">
        <v>7.5571177504393674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4.6015180265654649</v>
      </c>
      <c r="E18" s="115">
        <v>582</v>
      </c>
      <c r="F18" s="114">
        <v>587</v>
      </c>
      <c r="G18" s="114">
        <v>1204</v>
      </c>
      <c r="H18" s="114">
        <v>654</v>
      </c>
      <c r="I18" s="140">
        <v>503</v>
      </c>
      <c r="J18" s="115">
        <v>79</v>
      </c>
      <c r="K18" s="116">
        <v>15.705765407554672</v>
      </c>
    </row>
    <row r="19" spans="1:11" ht="14.1" customHeight="1" x14ac:dyDescent="0.2">
      <c r="A19" s="306" t="s">
        <v>235</v>
      </c>
      <c r="B19" s="307" t="s">
        <v>236</v>
      </c>
      <c r="C19" s="308"/>
      <c r="D19" s="113">
        <v>3.3206831119544593</v>
      </c>
      <c r="E19" s="115">
        <v>420</v>
      </c>
      <c r="F19" s="114">
        <v>492</v>
      </c>
      <c r="G19" s="114">
        <v>1042</v>
      </c>
      <c r="H19" s="114">
        <v>493</v>
      </c>
      <c r="I19" s="140">
        <v>333</v>
      </c>
      <c r="J19" s="115">
        <v>87</v>
      </c>
      <c r="K19" s="116">
        <v>26.126126126126128</v>
      </c>
    </row>
    <row r="20" spans="1:11" ht="14.1" customHeight="1" x14ac:dyDescent="0.2">
      <c r="A20" s="306">
        <v>12</v>
      </c>
      <c r="B20" s="307" t="s">
        <v>237</v>
      </c>
      <c r="C20" s="308"/>
      <c r="D20" s="113">
        <v>2.6802656546489563</v>
      </c>
      <c r="E20" s="115">
        <v>339</v>
      </c>
      <c r="F20" s="114">
        <v>82</v>
      </c>
      <c r="G20" s="114">
        <v>226</v>
      </c>
      <c r="H20" s="114">
        <v>196</v>
      </c>
      <c r="I20" s="140">
        <v>358</v>
      </c>
      <c r="J20" s="115">
        <v>-19</v>
      </c>
      <c r="K20" s="116">
        <v>-5.3072625698324023</v>
      </c>
    </row>
    <row r="21" spans="1:11" ht="14.1" customHeight="1" x14ac:dyDescent="0.2">
      <c r="A21" s="306">
        <v>21</v>
      </c>
      <c r="B21" s="307" t="s">
        <v>238</v>
      </c>
      <c r="C21" s="308"/>
      <c r="D21" s="113">
        <v>0.64041745730550281</v>
      </c>
      <c r="E21" s="115">
        <v>81</v>
      </c>
      <c r="F21" s="114">
        <v>64</v>
      </c>
      <c r="G21" s="114">
        <v>93</v>
      </c>
      <c r="H21" s="114">
        <v>79</v>
      </c>
      <c r="I21" s="140">
        <v>148</v>
      </c>
      <c r="J21" s="115">
        <v>-67</v>
      </c>
      <c r="K21" s="116">
        <v>-45.270270270270274</v>
      </c>
    </row>
    <row r="22" spans="1:11" ht="14.1" customHeight="1" x14ac:dyDescent="0.2">
      <c r="A22" s="306">
        <v>22</v>
      </c>
      <c r="B22" s="307" t="s">
        <v>239</v>
      </c>
      <c r="C22" s="308"/>
      <c r="D22" s="113">
        <v>2.8937381404174571</v>
      </c>
      <c r="E22" s="115">
        <v>366</v>
      </c>
      <c r="F22" s="114">
        <v>254</v>
      </c>
      <c r="G22" s="114">
        <v>636</v>
      </c>
      <c r="H22" s="114">
        <v>360</v>
      </c>
      <c r="I22" s="140">
        <v>441</v>
      </c>
      <c r="J22" s="115">
        <v>-75</v>
      </c>
      <c r="K22" s="116">
        <v>-17.006802721088434</v>
      </c>
    </row>
    <row r="23" spans="1:11" ht="14.1" customHeight="1" x14ac:dyDescent="0.2">
      <c r="A23" s="306">
        <v>23</v>
      </c>
      <c r="B23" s="307" t="s">
        <v>240</v>
      </c>
      <c r="C23" s="308"/>
      <c r="D23" s="113">
        <v>0.51391524351676154</v>
      </c>
      <c r="E23" s="115">
        <v>65</v>
      </c>
      <c r="F23" s="114">
        <v>51</v>
      </c>
      <c r="G23" s="114">
        <v>106</v>
      </c>
      <c r="H23" s="114">
        <v>47</v>
      </c>
      <c r="I23" s="140">
        <v>60</v>
      </c>
      <c r="J23" s="115">
        <v>5</v>
      </c>
      <c r="K23" s="116">
        <v>8.3333333333333339</v>
      </c>
    </row>
    <row r="24" spans="1:11" ht="14.1" customHeight="1" x14ac:dyDescent="0.2">
      <c r="A24" s="306">
        <v>24</v>
      </c>
      <c r="B24" s="307" t="s">
        <v>241</v>
      </c>
      <c r="C24" s="308"/>
      <c r="D24" s="113">
        <v>4.2931688804554078</v>
      </c>
      <c r="E24" s="115">
        <v>543</v>
      </c>
      <c r="F24" s="114">
        <v>258</v>
      </c>
      <c r="G24" s="114">
        <v>572</v>
      </c>
      <c r="H24" s="114">
        <v>363</v>
      </c>
      <c r="I24" s="140">
        <v>550</v>
      </c>
      <c r="J24" s="115">
        <v>-7</v>
      </c>
      <c r="K24" s="116">
        <v>-1.2727272727272727</v>
      </c>
    </row>
    <row r="25" spans="1:11" ht="14.1" customHeight="1" x14ac:dyDescent="0.2">
      <c r="A25" s="306">
        <v>25</v>
      </c>
      <c r="B25" s="307" t="s">
        <v>242</v>
      </c>
      <c r="C25" s="308"/>
      <c r="D25" s="113">
        <v>4.8228969006957625</v>
      </c>
      <c r="E25" s="115">
        <v>610</v>
      </c>
      <c r="F25" s="114">
        <v>304</v>
      </c>
      <c r="G25" s="114">
        <v>753</v>
      </c>
      <c r="H25" s="114">
        <v>445</v>
      </c>
      <c r="I25" s="140">
        <v>711</v>
      </c>
      <c r="J25" s="115">
        <v>-101</v>
      </c>
      <c r="K25" s="116">
        <v>-14.205344585091421</v>
      </c>
    </row>
    <row r="26" spans="1:11" ht="14.1" customHeight="1" x14ac:dyDescent="0.2">
      <c r="A26" s="306">
        <v>26</v>
      </c>
      <c r="B26" s="307" t="s">
        <v>243</v>
      </c>
      <c r="C26" s="308"/>
      <c r="D26" s="113">
        <v>2.2533206831119545</v>
      </c>
      <c r="E26" s="115">
        <v>285</v>
      </c>
      <c r="F26" s="114">
        <v>171</v>
      </c>
      <c r="G26" s="114">
        <v>407</v>
      </c>
      <c r="H26" s="114">
        <v>173</v>
      </c>
      <c r="I26" s="140">
        <v>285</v>
      </c>
      <c r="J26" s="115">
        <v>0</v>
      </c>
      <c r="K26" s="116">
        <v>0</v>
      </c>
    </row>
    <row r="27" spans="1:11" ht="14.1" customHeight="1" x14ac:dyDescent="0.2">
      <c r="A27" s="306">
        <v>27</v>
      </c>
      <c r="B27" s="307" t="s">
        <v>244</v>
      </c>
      <c r="C27" s="308"/>
      <c r="D27" s="113">
        <v>1.3203668564199873</v>
      </c>
      <c r="E27" s="115">
        <v>167</v>
      </c>
      <c r="F27" s="114">
        <v>120</v>
      </c>
      <c r="G27" s="114">
        <v>207</v>
      </c>
      <c r="H27" s="114">
        <v>153</v>
      </c>
      <c r="I27" s="140">
        <v>167</v>
      </c>
      <c r="J27" s="115">
        <v>0</v>
      </c>
      <c r="K27" s="116">
        <v>0</v>
      </c>
    </row>
    <row r="28" spans="1:11" ht="14.1" customHeight="1" x14ac:dyDescent="0.2">
      <c r="A28" s="306">
        <v>28</v>
      </c>
      <c r="B28" s="307" t="s">
        <v>245</v>
      </c>
      <c r="C28" s="308"/>
      <c r="D28" s="113">
        <v>0.18184693232131563</v>
      </c>
      <c r="E28" s="115">
        <v>23</v>
      </c>
      <c r="F28" s="114">
        <v>16</v>
      </c>
      <c r="G28" s="114">
        <v>22</v>
      </c>
      <c r="H28" s="114">
        <v>19</v>
      </c>
      <c r="I28" s="140">
        <v>39</v>
      </c>
      <c r="J28" s="115">
        <v>-16</v>
      </c>
      <c r="K28" s="116">
        <v>-41.025641025641029</v>
      </c>
    </row>
    <row r="29" spans="1:11" ht="14.1" customHeight="1" x14ac:dyDescent="0.2">
      <c r="A29" s="306">
        <v>29</v>
      </c>
      <c r="B29" s="307" t="s">
        <v>246</v>
      </c>
      <c r="C29" s="308"/>
      <c r="D29" s="113">
        <v>13.132511068943707</v>
      </c>
      <c r="E29" s="115">
        <v>1661</v>
      </c>
      <c r="F29" s="114">
        <v>1295</v>
      </c>
      <c r="G29" s="114">
        <v>1706</v>
      </c>
      <c r="H29" s="114">
        <v>1386</v>
      </c>
      <c r="I29" s="140">
        <v>1656</v>
      </c>
      <c r="J29" s="115">
        <v>5</v>
      </c>
      <c r="K29" s="116">
        <v>0.30193236714975846</v>
      </c>
    </row>
    <row r="30" spans="1:11" ht="14.1" customHeight="1" x14ac:dyDescent="0.2">
      <c r="A30" s="306" t="s">
        <v>247</v>
      </c>
      <c r="B30" s="307" t="s">
        <v>248</v>
      </c>
      <c r="C30" s="308"/>
      <c r="D30" s="113">
        <v>11.938646426312461</v>
      </c>
      <c r="E30" s="115">
        <v>1510</v>
      </c>
      <c r="F30" s="114">
        <v>1144</v>
      </c>
      <c r="G30" s="114">
        <v>1493</v>
      </c>
      <c r="H30" s="114">
        <v>1249</v>
      </c>
      <c r="I30" s="140">
        <v>1475</v>
      </c>
      <c r="J30" s="115">
        <v>35</v>
      </c>
      <c r="K30" s="116">
        <v>2.3728813559322033</v>
      </c>
    </row>
    <row r="31" spans="1:11" ht="14.1" customHeight="1" x14ac:dyDescent="0.2">
      <c r="A31" s="306" t="s">
        <v>249</v>
      </c>
      <c r="B31" s="307" t="s">
        <v>250</v>
      </c>
      <c r="C31" s="308"/>
      <c r="D31" s="113" t="s">
        <v>514</v>
      </c>
      <c r="E31" s="115" t="s">
        <v>514</v>
      </c>
      <c r="F31" s="114">
        <v>151</v>
      </c>
      <c r="G31" s="114" t="s">
        <v>514</v>
      </c>
      <c r="H31" s="114">
        <v>137</v>
      </c>
      <c r="I31" s="140" t="s">
        <v>514</v>
      </c>
      <c r="J31" s="115" t="s">
        <v>514</v>
      </c>
      <c r="K31" s="116" t="s">
        <v>514</v>
      </c>
    </row>
    <row r="32" spans="1:11" ht="14.1" customHeight="1" x14ac:dyDescent="0.2">
      <c r="A32" s="306">
        <v>31</v>
      </c>
      <c r="B32" s="307" t="s">
        <v>251</v>
      </c>
      <c r="C32" s="308"/>
      <c r="D32" s="113">
        <v>0.39531941808981658</v>
      </c>
      <c r="E32" s="115">
        <v>50</v>
      </c>
      <c r="F32" s="114">
        <v>32</v>
      </c>
      <c r="G32" s="114">
        <v>54</v>
      </c>
      <c r="H32" s="114">
        <v>35</v>
      </c>
      <c r="I32" s="140">
        <v>36</v>
      </c>
      <c r="J32" s="115">
        <v>14</v>
      </c>
      <c r="K32" s="116">
        <v>38.888888888888886</v>
      </c>
    </row>
    <row r="33" spans="1:11" ht="14.1" customHeight="1" x14ac:dyDescent="0.2">
      <c r="A33" s="306">
        <v>32</v>
      </c>
      <c r="B33" s="307" t="s">
        <v>252</v>
      </c>
      <c r="C33" s="308"/>
      <c r="D33" s="113">
        <v>3.6764705882352939</v>
      </c>
      <c r="E33" s="115">
        <v>465</v>
      </c>
      <c r="F33" s="114">
        <v>214</v>
      </c>
      <c r="G33" s="114">
        <v>511</v>
      </c>
      <c r="H33" s="114">
        <v>417</v>
      </c>
      <c r="I33" s="140">
        <v>465</v>
      </c>
      <c r="J33" s="115">
        <v>0</v>
      </c>
      <c r="K33" s="116">
        <v>0</v>
      </c>
    </row>
    <row r="34" spans="1:11" ht="14.1" customHeight="1" x14ac:dyDescent="0.2">
      <c r="A34" s="306">
        <v>33</v>
      </c>
      <c r="B34" s="307" t="s">
        <v>253</v>
      </c>
      <c r="C34" s="308"/>
      <c r="D34" s="113">
        <v>2.838393421884883</v>
      </c>
      <c r="E34" s="115">
        <v>359</v>
      </c>
      <c r="F34" s="114">
        <v>125</v>
      </c>
      <c r="G34" s="114">
        <v>417</v>
      </c>
      <c r="H34" s="114">
        <v>211</v>
      </c>
      <c r="I34" s="140">
        <v>357</v>
      </c>
      <c r="J34" s="115">
        <v>2</v>
      </c>
      <c r="K34" s="116">
        <v>0.56022408963585435</v>
      </c>
    </row>
    <row r="35" spans="1:11" ht="14.1" customHeight="1" x14ac:dyDescent="0.2">
      <c r="A35" s="306">
        <v>34</v>
      </c>
      <c r="B35" s="307" t="s">
        <v>254</v>
      </c>
      <c r="C35" s="308"/>
      <c r="D35" s="113">
        <v>1.241302972802024</v>
      </c>
      <c r="E35" s="115">
        <v>157</v>
      </c>
      <c r="F35" s="114">
        <v>103</v>
      </c>
      <c r="G35" s="114">
        <v>237</v>
      </c>
      <c r="H35" s="114">
        <v>141</v>
      </c>
      <c r="I35" s="140">
        <v>208</v>
      </c>
      <c r="J35" s="115">
        <v>-51</v>
      </c>
      <c r="K35" s="116">
        <v>-24.51923076923077</v>
      </c>
    </row>
    <row r="36" spans="1:11" ht="14.1" customHeight="1" x14ac:dyDescent="0.2">
      <c r="A36" s="306">
        <v>41</v>
      </c>
      <c r="B36" s="307" t="s">
        <v>255</v>
      </c>
      <c r="C36" s="308"/>
      <c r="D36" s="113">
        <v>0.45857052498418721</v>
      </c>
      <c r="E36" s="115">
        <v>58</v>
      </c>
      <c r="F36" s="114">
        <v>35</v>
      </c>
      <c r="G36" s="114">
        <v>98</v>
      </c>
      <c r="H36" s="114">
        <v>41</v>
      </c>
      <c r="I36" s="140">
        <v>52</v>
      </c>
      <c r="J36" s="115">
        <v>6</v>
      </c>
      <c r="K36" s="116">
        <v>11.538461538461538</v>
      </c>
    </row>
    <row r="37" spans="1:11" ht="14.1" customHeight="1" x14ac:dyDescent="0.2">
      <c r="A37" s="306">
        <v>42</v>
      </c>
      <c r="B37" s="307" t="s">
        <v>256</v>
      </c>
      <c r="C37" s="308"/>
      <c r="D37" s="113">
        <v>7.1157495256166978E-2</v>
      </c>
      <c r="E37" s="115">
        <v>9</v>
      </c>
      <c r="F37" s="114">
        <v>5</v>
      </c>
      <c r="G37" s="114" t="s">
        <v>514</v>
      </c>
      <c r="H37" s="114" t="s">
        <v>514</v>
      </c>
      <c r="I37" s="140" t="s">
        <v>514</v>
      </c>
      <c r="J37" s="115" t="s">
        <v>514</v>
      </c>
      <c r="K37" s="116" t="s">
        <v>514</v>
      </c>
    </row>
    <row r="38" spans="1:11" ht="14.1" customHeight="1" x14ac:dyDescent="0.2">
      <c r="A38" s="306">
        <v>43</v>
      </c>
      <c r="B38" s="307" t="s">
        <v>257</v>
      </c>
      <c r="C38" s="308"/>
      <c r="D38" s="113">
        <v>0.61669829222011385</v>
      </c>
      <c r="E38" s="115">
        <v>78</v>
      </c>
      <c r="F38" s="114">
        <v>80</v>
      </c>
      <c r="G38" s="114">
        <v>174</v>
      </c>
      <c r="H38" s="114">
        <v>65</v>
      </c>
      <c r="I38" s="140">
        <v>58</v>
      </c>
      <c r="J38" s="115">
        <v>20</v>
      </c>
      <c r="K38" s="116">
        <v>34.482758620689658</v>
      </c>
    </row>
    <row r="39" spans="1:11" ht="14.1" customHeight="1" x14ac:dyDescent="0.2">
      <c r="A39" s="306">
        <v>51</v>
      </c>
      <c r="B39" s="307" t="s">
        <v>258</v>
      </c>
      <c r="C39" s="308"/>
      <c r="D39" s="113">
        <v>14.579380139152436</v>
      </c>
      <c r="E39" s="115">
        <v>1844</v>
      </c>
      <c r="F39" s="114">
        <v>1416</v>
      </c>
      <c r="G39" s="114">
        <v>1798</v>
      </c>
      <c r="H39" s="114">
        <v>1745</v>
      </c>
      <c r="I39" s="140">
        <v>1790</v>
      </c>
      <c r="J39" s="115">
        <v>54</v>
      </c>
      <c r="K39" s="116">
        <v>3.016759776536313</v>
      </c>
    </row>
    <row r="40" spans="1:11" ht="14.1" customHeight="1" x14ac:dyDescent="0.2">
      <c r="A40" s="306" t="s">
        <v>259</v>
      </c>
      <c r="B40" s="307" t="s">
        <v>260</v>
      </c>
      <c r="C40" s="308"/>
      <c r="D40" s="113">
        <v>13.867805186590765</v>
      </c>
      <c r="E40" s="115">
        <v>1754</v>
      </c>
      <c r="F40" s="114">
        <v>1375</v>
      </c>
      <c r="G40" s="114">
        <v>1712</v>
      </c>
      <c r="H40" s="114">
        <v>1668</v>
      </c>
      <c r="I40" s="140">
        <v>1684</v>
      </c>
      <c r="J40" s="115">
        <v>70</v>
      </c>
      <c r="K40" s="116">
        <v>4.156769596199525</v>
      </c>
    </row>
    <row r="41" spans="1:11" ht="14.1" customHeight="1" x14ac:dyDescent="0.2">
      <c r="A41" s="306"/>
      <c r="B41" s="307" t="s">
        <v>261</v>
      </c>
      <c r="C41" s="308"/>
      <c r="D41" s="113">
        <v>13.03763440860215</v>
      </c>
      <c r="E41" s="115">
        <v>1649</v>
      </c>
      <c r="F41" s="114">
        <v>1297</v>
      </c>
      <c r="G41" s="114">
        <v>1622</v>
      </c>
      <c r="H41" s="114">
        <v>1598</v>
      </c>
      <c r="I41" s="140">
        <v>1628</v>
      </c>
      <c r="J41" s="115">
        <v>21</v>
      </c>
      <c r="K41" s="116">
        <v>1.28992628992629</v>
      </c>
    </row>
    <row r="42" spans="1:11" ht="14.1" customHeight="1" x14ac:dyDescent="0.2">
      <c r="A42" s="306">
        <v>52</v>
      </c>
      <c r="B42" s="307" t="s">
        <v>262</v>
      </c>
      <c r="C42" s="308"/>
      <c r="D42" s="113">
        <v>6.6018342820999365</v>
      </c>
      <c r="E42" s="115">
        <v>835</v>
      </c>
      <c r="F42" s="114">
        <v>540</v>
      </c>
      <c r="G42" s="114">
        <v>830</v>
      </c>
      <c r="H42" s="114">
        <v>685</v>
      </c>
      <c r="I42" s="140">
        <v>794</v>
      </c>
      <c r="J42" s="115">
        <v>41</v>
      </c>
      <c r="K42" s="116">
        <v>5.1637279596977326</v>
      </c>
    </row>
    <row r="43" spans="1:11" ht="14.1" customHeight="1" x14ac:dyDescent="0.2">
      <c r="A43" s="306" t="s">
        <v>263</v>
      </c>
      <c r="B43" s="307" t="s">
        <v>264</v>
      </c>
      <c r="C43" s="308"/>
      <c r="D43" s="113">
        <v>6.0800126502213789</v>
      </c>
      <c r="E43" s="115">
        <v>769</v>
      </c>
      <c r="F43" s="114">
        <v>498</v>
      </c>
      <c r="G43" s="114">
        <v>776</v>
      </c>
      <c r="H43" s="114">
        <v>628</v>
      </c>
      <c r="I43" s="140">
        <v>702</v>
      </c>
      <c r="J43" s="115">
        <v>67</v>
      </c>
      <c r="K43" s="116">
        <v>9.5441595441595446</v>
      </c>
    </row>
    <row r="44" spans="1:11" ht="14.1" customHeight="1" x14ac:dyDescent="0.2">
      <c r="A44" s="306">
        <v>53</v>
      </c>
      <c r="B44" s="307" t="s">
        <v>265</v>
      </c>
      <c r="C44" s="308"/>
      <c r="D44" s="113">
        <v>1.2966476913345983</v>
      </c>
      <c r="E44" s="115">
        <v>164</v>
      </c>
      <c r="F44" s="114">
        <v>138</v>
      </c>
      <c r="G44" s="114">
        <v>165</v>
      </c>
      <c r="H44" s="114">
        <v>150</v>
      </c>
      <c r="I44" s="140">
        <v>126</v>
      </c>
      <c r="J44" s="115">
        <v>38</v>
      </c>
      <c r="K44" s="116">
        <v>30.158730158730158</v>
      </c>
    </row>
    <row r="45" spans="1:11" ht="14.1" customHeight="1" x14ac:dyDescent="0.2">
      <c r="A45" s="306" t="s">
        <v>266</v>
      </c>
      <c r="B45" s="307" t="s">
        <v>267</v>
      </c>
      <c r="C45" s="308"/>
      <c r="D45" s="113">
        <v>1.217583807716635</v>
      </c>
      <c r="E45" s="115">
        <v>154</v>
      </c>
      <c r="F45" s="114">
        <v>129</v>
      </c>
      <c r="G45" s="114">
        <v>150</v>
      </c>
      <c r="H45" s="114">
        <v>131</v>
      </c>
      <c r="I45" s="140">
        <v>97</v>
      </c>
      <c r="J45" s="115">
        <v>57</v>
      </c>
      <c r="K45" s="116">
        <v>58.762886597938142</v>
      </c>
    </row>
    <row r="46" spans="1:11" ht="14.1" customHeight="1" x14ac:dyDescent="0.2">
      <c r="A46" s="306">
        <v>54</v>
      </c>
      <c r="B46" s="307" t="s">
        <v>268</v>
      </c>
      <c r="C46" s="308"/>
      <c r="D46" s="113">
        <v>2.7988614800759013</v>
      </c>
      <c r="E46" s="115">
        <v>354</v>
      </c>
      <c r="F46" s="114">
        <v>289</v>
      </c>
      <c r="G46" s="114">
        <v>376</v>
      </c>
      <c r="H46" s="114">
        <v>377</v>
      </c>
      <c r="I46" s="140">
        <v>343</v>
      </c>
      <c r="J46" s="115">
        <v>11</v>
      </c>
      <c r="K46" s="116">
        <v>3.2069970845481048</v>
      </c>
    </row>
    <row r="47" spans="1:11" ht="14.1" customHeight="1" x14ac:dyDescent="0.2">
      <c r="A47" s="306">
        <v>61</v>
      </c>
      <c r="B47" s="307" t="s">
        <v>269</v>
      </c>
      <c r="C47" s="308"/>
      <c r="D47" s="113">
        <v>1.9528779253636939</v>
      </c>
      <c r="E47" s="115">
        <v>247</v>
      </c>
      <c r="F47" s="114">
        <v>136</v>
      </c>
      <c r="G47" s="114">
        <v>278</v>
      </c>
      <c r="H47" s="114">
        <v>189</v>
      </c>
      <c r="I47" s="140">
        <v>162</v>
      </c>
      <c r="J47" s="115">
        <v>85</v>
      </c>
      <c r="K47" s="116">
        <v>52.469135802469133</v>
      </c>
    </row>
    <row r="48" spans="1:11" ht="14.1" customHeight="1" x14ac:dyDescent="0.2">
      <c r="A48" s="306">
        <v>62</v>
      </c>
      <c r="B48" s="307" t="s">
        <v>270</v>
      </c>
      <c r="C48" s="308"/>
      <c r="D48" s="113">
        <v>4.2457305502846303</v>
      </c>
      <c r="E48" s="115">
        <v>537</v>
      </c>
      <c r="F48" s="114">
        <v>534</v>
      </c>
      <c r="G48" s="114">
        <v>793</v>
      </c>
      <c r="H48" s="114">
        <v>559</v>
      </c>
      <c r="I48" s="140">
        <v>578</v>
      </c>
      <c r="J48" s="115">
        <v>-41</v>
      </c>
      <c r="K48" s="116">
        <v>-7.0934256055363321</v>
      </c>
    </row>
    <row r="49" spans="1:11" ht="14.1" customHeight="1" x14ac:dyDescent="0.2">
      <c r="A49" s="306">
        <v>63</v>
      </c>
      <c r="B49" s="307" t="s">
        <v>271</v>
      </c>
      <c r="C49" s="308"/>
      <c r="D49" s="113">
        <v>2.150537634408602</v>
      </c>
      <c r="E49" s="115">
        <v>272</v>
      </c>
      <c r="F49" s="114">
        <v>207</v>
      </c>
      <c r="G49" s="114">
        <v>402</v>
      </c>
      <c r="H49" s="114">
        <v>231</v>
      </c>
      <c r="I49" s="140">
        <v>303</v>
      </c>
      <c r="J49" s="115">
        <v>-31</v>
      </c>
      <c r="K49" s="116">
        <v>-10.231023102310232</v>
      </c>
    </row>
    <row r="50" spans="1:11" ht="14.1" customHeight="1" x14ac:dyDescent="0.2">
      <c r="A50" s="306" t="s">
        <v>272</v>
      </c>
      <c r="B50" s="307" t="s">
        <v>273</v>
      </c>
      <c r="C50" s="308"/>
      <c r="D50" s="113">
        <v>0.18975332068311196</v>
      </c>
      <c r="E50" s="115">
        <v>24</v>
      </c>
      <c r="F50" s="114">
        <v>20</v>
      </c>
      <c r="G50" s="114">
        <v>120</v>
      </c>
      <c r="H50" s="114">
        <v>22</v>
      </c>
      <c r="I50" s="140">
        <v>24</v>
      </c>
      <c r="J50" s="115">
        <v>0</v>
      </c>
      <c r="K50" s="116">
        <v>0</v>
      </c>
    </row>
    <row r="51" spans="1:11" ht="14.1" customHeight="1" x14ac:dyDescent="0.2">
      <c r="A51" s="306" t="s">
        <v>274</v>
      </c>
      <c r="B51" s="307" t="s">
        <v>275</v>
      </c>
      <c r="C51" s="308"/>
      <c r="D51" s="113">
        <v>1.7156862745098038</v>
      </c>
      <c r="E51" s="115">
        <v>217</v>
      </c>
      <c r="F51" s="114">
        <v>174</v>
      </c>
      <c r="G51" s="114">
        <v>228</v>
      </c>
      <c r="H51" s="114">
        <v>186</v>
      </c>
      <c r="I51" s="140">
        <v>253</v>
      </c>
      <c r="J51" s="115">
        <v>-36</v>
      </c>
      <c r="K51" s="116">
        <v>-14.229249011857707</v>
      </c>
    </row>
    <row r="52" spans="1:11" ht="14.1" customHeight="1" x14ac:dyDescent="0.2">
      <c r="A52" s="306">
        <v>71</v>
      </c>
      <c r="B52" s="307" t="s">
        <v>276</v>
      </c>
      <c r="C52" s="308"/>
      <c r="D52" s="113">
        <v>6.0483870967741939</v>
      </c>
      <c r="E52" s="115">
        <v>765</v>
      </c>
      <c r="F52" s="114">
        <v>488</v>
      </c>
      <c r="G52" s="114">
        <v>1038</v>
      </c>
      <c r="H52" s="114">
        <v>640</v>
      </c>
      <c r="I52" s="140">
        <v>702</v>
      </c>
      <c r="J52" s="115">
        <v>63</v>
      </c>
      <c r="K52" s="116">
        <v>8.9743589743589745</v>
      </c>
    </row>
    <row r="53" spans="1:11" ht="14.1" customHeight="1" x14ac:dyDescent="0.2">
      <c r="A53" s="306" t="s">
        <v>277</v>
      </c>
      <c r="B53" s="307" t="s">
        <v>278</v>
      </c>
      <c r="C53" s="308"/>
      <c r="D53" s="113">
        <v>1.9054395951929159</v>
      </c>
      <c r="E53" s="115">
        <v>241</v>
      </c>
      <c r="F53" s="114">
        <v>147</v>
      </c>
      <c r="G53" s="114">
        <v>440</v>
      </c>
      <c r="H53" s="114">
        <v>196</v>
      </c>
      <c r="I53" s="140">
        <v>210</v>
      </c>
      <c r="J53" s="115">
        <v>31</v>
      </c>
      <c r="K53" s="116">
        <v>14.761904761904763</v>
      </c>
    </row>
    <row r="54" spans="1:11" ht="14.1" customHeight="1" x14ac:dyDescent="0.2">
      <c r="A54" s="306" t="s">
        <v>279</v>
      </c>
      <c r="B54" s="307" t="s">
        <v>280</v>
      </c>
      <c r="C54" s="308"/>
      <c r="D54" s="113">
        <v>3.629032258064516</v>
      </c>
      <c r="E54" s="115">
        <v>459</v>
      </c>
      <c r="F54" s="114">
        <v>301</v>
      </c>
      <c r="G54" s="114">
        <v>540</v>
      </c>
      <c r="H54" s="114">
        <v>407</v>
      </c>
      <c r="I54" s="140">
        <v>438</v>
      </c>
      <c r="J54" s="115">
        <v>21</v>
      </c>
      <c r="K54" s="116">
        <v>4.7945205479452051</v>
      </c>
    </row>
    <row r="55" spans="1:11" ht="14.1" customHeight="1" x14ac:dyDescent="0.2">
      <c r="A55" s="306">
        <v>72</v>
      </c>
      <c r="B55" s="307" t="s">
        <v>281</v>
      </c>
      <c r="C55" s="308"/>
      <c r="D55" s="113">
        <v>1.4468690702087286</v>
      </c>
      <c r="E55" s="115">
        <v>183</v>
      </c>
      <c r="F55" s="114">
        <v>108</v>
      </c>
      <c r="G55" s="114">
        <v>330</v>
      </c>
      <c r="H55" s="114">
        <v>158</v>
      </c>
      <c r="I55" s="140">
        <v>182</v>
      </c>
      <c r="J55" s="115">
        <v>1</v>
      </c>
      <c r="K55" s="116">
        <v>0.5494505494505495</v>
      </c>
    </row>
    <row r="56" spans="1:11" ht="14.1" customHeight="1" x14ac:dyDescent="0.2">
      <c r="A56" s="306" t="s">
        <v>282</v>
      </c>
      <c r="B56" s="307" t="s">
        <v>283</v>
      </c>
      <c r="C56" s="308"/>
      <c r="D56" s="113">
        <v>0.58507273877292854</v>
      </c>
      <c r="E56" s="115">
        <v>74</v>
      </c>
      <c r="F56" s="114">
        <v>43</v>
      </c>
      <c r="G56" s="114">
        <v>170</v>
      </c>
      <c r="H56" s="114">
        <v>52</v>
      </c>
      <c r="I56" s="140">
        <v>94</v>
      </c>
      <c r="J56" s="115">
        <v>-20</v>
      </c>
      <c r="K56" s="116">
        <v>-21.276595744680851</v>
      </c>
    </row>
    <row r="57" spans="1:11" ht="14.1" customHeight="1" x14ac:dyDescent="0.2">
      <c r="A57" s="306" t="s">
        <v>284</v>
      </c>
      <c r="B57" s="307" t="s">
        <v>285</v>
      </c>
      <c r="C57" s="308"/>
      <c r="D57" s="113">
        <v>0.5376344086021505</v>
      </c>
      <c r="E57" s="115">
        <v>68</v>
      </c>
      <c r="F57" s="114">
        <v>41</v>
      </c>
      <c r="G57" s="114">
        <v>49</v>
      </c>
      <c r="H57" s="114">
        <v>49</v>
      </c>
      <c r="I57" s="140">
        <v>49</v>
      </c>
      <c r="J57" s="115">
        <v>19</v>
      </c>
      <c r="K57" s="116">
        <v>38.775510204081634</v>
      </c>
    </row>
    <row r="58" spans="1:11" ht="14.1" customHeight="1" x14ac:dyDescent="0.2">
      <c r="A58" s="306">
        <v>73</v>
      </c>
      <c r="B58" s="307" t="s">
        <v>286</v>
      </c>
      <c r="C58" s="308"/>
      <c r="D58" s="113">
        <v>0.8697027197975965</v>
      </c>
      <c r="E58" s="115">
        <v>110</v>
      </c>
      <c r="F58" s="114">
        <v>82</v>
      </c>
      <c r="G58" s="114">
        <v>161</v>
      </c>
      <c r="H58" s="114">
        <v>89</v>
      </c>
      <c r="I58" s="140">
        <v>67</v>
      </c>
      <c r="J58" s="115">
        <v>43</v>
      </c>
      <c r="K58" s="116">
        <v>64.179104477611943</v>
      </c>
    </row>
    <row r="59" spans="1:11" ht="14.1" customHeight="1" x14ac:dyDescent="0.2">
      <c r="A59" s="306" t="s">
        <v>287</v>
      </c>
      <c r="B59" s="307" t="s">
        <v>288</v>
      </c>
      <c r="C59" s="308"/>
      <c r="D59" s="113">
        <v>0.62460468058191021</v>
      </c>
      <c r="E59" s="115">
        <v>79</v>
      </c>
      <c r="F59" s="114">
        <v>51</v>
      </c>
      <c r="G59" s="114">
        <v>101</v>
      </c>
      <c r="H59" s="114">
        <v>57</v>
      </c>
      <c r="I59" s="140">
        <v>52</v>
      </c>
      <c r="J59" s="115">
        <v>27</v>
      </c>
      <c r="K59" s="116">
        <v>51.92307692307692</v>
      </c>
    </row>
    <row r="60" spans="1:11" ht="14.1" customHeight="1" x14ac:dyDescent="0.2">
      <c r="A60" s="306">
        <v>81</v>
      </c>
      <c r="B60" s="307" t="s">
        <v>289</v>
      </c>
      <c r="C60" s="308"/>
      <c r="D60" s="113">
        <v>4.5145477545857053</v>
      </c>
      <c r="E60" s="115">
        <v>571</v>
      </c>
      <c r="F60" s="114">
        <v>471</v>
      </c>
      <c r="G60" s="114">
        <v>850</v>
      </c>
      <c r="H60" s="114">
        <v>546</v>
      </c>
      <c r="I60" s="140">
        <v>488</v>
      </c>
      <c r="J60" s="115">
        <v>83</v>
      </c>
      <c r="K60" s="116">
        <v>17.008196721311474</v>
      </c>
    </row>
    <row r="61" spans="1:11" ht="14.1" customHeight="1" x14ac:dyDescent="0.2">
      <c r="A61" s="306" t="s">
        <v>290</v>
      </c>
      <c r="B61" s="307" t="s">
        <v>291</v>
      </c>
      <c r="C61" s="308"/>
      <c r="D61" s="113">
        <v>1.3757115749525617</v>
      </c>
      <c r="E61" s="115">
        <v>174</v>
      </c>
      <c r="F61" s="114">
        <v>129</v>
      </c>
      <c r="G61" s="114">
        <v>320</v>
      </c>
      <c r="H61" s="114">
        <v>214</v>
      </c>
      <c r="I61" s="140">
        <v>159</v>
      </c>
      <c r="J61" s="115">
        <v>15</v>
      </c>
      <c r="K61" s="116">
        <v>9.433962264150944</v>
      </c>
    </row>
    <row r="62" spans="1:11" ht="14.1" customHeight="1" x14ac:dyDescent="0.2">
      <c r="A62" s="306" t="s">
        <v>292</v>
      </c>
      <c r="B62" s="307" t="s">
        <v>293</v>
      </c>
      <c r="C62" s="308"/>
      <c r="D62" s="113">
        <v>1.5496521189120809</v>
      </c>
      <c r="E62" s="115">
        <v>196</v>
      </c>
      <c r="F62" s="114">
        <v>193</v>
      </c>
      <c r="G62" s="114">
        <v>343</v>
      </c>
      <c r="H62" s="114">
        <v>187</v>
      </c>
      <c r="I62" s="140">
        <v>131</v>
      </c>
      <c r="J62" s="115">
        <v>65</v>
      </c>
      <c r="K62" s="116">
        <v>49.618320610687022</v>
      </c>
    </row>
    <row r="63" spans="1:11" ht="14.1" customHeight="1" x14ac:dyDescent="0.2">
      <c r="A63" s="306"/>
      <c r="B63" s="307" t="s">
        <v>294</v>
      </c>
      <c r="C63" s="308"/>
      <c r="D63" s="113">
        <v>1.3678051865907654</v>
      </c>
      <c r="E63" s="115">
        <v>173</v>
      </c>
      <c r="F63" s="114">
        <v>158</v>
      </c>
      <c r="G63" s="114">
        <v>296</v>
      </c>
      <c r="H63" s="114">
        <v>170</v>
      </c>
      <c r="I63" s="140">
        <v>117</v>
      </c>
      <c r="J63" s="115">
        <v>56</v>
      </c>
      <c r="K63" s="116">
        <v>47.863247863247864</v>
      </c>
    </row>
    <row r="64" spans="1:11" ht="14.1" customHeight="1" x14ac:dyDescent="0.2">
      <c r="A64" s="306" t="s">
        <v>295</v>
      </c>
      <c r="B64" s="307" t="s">
        <v>296</v>
      </c>
      <c r="C64" s="308"/>
      <c r="D64" s="113">
        <v>0.6087919038583175</v>
      </c>
      <c r="E64" s="115">
        <v>77</v>
      </c>
      <c r="F64" s="114">
        <v>60</v>
      </c>
      <c r="G64" s="114">
        <v>60</v>
      </c>
      <c r="H64" s="114">
        <v>56</v>
      </c>
      <c r="I64" s="140">
        <v>56</v>
      </c>
      <c r="J64" s="115">
        <v>21</v>
      </c>
      <c r="K64" s="116">
        <v>37.5</v>
      </c>
    </row>
    <row r="65" spans="1:11" ht="14.1" customHeight="1" x14ac:dyDescent="0.2">
      <c r="A65" s="306" t="s">
        <v>297</v>
      </c>
      <c r="B65" s="307" t="s">
        <v>298</v>
      </c>
      <c r="C65" s="308"/>
      <c r="D65" s="113">
        <v>0.48228969006957623</v>
      </c>
      <c r="E65" s="115">
        <v>61</v>
      </c>
      <c r="F65" s="114">
        <v>46</v>
      </c>
      <c r="G65" s="114">
        <v>51</v>
      </c>
      <c r="H65" s="114">
        <v>31</v>
      </c>
      <c r="I65" s="140">
        <v>50</v>
      </c>
      <c r="J65" s="115">
        <v>11</v>
      </c>
      <c r="K65" s="116">
        <v>22</v>
      </c>
    </row>
    <row r="66" spans="1:11" ht="14.1" customHeight="1" x14ac:dyDescent="0.2">
      <c r="A66" s="306">
        <v>82</v>
      </c>
      <c r="B66" s="307" t="s">
        <v>299</v>
      </c>
      <c r="C66" s="308"/>
      <c r="D66" s="113">
        <v>2.0556609740670462</v>
      </c>
      <c r="E66" s="115">
        <v>260</v>
      </c>
      <c r="F66" s="114">
        <v>220</v>
      </c>
      <c r="G66" s="114">
        <v>446</v>
      </c>
      <c r="H66" s="114">
        <v>193</v>
      </c>
      <c r="I66" s="140">
        <v>201</v>
      </c>
      <c r="J66" s="115">
        <v>59</v>
      </c>
      <c r="K66" s="116">
        <v>29.35323383084577</v>
      </c>
    </row>
    <row r="67" spans="1:11" ht="14.1" customHeight="1" x14ac:dyDescent="0.2">
      <c r="A67" s="306" t="s">
        <v>300</v>
      </c>
      <c r="B67" s="307" t="s">
        <v>301</v>
      </c>
      <c r="C67" s="308"/>
      <c r="D67" s="113">
        <v>1.3203668564199873</v>
      </c>
      <c r="E67" s="115">
        <v>167</v>
      </c>
      <c r="F67" s="114">
        <v>147</v>
      </c>
      <c r="G67" s="114">
        <v>279</v>
      </c>
      <c r="H67" s="114">
        <v>114</v>
      </c>
      <c r="I67" s="140">
        <v>109</v>
      </c>
      <c r="J67" s="115">
        <v>58</v>
      </c>
      <c r="K67" s="116">
        <v>53.211009174311926</v>
      </c>
    </row>
    <row r="68" spans="1:11" ht="14.1" customHeight="1" x14ac:dyDescent="0.2">
      <c r="A68" s="306" t="s">
        <v>302</v>
      </c>
      <c r="B68" s="307" t="s">
        <v>303</v>
      </c>
      <c r="C68" s="308"/>
      <c r="D68" s="113">
        <v>0.55344718532574322</v>
      </c>
      <c r="E68" s="115">
        <v>70</v>
      </c>
      <c r="F68" s="114">
        <v>57</v>
      </c>
      <c r="G68" s="114">
        <v>117</v>
      </c>
      <c r="H68" s="114">
        <v>49</v>
      </c>
      <c r="I68" s="140">
        <v>58</v>
      </c>
      <c r="J68" s="115">
        <v>12</v>
      </c>
      <c r="K68" s="116">
        <v>20.689655172413794</v>
      </c>
    </row>
    <row r="69" spans="1:11" ht="14.1" customHeight="1" x14ac:dyDescent="0.2">
      <c r="A69" s="306">
        <v>83</v>
      </c>
      <c r="B69" s="307" t="s">
        <v>304</v>
      </c>
      <c r="C69" s="308"/>
      <c r="D69" s="113">
        <v>2.9253636938646426</v>
      </c>
      <c r="E69" s="115">
        <v>370</v>
      </c>
      <c r="F69" s="114">
        <v>282</v>
      </c>
      <c r="G69" s="114">
        <v>861</v>
      </c>
      <c r="H69" s="114">
        <v>285</v>
      </c>
      <c r="I69" s="140">
        <v>345</v>
      </c>
      <c r="J69" s="115">
        <v>25</v>
      </c>
      <c r="K69" s="116">
        <v>7.2463768115942031</v>
      </c>
    </row>
    <row r="70" spans="1:11" ht="14.1" customHeight="1" x14ac:dyDescent="0.2">
      <c r="A70" s="306" t="s">
        <v>305</v>
      </c>
      <c r="B70" s="307" t="s">
        <v>306</v>
      </c>
      <c r="C70" s="308"/>
      <c r="D70" s="113">
        <v>2.3798228969006958</v>
      </c>
      <c r="E70" s="115">
        <v>301</v>
      </c>
      <c r="F70" s="114">
        <v>228</v>
      </c>
      <c r="G70" s="114">
        <v>784</v>
      </c>
      <c r="H70" s="114">
        <v>201</v>
      </c>
      <c r="I70" s="140">
        <v>275</v>
      </c>
      <c r="J70" s="115">
        <v>26</v>
      </c>
      <c r="K70" s="116">
        <v>9.454545454545455</v>
      </c>
    </row>
    <row r="71" spans="1:11" ht="14.1" customHeight="1" x14ac:dyDescent="0.2">
      <c r="A71" s="306"/>
      <c r="B71" s="307" t="s">
        <v>307</v>
      </c>
      <c r="C71" s="308"/>
      <c r="D71" s="113">
        <v>1.2017710309930423</v>
      </c>
      <c r="E71" s="115">
        <v>152</v>
      </c>
      <c r="F71" s="114">
        <v>114</v>
      </c>
      <c r="G71" s="114">
        <v>476</v>
      </c>
      <c r="H71" s="114">
        <v>79</v>
      </c>
      <c r="I71" s="140">
        <v>140</v>
      </c>
      <c r="J71" s="115">
        <v>12</v>
      </c>
      <c r="K71" s="116">
        <v>8.5714285714285712</v>
      </c>
    </row>
    <row r="72" spans="1:11" ht="14.1" customHeight="1" x14ac:dyDescent="0.2">
      <c r="A72" s="306">
        <v>84</v>
      </c>
      <c r="B72" s="307" t="s">
        <v>308</v>
      </c>
      <c r="C72" s="308"/>
      <c r="D72" s="113">
        <v>0.83017077798861483</v>
      </c>
      <c r="E72" s="115">
        <v>105</v>
      </c>
      <c r="F72" s="114">
        <v>97</v>
      </c>
      <c r="G72" s="114">
        <v>173</v>
      </c>
      <c r="H72" s="114">
        <v>100</v>
      </c>
      <c r="I72" s="140">
        <v>158</v>
      </c>
      <c r="J72" s="115">
        <v>-53</v>
      </c>
      <c r="K72" s="116">
        <v>-33.544303797468352</v>
      </c>
    </row>
    <row r="73" spans="1:11" ht="14.1" customHeight="1" x14ac:dyDescent="0.2">
      <c r="A73" s="306" t="s">
        <v>309</v>
      </c>
      <c r="B73" s="307" t="s">
        <v>310</v>
      </c>
      <c r="C73" s="308"/>
      <c r="D73" s="113">
        <v>0.36369386464263126</v>
      </c>
      <c r="E73" s="115">
        <v>46</v>
      </c>
      <c r="F73" s="114">
        <v>33</v>
      </c>
      <c r="G73" s="114">
        <v>64</v>
      </c>
      <c r="H73" s="114">
        <v>20</v>
      </c>
      <c r="I73" s="140">
        <v>62</v>
      </c>
      <c r="J73" s="115">
        <v>-16</v>
      </c>
      <c r="K73" s="116">
        <v>-25.806451612903224</v>
      </c>
    </row>
    <row r="74" spans="1:11" ht="14.1" customHeight="1" x14ac:dyDescent="0.2">
      <c r="A74" s="306" t="s">
        <v>311</v>
      </c>
      <c r="B74" s="307" t="s">
        <v>312</v>
      </c>
      <c r="C74" s="308"/>
      <c r="D74" s="113">
        <v>6.3251106894370648E-2</v>
      </c>
      <c r="E74" s="115">
        <v>8</v>
      </c>
      <c r="F74" s="114">
        <v>10</v>
      </c>
      <c r="G74" s="114">
        <v>32</v>
      </c>
      <c r="H74" s="114">
        <v>8</v>
      </c>
      <c r="I74" s="140">
        <v>20</v>
      </c>
      <c r="J74" s="115">
        <v>-12</v>
      </c>
      <c r="K74" s="116">
        <v>-60</v>
      </c>
    </row>
    <row r="75" spans="1:11" ht="14.1" customHeight="1" x14ac:dyDescent="0.2">
      <c r="A75" s="306" t="s">
        <v>313</v>
      </c>
      <c r="B75" s="307" t="s">
        <v>314</v>
      </c>
      <c r="C75" s="308"/>
      <c r="D75" s="113">
        <v>4.743833017077799E-2</v>
      </c>
      <c r="E75" s="115">
        <v>6</v>
      </c>
      <c r="F75" s="114">
        <v>22</v>
      </c>
      <c r="G75" s="114">
        <v>9</v>
      </c>
      <c r="H75" s="114">
        <v>13</v>
      </c>
      <c r="I75" s="140">
        <v>11</v>
      </c>
      <c r="J75" s="115">
        <v>-5</v>
      </c>
      <c r="K75" s="116">
        <v>-45.454545454545453</v>
      </c>
    </row>
    <row r="76" spans="1:11" ht="14.1" customHeight="1" x14ac:dyDescent="0.2">
      <c r="A76" s="306">
        <v>91</v>
      </c>
      <c r="B76" s="307" t="s">
        <v>315</v>
      </c>
      <c r="C76" s="308"/>
      <c r="D76" s="113">
        <v>0.22928526249209361</v>
      </c>
      <c r="E76" s="115">
        <v>29</v>
      </c>
      <c r="F76" s="114">
        <v>4</v>
      </c>
      <c r="G76" s="114">
        <v>27</v>
      </c>
      <c r="H76" s="114">
        <v>12</v>
      </c>
      <c r="I76" s="140">
        <v>23</v>
      </c>
      <c r="J76" s="115">
        <v>6</v>
      </c>
      <c r="K76" s="116">
        <v>26.086956521739129</v>
      </c>
    </row>
    <row r="77" spans="1:11" ht="14.1" customHeight="1" x14ac:dyDescent="0.2">
      <c r="A77" s="306">
        <v>92</v>
      </c>
      <c r="B77" s="307" t="s">
        <v>316</v>
      </c>
      <c r="C77" s="308"/>
      <c r="D77" s="113">
        <v>0.38741302972802022</v>
      </c>
      <c r="E77" s="115">
        <v>49</v>
      </c>
      <c r="F77" s="114">
        <v>30</v>
      </c>
      <c r="G77" s="114">
        <v>40</v>
      </c>
      <c r="H77" s="114">
        <v>35</v>
      </c>
      <c r="I77" s="140">
        <v>39</v>
      </c>
      <c r="J77" s="115">
        <v>10</v>
      </c>
      <c r="K77" s="116">
        <v>25.641025641025642</v>
      </c>
    </row>
    <row r="78" spans="1:11" ht="14.1" customHeight="1" x14ac:dyDescent="0.2">
      <c r="A78" s="306">
        <v>93</v>
      </c>
      <c r="B78" s="307" t="s">
        <v>317</v>
      </c>
      <c r="C78" s="308"/>
      <c r="D78" s="113">
        <v>0.13440860215053763</v>
      </c>
      <c r="E78" s="115">
        <v>17</v>
      </c>
      <c r="F78" s="114">
        <v>6</v>
      </c>
      <c r="G78" s="114">
        <v>23</v>
      </c>
      <c r="H78" s="114">
        <v>7</v>
      </c>
      <c r="I78" s="140">
        <v>14</v>
      </c>
      <c r="J78" s="115">
        <v>3</v>
      </c>
      <c r="K78" s="116">
        <v>21.428571428571427</v>
      </c>
    </row>
    <row r="79" spans="1:11" ht="14.1" customHeight="1" x14ac:dyDescent="0.2">
      <c r="A79" s="306">
        <v>94</v>
      </c>
      <c r="B79" s="307" t="s">
        <v>318</v>
      </c>
      <c r="C79" s="308"/>
      <c r="D79" s="113">
        <v>0.11068943706514864</v>
      </c>
      <c r="E79" s="115">
        <v>14</v>
      </c>
      <c r="F79" s="114">
        <v>3</v>
      </c>
      <c r="G79" s="114">
        <v>33</v>
      </c>
      <c r="H79" s="114" t="s">
        <v>514</v>
      </c>
      <c r="I79" s="140">
        <v>15</v>
      </c>
      <c r="J79" s="115">
        <v>-1</v>
      </c>
      <c r="K79" s="116">
        <v>-6.666666666666667</v>
      </c>
    </row>
    <row r="80" spans="1:11" ht="14.1" customHeight="1" x14ac:dyDescent="0.2">
      <c r="A80" s="306" t="s">
        <v>319</v>
      </c>
      <c r="B80" s="307" t="s">
        <v>320</v>
      </c>
      <c r="C80" s="308"/>
      <c r="D80" s="113">
        <v>0</v>
      </c>
      <c r="E80" s="115">
        <v>0</v>
      </c>
      <c r="F80" s="114">
        <v>0</v>
      </c>
      <c r="G80" s="114" t="s">
        <v>514</v>
      </c>
      <c r="H80" s="114">
        <v>0</v>
      </c>
      <c r="I80" s="140" t="s">
        <v>514</v>
      </c>
      <c r="J80" s="115" t="s">
        <v>514</v>
      </c>
      <c r="K80" s="116" t="s">
        <v>514</v>
      </c>
    </row>
    <row r="81" spans="1:11" ht="14.1" customHeight="1" x14ac:dyDescent="0.2">
      <c r="A81" s="310" t="s">
        <v>321</v>
      </c>
      <c r="B81" s="311" t="s">
        <v>334</v>
      </c>
      <c r="C81" s="312"/>
      <c r="D81" s="125">
        <v>0.18975332068311196</v>
      </c>
      <c r="E81" s="143">
        <v>24</v>
      </c>
      <c r="F81" s="144">
        <v>36</v>
      </c>
      <c r="G81" s="144">
        <v>88</v>
      </c>
      <c r="H81" s="144">
        <v>16</v>
      </c>
      <c r="I81" s="145">
        <v>17</v>
      </c>
      <c r="J81" s="143">
        <v>7</v>
      </c>
      <c r="K81" s="146">
        <v>41.176470588235297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11816</v>
      </c>
      <c r="E11" s="114">
        <v>11309</v>
      </c>
      <c r="F11" s="114">
        <v>13079</v>
      </c>
      <c r="G11" s="114">
        <v>10365</v>
      </c>
      <c r="H11" s="140">
        <v>11256</v>
      </c>
      <c r="I11" s="115">
        <v>560</v>
      </c>
      <c r="J11" s="116">
        <v>4.9751243781094523</v>
      </c>
    </row>
    <row r="12" spans="1:15" s="110" customFormat="1" ht="24.95" customHeight="1" x14ac:dyDescent="0.2">
      <c r="A12" s="193" t="s">
        <v>132</v>
      </c>
      <c r="B12" s="194" t="s">
        <v>133</v>
      </c>
      <c r="C12" s="113">
        <v>5.5602572782667572</v>
      </c>
      <c r="D12" s="115">
        <v>657</v>
      </c>
      <c r="E12" s="114">
        <v>1249</v>
      </c>
      <c r="F12" s="114">
        <v>986</v>
      </c>
      <c r="G12" s="114">
        <v>526</v>
      </c>
      <c r="H12" s="140">
        <v>620</v>
      </c>
      <c r="I12" s="115">
        <v>37</v>
      </c>
      <c r="J12" s="116">
        <v>5.967741935483871</v>
      </c>
    </row>
    <row r="13" spans="1:15" s="110" customFormat="1" ht="24.95" customHeight="1" x14ac:dyDescent="0.2">
      <c r="A13" s="193" t="s">
        <v>134</v>
      </c>
      <c r="B13" s="199" t="s">
        <v>214</v>
      </c>
      <c r="C13" s="113">
        <v>1.1932972241029114</v>
      </c>
      <c r="D13" s="115">
        <v>141</v>
      </c>
      <c r="E13" s="114">
        <v>307</v>
      </c>
      <c r="F13" s="114">
        <v>196</v>
      </c>
      <c r="G13" s="114">
        <v>116</v>
      </c>
      <c r="H13" s="140">
        <v>203</v>
      </c>
      <c r="I13" s="115">
        <v>-62</v>
      </c>
      <c r="J13" s="116">
        <v>-30.541871921182267</v>
      </c>
    </row>
    <row r="14" spans="1:15" s="287" customFormat="1" ht="24.95" customHeight="1" x14ac:dyDescent="0.2">
      <c r="A14" s="193" t="s">
        <v>215</v>
      </c>
      <c r="B14" s="199" t="s">
        <v>137</v>
      </c>
      <c r="C14" s="113">
        <v>23.781313473256603</v>
      </c>
      <c r="D14" s="115">
        <v>2810</v>
      </c>
      <c r="E14" s="114">
        <v>2613</v>
      </c>
      <c r="F14" s="114">
        <v>3100</v>
      </c>
      <c r="G14" s="114">
        <v>2608</v>
      </c>
      <c r="H14" s="140">
        <v>2809</v>
      </c>
      <c r="I14" s="115">
        <v>1</v>
      </c>
      <c r="J14" s="116">
        <v>3.55998576005696E-2</v>
      </c>
      <c r="K14" s="110"/>
      <c r="L14" s="110"/>
      <c r="M14" s="110"/>
      <c r="N14" s="110"/>
      <c r="O14" s="110"/>
    </row>
    <row r="15" spans="1:15" s="110" customFormat="1" ht="24.95" customHeight="1" x14ac:dyDescent="0.2">
      <c r="A15" s="193" t="s">
        <v>216</v>
      </c>
      <c r="B15" s="199" t="s">
        <v>217</v>
      </c>
      <c r="C15" s="113">
        <v>12.804671631685849</v>
      </c>
      <c r="D15" s="115">
        <v>1513</v>
      </c>
      <c r="E15" s="114">
        <v>1603</v>
      </c>
      <c r="F15" s="114">
        <v>1624</v>
      </c>
      <c r="G15" s="114">
        <v>1539</v>
      </c>
      <c r="H15" s="140">
        <v>1441</v>
      </c>
      <c r="I15" s="115">
        <v>72</v>
      </c>
      <c r="J15" s="116">
        <v>4.9965301873698822</v>
      </c>
    </row>
    <row r="16" spans="1:15" s="287" customFormat="1" ht="24.95" customHeight="1" x14ac:dyDescent="0.2">
      <c r="A16" s="193" t="s">
        <v>218</v>
      </c>
      <c r="B16" s="199" t="s">
        <v>141</v>
      </c>
      <c r="C16" s="113">
        <v>7.244414353419093</v>
      </c>
      <c r="D16" s="115">
        <v>856</v>
      </c>
      <c r="E16" s="114">
        <v>604</v>
      </c>
      <c r="F16" s="114">
        <v>737</v>
      </c>
      <c r="G16" s="114">
        <v>636</v>
      </c>
      <c r="H16" s="140">
        <v>820</v>
      </c>
      <c r="I16" s="115">
        <v>36</v>
      </c>
      <c r="J16" s="116">
        <v>4.3902439024390247</v>
      </c>
      <c r="K16" s="110"/>
      <c r="L16" s="110"/>
      <c r="M16" s="110"/>
      <c r="N16" s="110"/>
      <c r="O16" s="110"/>
    </row>
    <row r="17" spans="1:15" s="110" customFormat="1" ht="24.95" customHeight="1" x14ac:dyDescent="0.2">
      <c r="A17" s="193" t="s">
        <v>142</v>
      </c>
      <c r="B17" s="199" t="s">
        <v>220</v>
      </c>
      <c r="C17" s="113">
        <v>3.7322274881516586</v>
      </c>
      <c r="D17" s="115">
        <v>441</v>
      </c>
      <c r="E17" s="114">
        <v>406</v>
      </c>
      <c r="F17" s="114">
        <v>739</v>
      </c>
      <c r="G17" s="114">
        <v>433</v>
      </c>
      <c r="H17" s="140">
        <v>548</v>
      </c>
      <c r="I17" s="115">
        <v>-107</v>
      </c>
      <c r="J17" s="116">
        <v>-19.525547445255473</v>
      </c>
    </row>
    <row r="18" spans="1:15" s="287" customFormat="1" ht="24.95" customHeight="1" x14ac:dyDescent="0.2">
      <c r="A18" s="201" t="s">
        <v>144</v>
      </c>
      <c r="B18" s="202" t="s">
        <v>145</v>
      </c>
      <c r="C18" s="113">
        <v>9.0724441435341916</v>
      </c>
      <c r="D18" s="115">
        <v>1072</v>
      </c>
      <c r="E18" s="114">
        <v>1035</v>
      </c>
      <c r="F18" s="114">
        <v>1158</v>
      </c>
      <c r="G18" s="114">
        <v>867</v>
      </c>
      <c r="H18" s="140">
        <v>1077</v>
      </c>
      <c r="I18" s="115">
        <v>-5</v>
      </c>
      <c r="J18" s="116">
        <v>-0.46425255338904364</v>
      </c>
      <c r="K18" s="110"/>
      <c r="L18" s="110"/>
      <c r="M18" s="110"/>
      <c r="N18" s="110"/>
      <c r="O18" s="110"/>
    </row>
    <row r="19" spans="1:15" s="110" customFormat="1" ht="24.95" customHeight="1" x14ac:dyDescent="0.2">
      <c r="A19" s="193" t="s">
        <v>146</v>
      </c>
      <c r="B19" s="199" t="s">
        <v>147</v>
      </c>
      <c r="C19" s="113">
        <v>12.220717670954638</v>
      </c>
      <c r="D19" s="115">
        <v>1444</v>
      </c>
      <c r="E19" s="114">
        <v>1159</v>
      </c>
      <c r="F19" s="114">
        <v>1380</v>
      </c>
      <c r="G19" s="114">
        <v>1219</v>
      </c>
      <c r="H19" s="140">
        <v>1413</v>
      </c>
      <c r="I19" s="115">
        <v>31</v>
      </c>
      <c r="J19" s="116">
        <v>2.1939136588818116</v>
      </c>
    </row>
    <row r="20" spans="1:15" s="287" customFormat="1" ht="24.95" customHeight="1" x14ac:dyDescent="0.2">
      <c r="A20" s="193" t="s">
        <v>148</v>
      </c>
      <c r="B20" s="199" t="s">
        <v>149</v>
      </c>
      <c r="C20" s="113">
        <v>7.3713608666215302</v>
      </c>
      <c r="D20" s="115">
        <v>871</v>
      </c>
      <c r="E20" s="114">
        <v>789</v>
      </c>
      <c r="F20" s="114">
        <v>838</v>
      </c>
      <c r="G20" s="114">
        <v>779</v>
      </c>
      <c r="H20" s="140">
        <v>664</v>
      </c>
      <c r="I20" s="115">
        <v>207</v>
      </c>
      <c r="J20" s="116">
        <v>31.174698795180724</v>
      </c>
      <c r="K20" s="110"/>
      <c r="L20" s="110"/>
      <c r="M20" s="110"/>
      <c r="N20" s="110"/>
      <c r="O20" s="110"/>
    </row>
    <row r="21" spans="1:15" s="110" customFormat="1" ht="24.95" customHeight="1" x14ac:dyDescent="0.2">
      <c r="A21" s="201" t="s">
        <v>150</v>
      </c>
      <c r="B21" s="202" t="s">
        <v>151</v>
      </c>
      <c r="C21" s="113">
        <v>3.3344617467840219</v>
      </c>
      <c r="D21" s="115">
        <v>394</v>
      </c>
      <c r="E21" s="114">
        <v>377</v>
      </c>
      <c r="F21" s="114">
        <v>355</v>
      </c>
      <c r="G21" s="114">
        <v>334</v>
      </c>
      <c r="H21" s="140">
        <v>350</v>
      </c>
      <c r="I21" s="115">
        <v>44</v>
      </c>
      <c r="J21" s="116">
        <v>12.571428571428571</v>
      </c>
    </row>
    <row r="22" spans="1:15" s="110" customFormat="1" ht="24.95" customHeight="1" x14ac:dyDescent="0.2">
      <c r="A22" s="201" t="s">
        <v>152</v>
      </c>
      <c r="B22" s="199" t="s">
        <v>153</v>
      </c>
      <c r="C22" s="113">
        <v>0.52471225457007442</v>
      </c>
      <c r="D22" s="115">
        <v>62</v>
      </c>
      <c r="E22" s="114">
        <v>97</v>
      </c>
      <c r="F22" s="114">
        <v>63</v>
      </c>
      <c r="G22" s="114">
        <v>46</v>
      </c>
      <c r="H22" s="140">
        <v>42</v>
      </c>
      <c r="I22" s="115">
        <v>20</v>
      </c>
      <c r="J22" s="116">
        <v>47.61904761904762</v>
      </c>
    </row>
    <row r="23" spans="1:15" s="110" customFormat="1" ht="24.95" customHeight="1" x14ac:dyDescent="0.2">
      <c r="A23" s="193" t="s">
        <v>154</v>
      </c>
      <c r="B23" s="199" t="s">
        <v>155</v>
      </c>
      <c r="C23" s="113">
        <v>0.94786729857819907</v>
      </c>
      <c r="D23" s="115">
        <v>112</v>
      </c>
      <c r="E23" s="114">
        <v>74</v>
      </c>
      <c r="F23" s="114">
        <v>168</v>
      </c>
      <c r="G23" s="114">
        <v>87</v>
      </c>
      <c r="H23" s="140">
        <v>110</v>
      </c>
      <c r="I23" s="115">
        <v>2</v>
      </c>
      <c r="J23" s="116">
        <v>1.8181818181818181</v>
      </c>
    </row>
    <row r="24" spans="1:15" s="110" customFormat="1" ht="24.95" customHeight="1" x14ac:dyDescent="0.2">
      <c r="A24" s="193" t="s">
        <v>156</v>
      </c>
      <c r="B24" s="199" t="s">
        <v>221</v>
      </c>
      <c r="C24" s="113">
        <v>3.8083953960731214</v>
      </c>
      <c r="D24" s="115">
        <v>450</v>
      </c>
      <c r="E24" s="114">
        <v>318</v>
      </c>
      <c r="F24" s="114">
        <v>499</v>
      </c>
      <c r="G24" s="114">
        <v>457</v>
      </c>
      <c r="H24" s="140">
        <v>432</v>
      </c>
      <c r="I24" s="115">
        <v>18</v>
      </c>
      <c r="J24" s="116">
        <v>4.166666666666667</v>
      </c>
    </row>
    <row r="25" spans="1:15" s="110" customFormat="1" ht="24.95" customHeight="1" x14ac:dyDescent="0.2">
      <c r="A25" s="193" t="s">
        <v>222</v>
      </c>
      <c r="B25" s="204" t="s">
        <v>159</v>
      </c>
      <c r="C25" s="113">
        <v>4.8239675016926205</v>
      </c>
      <c r="D25" s="115">
        <v>570</v>
      </c>
      <c r="E25" s="114">
        <v>582</v>
      </c>
      <c r="F25" s="114">
        <v>557</v>
      </c>
      <c r="G25" s="114">
        <v>555</v>
      </c>
      <c r="H25" s="140">
        <v>505</v>
      </c>
      <c r="I25" s="115">
        <v>65</v>
      </c>
      <c r="J25" s="116">
        <v>12.871287128712872</v>
      </c>
    </row>
    <row r="26" spans="1:15" s="110" customFormat="1" ht="24.95" customHeight="1" x14ac:dyDescent="0.2">
      <c r="A26" s="201">
        <v>782.78300000000002</v>
      </c>
      <c r="B26" s="203" t="s">
        <v>160</v>
      </c>
      <c r="C26" s="113">
        <v>11.966824644549764</v>
      </c>
      <c r="D26" s="115">
        <v>1414</v>
      </c>
      <c r="E26" s="114">
        <v>1380</v>
      </c>
      <c r="F26" s="114">
        <v>1486</v>
      </c>
      <c r="G26" s="114">
        <v>1262</v>
      </c>
      <c r="H26" s="140">
        <v>1475</v>
      </c>
      <c r="I26" s="115">
        <v>-61</v>
      </c>
      <c r="J26" s="116">
        <v>-4.1355932203389827</v>
      </c>
    </row>
    <row r="27" spans="1:15" s="110" customFormat="1" ht="24.95" customHeight="1" x14ac:dyDescent="0.2">
      <c r="A27" s="193" t="s">
        <v>161</v>
      </c>
      <c r="B27" s="199" t="s">
        <v>162</v>
      </c>
      <c r="C27" s="113">
        <v>1.0155721056194991</v>
      </c>
      <c r="D27" s="115">
        <v>120</v>
      </c>
      <c r="E27" s="114">
        <v>91</v>
      </c>
      <c r="F27" s="114">
        <v>127</v>
      </c>
      <c r="G27" s="114">
        <v>104</v>
      </c>
      <c r="H27" s="140">
        <v>96</v>
      </c>
      <c r="I27" s="115">
        <v>24</v>
      </c>
      <c r="J27" s="116">
        <v>25</v>
      </c>
    </row>
    <row r="28" spans="1:15" s="110" customFormat="1" ht="24.95" customHeight="1" x14ac:dyDescent="0.2">
      <c r="A28" s="193" t="s">
        <v>163</v>
      </c>
      <c r="B28" s="199" t="s">
        <v>164</v>
      </c>
      <c r="C28" s="113">
        <v>3.1144211238997968</v>
      </c>
      <c r="D28" s="115">
        <v>368</v>
      </c>
      <c r="E28" s="114">
        <v>189</v>
      </c>
      <c r="F28" s="114">
        <v>521</v>
      </c>
      <c r="G28" s="114">
        <v>221</v>
      </c>
      <c r="H28" s="140">
        <v>324</v>
      </c>
      <c r="I28" s="115">
        <v>44</v>
      </c>
      <c r="J28" s="116">
        <v>13.580246913580247</v>
      </c>
    </row>
    <row r="29" spans="1:15" s="110" customFormat="1" ht="24.95" customHeight="1" x14ac:dyDescent="0.2">
      <c r="A29" s="193">
        <v>86</v>
      </c>
      <c r="B29" s="199" t="s">
        <v>165</v>
      </c>
      <c r="C29" s="113">
        <v>4.0030467163168586</v>
      </c>
      <c r="D29" s="115">
        <v>473</v>
      </c>
      <c r="E29" s="114">
        <v>376</v>
      </c>
      <c r="F29" s="114">
        <v>558</v>
      </c>
      <c r="G29" s="114">
        <v>503</v>
      </c>
      <c r="H29" s="140">
        <v>414</v>
      </c>
      <c r="I29" s="115">
        <v>59</v>
      </c>
      <c r="J29" s="116">
        <v>14.251207729468598</v>
      </c>
    </row>
    <row r="30" spans="1:15" s="110" customFormat="1" ht="24.95" customHeight="1" x14ac:dyDescent="0.2">
      <c r="A30" s="193">
        <v>87.88</v>
      </c>
      <c r="B30" s="204" t="s">
        <v>166</v>
      </c>
      <c r="C30" s="113">
        <v>4.4092755585646577</v>
      </c>
      <c r="D30" s="115">
        <v>521</v>
      </c>
      <c r="E30" s="114">
        <v>362</v>
      </c>
      <c r="F30" s="114">
        <v>689</v>
      </c>
      <c r="G30" s="114">
        <v>365</v>
      </c>
      <c r="H30" s="140">
        <v>364</v>
      </c>
      <c r="I30" s="115">
        <v>157</v>
      </c>
      <c r="J30" s="116">
        <v>43.131868131868131</v>
      </c>
    </row>
    <row r="31" spans="1:15" s="110" customFormat="1" ht="24.95" customHeight="1" x14ac:dyDescent="0.2">
      <c r="A31" s="193" t="s">
        <v>167</v>
      </c>
      <c r="B31" s="199" t="s">
        <v>168</v>
      </c>
      <c r="C31" s="113">
        <v>2.8520649966147595</v>
      </c>
      <c r="D31" s="115">
        <v>337</v>
      </c>
      <c r="E31" s="114">
        <v>311</v>
      </c>
      <c r="F31" s="114">
        <v>398</v>
      </c>
      <c r="G31" s="114">
        <v>315</v>
      </c>
      <c r="H31" s="140">
        <v>358</v>
      </c>
      <c r="I31" s="115">
        <v>-21</v>
      </c>
      <c r="J31" s="116">
        <v>-5.8659217877094969</v>
      </c>
    </row>
    <row r="32" spans="1:15" s="110" customFormat="1" ht="24.95" customHeight="1" x14ac:dyDescent="0.2">
      <c r="A32" s="193"/>
      <c r="B32" s="204" t="s">
        <v>169</v>
      </c>
      <c r="C32" s="113">
        <v>0</v>
      </c>
      <c r="D32" s="115">
        <v>0</v>
      </c>
      <c r="E32" s="114">
        <v>0</v>
      </c>
      <c r="F32" s="114">
        <v>0</v>
      </c>
      <c r="G32" s="114" t="s">
        <v>514</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5.5602572782667572</v>
      </c>
      <c r="D34" s="115">
        <v>657</v>
      </c>
      <c r="E34" s="114">
        <v>1249</v>
      </c>
      <c r="F34" s="114">
        <v>986</v>
      </c>
      <c r="G34" s="114">
        <v>526</v>
      </c>
      <c r="H34" s="140">
        <v>620</v>
      </c>
      <c r="I34" s="115">
        <v>37</v>
      </c>
      <c r="J34" s="116">
        <v>5.967741935483871</v>
      </c>
    </row>
    <row r="35" spans="1:10" s="110" customFormat="1" ht="24.95" customHeight="1" x14ac:dyDescent="0.2">
      <c r="A35" s="292" t="s">
        <v>171</v>
      </c>
      <c r="B35" s="293" t="s">
        <v>172</v>
      </c>
      <c r="C35" s="113">
        <v>34.047054840893701</v>
      </c>
      <c r="D35" s="115">
        <v>4023</v>
      </c>
      <c r="E35" s="114">
        <v>3955</v>
      </c>
      <c r="F35" s="114">
        <v>4454</v>
      </c>
      <c r="G35" s="114">
        <v>3591</v>
      </c>
      <c r="H35" s="140">
        <v>4089</v>
      </c>
      <c r="I35" s="115">
        <v>-66</v>
      </c>
      <c r="J35" s="116">
        <v>-1.6140865737344094</v>
      </c>
    </row>
    <row r="36" spans="1:10" s="110" customFormat="1" ht="24.95" customHeight="1" x14ac:dyDescent="0.2">
      <c r="A36" s="294" t="s">
        <v>173</v>
      </c>
      <c r="B36" s="295" t="s">
        <v>174</v>
      </c>
      <c r="C36" s="125">
        <v>60.392687880839539</v>
      </c>
      <c r="D36" s="143">
        <v>7136</v>
      </c>
      <c r="E36" s="144">
        <v>6105</v>
      </c>
      <c r="F36" s="144">
        <v>7639</v>
      </c>
      <c r="G36" s="144">
        <v>6247</v>
      </c>
      <c r="H36" s="145">
        <v>6547</v>
      </c>
      <c r="I36" s="143">
        <v>589</v>
      </c>
      <c r="J36" s="146">
        <v>8.9964869405834733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11816</v>
      </c>
      <c r="F11" s="264">
        <v>11309</v>
      </c>
      <c r="G11" s="264">
        <v>13079</v>
      </c>
      <c r="H11" s="264">
        <v>10365</v>
      </c>
      <c r="I11" s="265">
        <v>11256</v>
      </c>
      <c r="J11" s="263">
        <v>560</v>
      </c>
      <c r="K11" s="266">
        <v>4.9751243781094523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32.904536222071769</v>
      </c>
      <c r="E13" s="115">
        <v>3888</v>
      </c>
      <c r="F13" s="114">
        <v>4555</v>
      </c>
      <c r="G13" s="114">
        <v>4464</v>
      </c>
      <c r="H13" s="114">
        <v>3466</v>
      </c>
      <c r="I13" s="140">
        <v>3671</v>
      </c>
      <c r="J13" s="115">
        <v>217</v>
      </c>
      <c r="K13" s="116">
        <v>5.9111958594388447</v>
      </c>
    </row>
    <row r="14" spans="1:17" ht="15.95" customHeight="1" x14ac:dyDescent="0.2">
      <c r="A14" s="306" t="s">
        <v>230</v>
      </c>
      <c r="B14" s="307"/>
      <c r="C14" s="308"/>
      <c r="D14" s="113">
        <v>56.000338524035207</v>
      </c>
      <c r="E14" s="115">
        <v>6617</v>
      </c>
      <c r="F14" s="114">
        <v>5752</v>
      </c>
      <c r="G14" s="114">
        <v>7244</v>
      </c>
      <c r="H14" s="114">
        <v>5920</v>
      </c>
      <c r="I14" s="140">
        <v>6369</v>
      </c>
      <c r="J14" s="115">
        <v>248</v>
      </c>
      <c r="K14" s="116">
        <v>3.8938608886795416</v>
      </c>
    </row>
    <row r="15" spans="1:17" ht="15.95" customHeight="1" x14ac:dyDescent="0.2">
      <c r="A15" s="306" t="s">
        <v>231</v>
      </c>
      <c r="B15" s="307"/>
      <c r="C15" s="308"/>
      <c r="D15" s="113">
        <v>5.526404874746107</v>
      </c>
      <c r="E15" s="115">
        <v>653</v>
      </c>
      <c r="F15" s="114">
        <v>534</v>
      </c>
      <c r="G15" s="114">
        <v>682</v>
      </c>
      <c r="H15" s="114">
        <v>534</v>
      </c>
      <c r="I15" s="140">
        <v>567</v>
      </c>
      <c r="J15" s="115">
        <v>86</v>
      </c>
      <c r="K15" s="116">
        <v>15.167548500881834</v>
      </c>
    </row>
    <row r="16" spans="1:17" ht="15.95" customHeight="1" x14ac:dyDescent="0.2">
      <c r="A16" s="306" t="s">
        <v>232</v>
      </c>
      <c r="B16" s="307"/>
      <c r="C16" s="308"/>
      <c r="D16" s="113">
        <v>5.2301963439404195</v>
      </c>
      <c r="E16" s="115">
        <v>618</v>
      </c>
      <c r="F16" s="114">
        <v>428</v>
      </c>
      <c r="G16" s="114">
        <v>659</v>
      </c>
      <c r="H16" s="114">
        <v>419</v>
      </c>
      <c r="I16" s="140">
        <v>625</v>
      </c>
      <c r="J16" s="115">
        <v>-7</v>
      </c>
      <c r="K16" s="116">
        <v>-1.1200000000000001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4.7393364928909953</v>
      </c>
      <c r="E18" s="115">
        <v>560</v>
      </c>
      <c r="F18" s="114">
        <v>1129</v>
      </c>
      <c r="G18" s="114">
        <v>829</v>
      </c>
      <c r="H18" s="114">
        <v>415</v>
      </c>
      <c r="I18" s="140">
        <v>493</v>
      </c>
      <c r="J18" s="115">
        <v>67</v>
      </c>
      <c r="K18" s="116">
        <v>13.590263691683569</v>
      </c>
    </row>
    <row r="19" spans="1:11" ht="14.1" customHeight="1" x14ac:dyDescent="0.2">
      <c r="A19" s="306" t="s">
        <v>235</v>
      </c>
      <c r="B19" s="307" t="s">
        <v>236</v>
      </c>
      <c r="C19" s="308"/>
      <c r="D19" s="113">
        <v>3.5883547731888963</v>
      </c>
      <c r="E19" s="115">
        <v>424</v>
      </c>
      <c r="F19" s="114">
        <v>1009</v>
      </c>
      <c r="G19" s="114">
        <v>671</v>
      </c>
      <c r="H19" s="114">
        <v>281</v>
      </c>
      <c r="I19" s="140">
        <v>338</v>
      </c>
      <c r="J19" s="115">
        <v>86</v>
      </c>
      <c r="K19" s="116">
        <v>25.443786982248522</v>
      </c>
    </row>
    <row r="20" spans="1:11" ht="14.1" customHeight="1" x14ac:dyDescent="0.2">
      <c r="A20" s="306">
        <v>12</v>
      </c>
      <c r="B20" s="307" t="s">
        <v>237</v>
      </c>
      <c r="C20" s="308"/>
      <c r="D20" s="113">
        <v>1.4556533513879486</v>
      </c>
      <c r="E20" s="115">
        <v>172</v>
      </c>
      <c r="F20" s="114">
        <v>235</v>
      </c>
      <c r="G20" s="114">
        <v>216</v>
      </c>
      <c r="H20" s="114">
        <v>156</v>
      </c>
      <c r="I20" s="140">
        <v>206</v>
      </c>
      <c r="J20" s="115">
        <v>-34</v>
      </c>
      <c r="K20" s="116">
        <v>-16.50485436893204</v>
      </c>
    </row>
    <row r="21" spans="1:11" ht="14.1" customHeight="1" x14ac:dyDescent="0.2">
      <c r="A21" s="306">
        <v>21</v>
      </c>
      <c r="B21" s="307" t="s">
        <v>238</v>
      </c>
      <c r="C21" s="308"/>
      <c r="D21" s="113">
        <v>0.53317535545023698</v>
      </c>
      <c r="E21" s="115">
        <v>63</v>
      </c>
      <c r="F21" s="114">
        <v>106</v>
      </c>
      <c r="G21" s="114">
        <v>104</v>
      </c>
      <c r="H21" s="114">
        <v>70</v>
      </c>
      <c r="I21" s="140">
        <v>113</v>
      </c>
      <c r="J21" s="115">
        <v>-50</v>
      </c>
      <c r="K21" s="116">
        <v>-44.247787610619469</v>
      </c>
    </row>
    <row r="22" spans="1:11" ht="14.1" customHeight="1" x14ac:dyDescent="0.2">
      <c r="A22" s="306">
        <v>22</v>
      </c>
      <c r="B22" s="307" t="s">
        <v>239</v>
      </c>
      <c r="C22" s="308"/>
      <c r="D22" s="113">
        <v>3.4614082599864591</v>
      </c>
      <c r="E22" s="115">
        <v>409</v>
      </c>
      <c r="F22" s="114">
        <v>410</v>
      </c>
      <c r="G22" s="114">
        <v>615</v>
      </c>
      <c r="H22" s="114">
        <v>431</v>
      </c>
      <c r="I22" s="140">
        <v>420</v>
      </c>
      <c r="J22" s="115">
        <v>-11</v>
      </c>
      <c r="K22" s="116">
        <v>-2.6190476190476191</v>
      </c>
    </row>
    <row r="23" spans="1:11" ht="14.1" customHeight="1" x14ac:dyDescent="0.2">
      <c r="A23" s="306">
        <v>23</v>
      </c>
      <c r="B23" s="307" t="s">
        <v>240</v>
      </c>
      <c r="C23" s="308"/>
      <c r="D23" s="113">
        <v>0.34698713608666215</v>
      </c>
      <c r="E23" s="115">
        <v>41</v>
      </c>
      <c r="F23" s="114">
        <v>55</v>
      </c>
      <c r="G23" s="114">
        <v>70</v>
      </c>
      <c r="H23" s="114">
        <v>44</v>
      </c>
      <c r="I23" s="140">
        <v>48</v>
      </c>
      <c r="J23" s="115">
        <v>-7</v>
      </c>
      <c r="K23" s="116">
        <v>-14.583333333333334</v>
      </c>
    </row>
    <row r="24" spans="1:11" ht="14.1" customHeight="1" x14ac:dyDescent="0.2">
      <c r="A24" s="306">
        <v>24</v>
      </c>
      <c r="B24" s="307" t="s">
        <v>241</v>
      </c>
      <c r="C24" s="308"/>
      <c r="D24" s="113">
        <v>4.6970209884901832</v>
      </c>
      <c r="E24" s="115">
        <v>555</v>
      </c>
      <c r="F24" s="114">
        <v>462</v>
      </c>
      <c r="G24" s="114">
        <v>524</v>
      </c>
      <c r="H24" s="114">
        <v>407</v>
      </c>
      <c r="I24" s="140">
        <v>445</v>
      </c>
      <c r="J24" s="115">
        <v>110</v>
      </c>
      <c r="K24" s="116">
        <v>24.719101123595507</v>
      </c>
    </row>
    <row r="25" spans="1:11" ht="14.1" customHeight="1" x14ac:dyDescent="0.2">
      <c r="A25" s="306">
        <v>25</v>
      </c>
      <c r="B25" s="307" t="s">
        <v>242</v>
      </c>
      <c r="C25" s="308"/>
      <c r="D25" s="113">
        <v>5.3402166553825321</v>
      </c>
      <c r="E25" s="115">
        <v>631</v>
      </c>
      <c r="F25" s="114">
        <v>517</v>
      </c>
      <c r="G25" s="114">
        <v>523</v>
      </c>
      <c r="H25" s="114">
        <v>442</v>
      </c>
      <c r="I25" s="140">
        <v>687</v>
      </c>
      <c r="J25" s="115">
        <v>-56</v>
      </c>
      <c r="K25" s="116">
        <v>-8.1513828238719075</v>
      </c>
    </row>
    <row r="26" spans="1:11" ht="14.1" customHeight="1" x14ac:dyDescent="0.2">
      <c r="A26" s="306">
        <v>26</v>
      </c>
      <c r="B26" s="307" t="s">
        <v>243</v>
      </c>
      <c r="C26" s="308"/>
      <c r="D26" s="113">
        <v>2.6320243737305349</v>
      </c>
      <c r="E26" s="115">
        <v>311</v>
      </c>
      <c r="F26" s="114">
        <v>208</v>
      </c>
      <c r="G26" s="114">
        <v>301</v>
      </c>
      <c r="H26" s="114">
        <v>217</v>
      </c>
      <c r="I26" s="140">
        <v>288</v>
      </c>
      <c r="J26" s="115">
        <v>23</v>
      </c>
      <c r="K26" s="116">
        <v>7.9861111111111107</v>
      </c>
    </row>
    <row r="27" spans="1:11" ht="14.1" customHeight="1" x14ac:dyDescent="0.2">
      <c r="A27" s="306">
        <v>27</v>
      </c>
      <c r="B27" s="307" t="s">
        <v>244</v>
      </c>
      <c r="C27" s="308"/>
      <c r="D27" s="113">
        <v>1.5741367637102235</v>
      </c>
      <c r="E27" s="115">
        <v>186</v>
      </c>
      <c r="F27" s="114">
        <v>153</v>
      </c>
      <c r="G27" s="114">
        <v>167</v>
      </c>
      <c r="H27" s="114">
        <v>146</v>
      </c>
      <c r="I27" s="140">
        <v>158</v>
      </c>
      <c r="J27" s="115">
        <v>28</v>
      </c>
      <c r="K27" s="116">
        <v>17.721518987341771</v>
      </c>
    </row>
    <row r="28" spans="1:11" ht="14.1" customHeight="1" x14ac:dyDescent="0.2">
      <c r="A28" s="306">
        <v>28</v>
      </c>
      <c r="B28" s="307" t="s">
        <v>245</v>
      </c>
      <c r="C28" s="308"/>
      <c r="D28" s="113">
        <v>0.14387271496276235</v>
      </c>
      <c r="E28" s="115">
        <v>17</v>
      </c>
      <c r="F28" s="114">
        <v>19</v>
      </c>
      <c r="G28" s="114">
        <v>20</v>
      </c>
      <c r="H28" s="114">
        <v>13</v>
      </c>
      <c r="I28" s="140">
        <v>15</v>
      </c>
      <c r="J28" s="115">
        <v>2</v>
      </c>
      <c r="K28" s="116">
        <v>13.333333333333334</v>
      </c>
    </row>
    <row r="29" spans="1:11" ht="14.1" customHeight="1" x14ac:dyDescent="0.2">
      <c r="A29" s="306">
        <v>29</v>
      </c>
      <c r="B29" s="307" t="s">
        <v>246</v>
      </c>
      <c r="C29" s="308"/>
      <c r="D29" s="113">
        <v>11.509817197020988</v>
      </c>
      <c r="E29" s="115">
        <v>1360</v>
      </c>
      <c r="F29" s="114">
        <v>1490</v>
      </c>
      <c r="G29" s="114">
        <v>1431</v>
      </c>
      <c r="H29" s="114">
        <v>1406</v>
      </c>
      <c r="I29" s="140">
        <v>1398</v>
      </c>
      <c r="J29" s="115">
        <v>-38</v>
      </c>
      <c r="K29" s="116">
        <v>-2.7181688125894135</v>
      </c>
    </row>
    <row r="30" spans="1:11" ht="14.1" customHeight="1" x14ac:dyDescent="0.2">
      <c r="A30" s="306" t="s">
        <v>247</v>
      </c>
      <c r="B30" s="307" t="s">
        <v>248</v>
      </c>
      <c r="C30" s="308"/>
      <c r="D30" s="113">
        <v>9.9187542315504409</v>
      </c>
      <c r="E30" s="115">
        <v>1172</v>
      </c>
      <c r="F30" s="114">
        <v>1346</v>
      </c>
      <c r="G30" s="114">
        <v>1265</v>
      </c>
      <c r="H30" s="114">
        <v>1258</v>
      </c>
      <c r="I30" s="140">
        <v>1239</v>
      </c>
      <c r="J30" s="115">
        <v>-67</v>
      </c>
      <c r="K30" s="116">
        <v>-5.4075867635189665</v>
      </c>
    </row>
    <row r="31" spans="1:11" ht="14.1" customHeight="1" x14ac:dyDescent="0.2">
      <c r="A31" s="306" t="s">
        <v>249</v>
      </c>
      <c r="B31" s="307" t="s">
        <v>250</v>
      </c>
      <c r="C31" s="308"/>
      <c r="D31" s="113" t="s">
        <v>514</v>
      </c>
      <c r="E31" s="115" t="s">
        <v>514</v>
      </c>
      <c r="F31" s="114">
        <v>144</v>
      </c>
      <c r="G31" s="114" t="s">
        <v>514</v>
      </c>
      <c r="H31" s="114">
        <v>148</v>
      </c>
      <c r="I31" s="140" t="s">
        <v>514</v>
      </c>
      <c r="J31" s="115" t="s">
        <v>514</v>
      </c>
      <c r="K31" s="116" t="s">
        <v>514</v>
      </c>
    </row>
    <row r="32" spans="1:11" ht="14.1" customHeight="1" x14ac:dyDescent="0.2">
      <c r="A32" s="306">
        <v>31</v>
      </c>
      <c r="B32" s="307" t="s">
        <v>251</v>
      </c>
      <c r="C32" s="308"/>
      <c r="D32" s="113">
        <v>0.36391333784698715</v>
      </c>
      <c r="E32" s="115">
        <v>43</v>
      </c>
      <c r="F32" s="114">
        <v>27</v>
      </c>
      <c r="G32" s="114">
        <v>48</v>
      </c>
      <c r="H32" s="114">
        <v>43</v>
      </c>
      <c r="I32" s="140">
        <v>38</v>
      </c>
      <c r="J32" s="115">
        <v>5</v>
      </c>
      <c r="K32" s="116">
        <v>13.157894736842104</v>
      </c>
    </row>
    <row r="33" spans="1:11" ht="14.1" customHeight="1" x14ac:dyDescent="0.2">
      <c r="A33" s="306">
        <v>32</v>
      </c>
      <c r="B33" s="307" t="s">
        <v>252</v>
      </c>
      <c r="C33" s="308"/>
      <c r="D33" s="113">
        <v>2.9790115098171972</v>
      </c>
      <c r="E33" s="115">
        <v>352</v>
      </c>
      <c r="F33" s="114">
        <v>394</v>
      </c>
      <c r="G33" s="114">
        <v>483</v>
      </c>
      <c r="H33" s="114">
        <v>330</v>
      </c>
      <c r="I33" s="140">
        <v>350</v>
      </c>
      <c r="J33" s="115">
        <v>2</v>
      </c>
      <c r="K33" s="116">
        <v>0.5714285714285714</v>
      </c>
    </row>
    <row r="34" spans="1:11" ht="14.1" customHeight="1" x14ac:dyDescent="0.2">
      <c r="A34" s="306">
        <v>33</v>
      </c>
      <c r="B34" s="307" t="s">
        <v>253</v>
      </c>
      <c r="C34" s="308"/>
      <c r="D34" s="113">
        <v>1.8534190927555856</v>
      </c>
      <c r="E34" s="115">
        <v>219</v>
      </c>
      <c r="F34" s="114">
        <v>349</v>
      </c>
      <c r="G34" s="114">
        <v>285</v>
      </c>
      <c r="H34" s="114">
        <v>173</v>
      </c>
      <c r="I34" s="140">
        <v>259</v>
      </c>
      <c r="J34" s="115">
        <v>-40</v>
      </c>
      <c r="K34" s="116">
        <v>-15.444015444015443</v>
      </c>
    </row>
    <row r="35" spans="1:11" ht="14.1" customHeight="1" x14ac:dyDescent="0.2">
      <c r="A35" s="306">
        <v>34</v>
      </c>
      <c r="B35" s="307" t="s">
        <v>254</v>
      </c>
      <c r="C35" s="308"/>
      <c r="D35" s="113">
        <v>1.514895057549086</v>
      </c>
      <c r="E35" s="115">
        <v>179</v>
      </c>
      <c r="F35" s="114">
        <v>127</v>
      </c>
      <c r="G35" s="114">
        <v>154</v>
      </c>
      <c r="H35" s="114">
        <v>123</v>
      </c>
      <c r="I35" s="140">
        <v>225</v>
      </c>
      <c r="J35" s="115">
        <v>-46</v>
      </c>
      <c r="K35" s="116">
        <v>-20.444444444444443</v>
      </c>
    </row>
    <row r="36" spans="1:11" ht="14.1" customHeight="1" x14ac:dyDescent="0.2">
      <c r="A36" s="306">
        <v>41</v>
      </c>
      <c r="B36" s="307" t="s">
        <v>255</v>
      </c>
      <c r="C36" s="308"/>
      <c r="D36" s="113">
        <v>0.46547054840893703</v>
      </c>
      <c r="E36" s="115">
        <v>55</v>
      </c>
      <c r="F36" s="114">
        <v>34</v>
      </c>
      <c r="G36" s="114">
        <v>62</v>
      </c>
      <c r="H36" s="114">
        <v>39</v>
      </c>
      <c r="I36" s="140">
        <v>45</v>
      </c>
      <c r="J36" s="115">
        <v>10</v>
      </c>
      <c r="K36" s="116">
        <v>22.222222222222221</v>
      </c>
    </row>
    <row r="37" spans="1:11" ht="14.1" customHeight="1" x14ac:dyDescent="0.2">
      <c r="A37" s="306">
        <v>42</v>
      </c>
      <c r="B37" s="307" t="s">
        <v>256</v>
      </c>
      <c r="C37" s="308"/>
      <c r="D37" s="113">
        <v>4.2315504400812456E-2</v>
      </c>
      <c r="E37" s="115">
        <v>5</v>
      </c>
      <c r="F37" s="114">
        <v>6</v>
      </c>
      <c r="G37" s="114">
        <v>7</v>
      </c>
      <c r="H37" s="114" t="s">
        <v>514</v>
      </c>
      <c r="I37" s="140">
        <v>4</v>
      </c>
      <c r="J37" s="115">
        <v>1</v>
      </c>
      <c r="K37" s="116">
        <v>25</v>
      </c>
    </row>
    <row r="38" spans="1:11" ht="14.1" customHeight="1" x14ac:dyDescent="0.2">
      <c r="A38" s="306">
        <v>43</v>
      </c>
      <c r="B38" s="307" t="s">
        <v>257</v>
      </c>
      <c r="C38" s="308"/>
      <c r="D38" s="113">
        <v>0.6431956668923493</v>
      </c>
      <c r="E38" s="115">
        <v>76</v>
      </c>
      <c r="F38" s="114">
        <v>92</v>
      </c>
      <c r="G38" s="114">
        <v>102</v>
      </c>
      <c r="H38" s="114">
        <v>61</v>
      </c>
      <c r="I38" s="140">
        <v>46</v>
      </c>
      <c r="J38" s="115">
        <v>30</v>
      </c>
      <c r="K38" s="116">
        <v>65.217391304347828</v>
      </c>
    </row>
    <row r="39" spans="1:11" ht="14.1" customHeight="1" x14ac:dyDescent="0.2">
      <c r="A39" s="306">
        <v>51</v>
      </c>
      <c r="B39" s="307" t="s">
        <v>258</v>
      </c>
      <c r="C39" s="308"/>
      <c r="D39" s="113">
        <v>15.01354096140826</v>
      </c>
      <c r="E39" s="115">
        <v>1774</v>
      </c>
      <c r="F39" s="114">
        <v>1674</v>
      </c>
      <c r="G39" s="114">
        <v>1726</v>
      </c>
      <c r="H39" s="114">
        <v>1517</v>
      </c>
      <c r="I39" s="140">
        <v>1570</v>
      </c>
      <c r="J39" s="115">
        <v>204</v>
      </c>
      <c r="K39" s="116">
        <v>12.993630573248408</v>
      </c>
    </row>
    <row r="40" spans="1:11" ht="14.1" customHeight="1" x14ac:dyDescent="0.2">
      <c r="A40" s="306" t="s">
        <v>259</v>
      </c>
      <c r="B40" s="307" t="s">
        <v>260</v>
      </c>
      <c r="C40" s="308"/>
      <c r="D40" s="113">
        <v>14.40419769803656</v>
      </c>
      <c r="E40" s="115">
        <v>1702</v>
      </c>
      <c r="F40" s="114">
        <v>1589</v>
      </c>
      <c r="G40" s="114">
        <v>1663</v>
      </c>
      <c r="H40" s="114">
        <v>1470</v>
      </c>
      <c r="I40" s="140">
        <v>1514</v>
      </c>
      <c r="J40" s="115">
        <v>188</v>
      </c>
      <c r="K40" s="116">
        <v>12.417437252311757</v>
      </c>
    </row>
    <row r="41" spans="1:11" ht="14.1" customHeight="1" x14ac:dyDescent="0.2">
      <c r="A41" s="306"/>
      <c r="B41" s="307" t="s">
        <v>261</v>
      </c>
      <c r="C41" s="308"/>
      <c r="D41" s="113">
        <v>13.557887610020311</v>
      </c>
      <c r="E41" s="115">
        <v>1602</v>
      </c>
      <c r="F41" s="114">
        <v>1515</v>
      </c>
      <c r="G41" s="114">
        <v>1587</v>
      </c>
      <c r="H41" s="114">
        <v>1406</v>
      </c>
      <c r="I41" s="140">
        <v>1459</v>
      </c>
      <c r="J41" s="115">
        <v>143</v>
      </c>
      <c r="K41" s="116">
        <v>9.8012337217272112</v>
      </c>
    </row>
    <row r="42" spans="1:11" ht="14.1" customHeight="1" x14ac:dyDescent="0.2">
      <c r="A42" s="306">
        <v>52</v>
      </c>
      <c r="B42" s="307" t="s">
        <v>262</v>
      </c>
      <c r="C42" s="308"/>
      <c r="D42" s="113">
        <v>6.2373053486797563</v>
      </c>
      <c r="E42" s="115">
        <v>737</v>
      </c>
      <c r="F42" s="114">
        <v>667</v>
      </c>
      <c r="G42" s="114">
        <v>697</v>
      </c>
      <c r="H42" s="114">
        <v>653</v>
      </c>
      <c r="I42" s="140">
        <v>694</v>
      </c>
      <c r="J42" s="115">
        <v>43</v>
      </c>
      <c r="K42" s="116">
        <v>6.195965417867435</v>
      </c>
    </row>
    <row r="43" spans="1:11" ht="14.1" customHeight="1" x14ac:dyDescent="0.2">
      <c r="A43" s="306" t="s">
        <v>263</v>
      </c>
      <c r="B43" s="307" t="s">
        <v>264</v>
      </c>
      <c r="C43" s="308"/>
      <c r="D43" s="113">
        <v>5.7041299932295191</v>
      </c>
      <c r="E43" s="115">
        <v>674</v>
      </c>
      <c r="F43" s="114">
        <v>608</v>
      </c>
      <c r="G43" s="114">
        <v>627</v>
      </c>
      <c r="H43" s="114">
        <v>592</v>
      </c>
      <c r="I43" s="140">
        <v>619</v>
      </c>
      <c r="J43" s="115">
        <v>55</v>
      </c>
      <c r="K43" s="116">
        <v>8.8852988691437798</v>
      </c>
    </row>
    <row r="44" spans="1:11" ht="14.1" customHeight="1" x14ac:dyDescent="0.2">
      <c r="A44" s="306">
        <v>53</v>
      </c>
      <c r="B44" s="307" t="s">
        <v>265</v>
      </c>
      <c r="C44" s="308"/>
      <c r="D44" s="113">
        <v>1.2948544346648612</v>
      </c>
      <c r="E44" s="115">
        <v>153</v>
      </c>
      <c r="F44" s="114">
        <v>136</v>
      </c>
      <c r="G44" s="114">
        <v>143</v>
      </c>
      <c r="H44" s="114">
        <v>132</v>
      </c>
      <c r="I44" s="140">
        <v>122</v>
      </c>
      <c r="J44" s="115">
        <v>31</v>
      </c>
      <c r="K44" s="116">
        <v>25.409836065573771</v>
      </c>
    </row>
    <row r="45" spans="1:11" ht="14.1" customHeight="1" x14ac:dyDescent="0.2">
      <c r="A45" s="306" t="s">
        <v>266</v>
      </c>
      <c r="B45" s="307" t="s">
        <v>267</v>
      </c>
      <c r="C45" s="308"/>
      <c r="D45" s="113">
        <v>1.1679079214624237</v>
      </c>
      <c r="E45" s="115">
        <v>138</v>
      </c>
      <c r="F45" s="114">
        <v>127</v>
      </c>
      <c r="G45" s="114">
        <v>126</v>
      </c>
      <c r="H45" s="114">
        <v>122</v>
      </c>
      <c r="I45" s="140">
        <v>99</v>
      </c>
      <c r="J45" s="115">
        <v>39</v>
      </c>
      <c r="K45" s="116">
        <v>39.393939393939391</v>
      </c>
    </row>
    <row r="46" spans="1:11" ht="14.1" customHeight="1" x14ac:dyDescent="0.2">
      <c r="A46" s="306">
        <v>54</v>
      </c>
      <c r="B46" s="307" t="s">
        <v>268</v>
      </c>
      <c r="C46" s="308"/>
      <c r="D46" s="113">
        <v>2.4204468517264726</v>
      </c>
      <c r="E46" s="115">
        <v>286</v>
      </c>
      <c r="F46" s="114">
        <v>264</v>
      </c>
      <c r="G46" s="114">
        <v>333</v>
      </c>
      <c r="H46" s="114">
        <v>316</v>
      </c>
      <c r="I46" s="140">
        <v>285</v>
      </c>
      <c r="J46" s="115">
        <v>1</v>
      </c>
      <c r="K46" s="116">
        <v>0.35087719298245612</v>
      </c>
    </row>
    <row r="47" spans="1:11" ht="14.1" customHeight="1" x14ac:dyDescent="0.2">
      <c r="A47" s="306">
        <v>61</v>
      </c>
      <c r="B47" s="307" t="s">
        <v>269</v>
      </c>
      <c r="C47" s="308"/>
      <c r="D47" s="113">
        <v>1.8449559918754233</v>
      </c>
      <c r="E47" s="115">
        <v>218</v>
      </c>
      <c r="F47" s="114">
        <v>142</v>
      </c>
      <c r="G47" s="114">
        <v>161</v>
      </c>
      <c r="H47" s="114">
        <v>179</v>
      </c>
      <c r="I47" s="140">
        <v>172</v>
      </c>
      <c r="J47" s="115">
        <v>46</v>
      </c>
      <c r="K47" s="116">
        <v>26.744186046511629</v>
      </c>
    </row>
    <row r="48" spans="1:11" ht="14.1" customHeight="1" x14ac:dyDescent="0.2">
      <c r="A48" s="306">
        <v>62</v>
      </c>
      <c r="B48" s="307" t="s">
        <v>270</v>
      </c>
      <c r="C48" s="308"/>
      <c r="D48" s="113">
        <v>5.0778605280974949</v>
      </c>
      <c r="E48" s="115">
        <v>600</v>
      </c>
      <c r="F48" s="114">
        <v>559</v>
      </c>
      <c r="G48" s="114">
        <v>701</v>
      </c>
      <c r="H48" s="114">
        <v>575</v>
      </c>
      <c r="I48" s="140">
        <v>607</v>
      </c>
      <c r="J48" s="115">
        <v>-7</v>
      </c>
      <c r="K48" s="116">
        <v>-1.1532125205930808</v>
      </c>
    </row>
    <row r="49" spans="1:11" ht="14.1" customHeight="1" x14ac:dyDescent="0.2">
      <c r="A49" s="306">
        <v>63</v>
      </c>
      <c r="B49" s="307" t="s">
        <v>271</v>
      </c>
      <c r="C49" s="308"/>
      <c r="D49" s="113">
        <v>2.4035206499661474</v>
      </c>
      <c r="E49" s="115">
        <v>284</v>
      </c>
      <c r="F49" s="114">
        <v>237</v>
      </c>
      <c r="G49" s="114">
        <v>243</v>
      </c>
      <c r="H49" s="114">
        <v>223</v>
      </c>
      <c r="I49" s="140">
        <v>262</v>
      </c>
      <c r="J49" s="115">
        <v>22</v>
      </c>
      <c r="K49" s="116">
        <v>8.3969465648854964</v>
      </c>
    </row>
    <row r="50" spans="1:11" ht="14.1" customHeight="1" x14ac:dyDescent="0.2">
      <c r="A50" s="306" t="s">
        <v>272</v>
      </c>
      <c r="B50" s="307" t="s">
        <v>273</v>
      </c>
      <c r="C50" s="308"/>
      <c r="D50" s="113">
        <v>0.22004062288422477</v>
      </c>
      <c r="E50" s="115">
        <v>26</v>
      </c>
      <c r="F50" s="114">
        <v>26</v>
      </c>
      <c r="G50" s="114">
        <v>28</v>
      </c>
      <c r="H50" s="114">
        <v>16</v>
      </c>
      <c r="I50" s="140">
        <v>13</v>
      </c>
      <c r="J50" s="115">
        <v>13</v>
      </c>
      <c r="K50" s="116">
        <v>100</v>
      </c>
    </row>
    <row r="51" spans="1:11" ht="14.1" customHeight="1" x14ac:dyDescent="0.2">
      <c r="A51" s="306" t="s">
        <v>274</v>
      </c>
      <c r="B51" s="307" t="s">
        <v>275</v>
      </c>
      <c r="C51" s="308"/>
      <c r="D51" s="113">
        <v>1.946513202437373</v>
      </c>
      <c r="E51" s="115">
        <v>230</v>
      </c>
      <c r="F51" s="114">
        <v>193</v>
      </c>
      <c r="G51" s="114">
        <v>189</v>
      </c>
      <c r="H51" s="114">
        <v>187</v>
      </c>
      <c r="I51" s="140">
        <v>230</v>
      </c>
      <c r="J51" s="115">
        <v>0</v>
      </c>
      <c r="K51" s="116">
        <v>0</v>
      </c>
    </row>
    <row r="52" spans="1:11" ht="14.1" customHeight="1" x14ac:dyDescent="0.2">
      <c r="A52" s="306">
        <v>71</v>
      </c>
      <c r="B52" s="307" t="s">
        <v>276</v>
      </c>
      <c r="C52" s="308"/>
      <c r="D52" s="113">
        <v>6.6689234935680437</v>
      </c>
      <c r="E52" s="115">
        <v>788</v>
      </c>
      <c r="F52" s="114">
        <v>513</v>
      </c>
      <c r="G52" s="114">
        <v>782</v>
      </c>
      <c r="H52" s="114">
        <v>692</v>
      </c>
      <c r="I52" s="140">
        <v>714</v>
      </c>
      <c r="J52" s="115">
        <v>74</v>
      </c>
      <c r="K52" s="116">
        <v>10.364145658263306</v>
      </c>
    </row>
    <row r="53" spans="1:11" ht="14.1" customHeight="1" x14ac:dyDescent="0.2">
      <c r="A53" s="306" t="s">
        <v>277</v>
      </c>
      <c r="B53" s="307" t="s">
        <v>278</v>
      </c>
      <c r="C53" s="308"/>
      <c r="D53" s="113">
        <v>2.1327014218009479</v>
      </c>
      <c r="E53" s="115">
        <v>252</v>
      </c>
      <c r="F53" s="114">
        <v>174</v>
      </c>
      <c r="G53" s="114">
        <v>301</v>
      </c>
      <c r="H53" s="114">
        <v>232</v>
      </c>
      <c r="I53" s="140">
        <v>233</v>
      </c>
      <c r="J53" s="115">
        <v>19</v>
      </c>
      <c r="K53" s="116">
        <v>8.1545064377682408</v>
      </c>
    </row>
    <row r="54" spans="1:11" ht="14.1" customHeight="1" x14ac:dyDescent="0.2">
      <c r="A54" s="306" t="s">
        <v>279</v>
      </c>
      <c r="B54" s="307" t="s">
        <v>280</v>
      </c>
      <c r="C54" s="308"/>
      <c r="D54" s="113">
        <v>3.9099526066350712</v>
      </c>
      <c r="E54" s="115">
        <v>462</v>
      </c>
      <c r="F54" s="114">
        <v>291</v>
      </c>
      <c r="G54" s="114">
        <v>427</v>
      </c>
      <c r="H54" s="114">
        <v>423</v>
      </c>
      <c r="I54" s="140">
        <v>426</v>
      </c>
      <c r="J54" s="115">
        <v>36</v>
      </c>
      <c r="K54" s="116">
        <v>8.4507042253521121</v>
      </c>
    </row>
    <row r="55" spans="1:11" ht="14.1" customHeight="1" x14ac:dyDescent="0.2">
      <c r="A55" s="306">
        <v>72</v>
      </c>
      <c r="B55" s="307" t="s">
        <v>281</v>
      </c>
      <c r="C55" s="308"/>
      <c r="D55" s="113">
        <v>1.6756939742721733</v>
      </c>
      <c r="E55" s="115">
        <v>198</v>
      </c>
      <c r="F55" s="114">
        <v>135</v>
      </c>
      <c r="G55" s="114">
        <v>244</v>
      </c>
      <c r="H55" s="114">
        <v>209</v>
      </c>
      <c r="I55" s="140">
        <v>185</v>
      </c>
      <c r="J55" s="115">
        <v>13</v>
      </c>
      <c r="K55" s="116">
        <v>7.0270270270270272</v>
      </c>
    </row>
    <row r="56" spans="1:11" ht="14.1" customHeight="1" x14ac:dyDescent="0.2">
      <c r="A56" s="306" t="s">
        <v>282</v>
      </c>
      <c r="B56" s="307" t="s">
        <v>283</v>
      </c>
      <c r="C56" s="308"/>
      <c r="D56" s="113">
        <v>0.75321597833446174</v>
      </c>
      <c r="E56" s="115">
        <v>89</v>
      </c>
      <c r="F56" s="114">
        <v>54</v>
      </c>
      <c r="G56" s="114">
        <v>126</v>
      </c>
      <c r="H56" s="114">
        <v>71</v>
      </c>
      <c r="I56" s="140">
        <v>94</v>
      </c>
      <c r="J56" s="115">
        <v>-5</v>
      </c>
      <c r="K56" s="116">
        <v>-5.3191489361702127</v>
      </c>
    </row>
    <row r="57" spans="1:11" ht="14.1" customHeight="1" x14ac:dyDescent="0.2">
      <c r="A57" s="306" t="s">
        <v>284</v>
      </c>
      <c r="B57" s="307" t="s">
        <v>285</v>
      </c>
      <c r="C57" s="308"/>
      <c r="D57" s="113">
        <v>0.45700744752877454</v>
      </c>
      <c r="E57" s="115">
        <v>54</v>
      </c>
      <c r="F57" s="114">
        <v>43</v>
      </c>
      <c r="G57" s="114">
        <v>56</v>
      </c>
      <c r="H57" s="114">
        <v>52</v>
      </c>
      <c r="I57" s="140">
        <v>54</v>
      </c>
      <c r="J57" s="115">
        <v>0</v>
      </c>
      <c r="K57" s="116">
        <v>0</v>
      </c>
    </row>
    <row r="58" spans="1:11" ht="14.1" customHeight="1" x14ac:dyDescent="0.2">
      <c r="A58" s="306">
        <v>73</v>
      </c>
      <c r="B58" s="307" t="s">
        <v>286</v>
      </c>
      <c r="C58" s="308"/>
      <c r="D58" s="113">
        <v>0.88862559241706163</v>
      </c>
      <c r="E58" s="115">
        <v>105</v>
      </c>
      <c r="F58" s="114">
        <v>76</v>
      </c>
      <c r="G58" s="114">
        <v>107</v>
      </c>
      <c r="H58" s="114">
        <v>129</v>
      </c>
      <c r="I58" s="140">
        <v>71</v>
      </c>
      <c r="J58" s="115">
        <v>34</v>
      </c>
      <c r="K58" s="116">
        <v>47.887323943661968</v>
      </c>
    </row>
    <row r="59" spans="1:11" ht="14.1" customHeight="1" x14ac:dyDescent="0.2">
      <c r="A59" s="306" t="s">
        <v>287</v>
      </c>
      <c r="B59" s="307" t="s">
        <v>288</v>
      </c>
      <c r="C59" s="308"/>
      <c r="D59" s="113">
        <v>0.6431956668923493</v>
      </c>
      <c r="E59" s="115">
        <v>76</v>
      </c>
      <c r="F59" s="114">
        <v>44</v>
      </c>
      <c r="G59" s="114">
        <v>64</v>
      </c>
      <c r="H59" s="114">
        <v>88</v>
      </c>
      <c r="I59" s="140">
        <v>51</v>
      </c>
      <c r="J59" s="115">
        <v>25</v>
      </c>
      <c r="K59" s="116">
        <v>49.019607843137258</v>
      </c>
    </row>
    <row r="60" spans="1:11" ht="14.1" customHeight="1" x14ac:dyDescent="0.2">
      <c r="A60" s="306">
        <v>81</v>
      </c>
      <c r="B60" s="307" t="s">
        <v>289</v>
      </c>
      <c r="C60" s="308"/>
      <c r="D60" s="113">
        <v>4.7477995937711581</v>
      </c>
      <c r="E60" s="115">
        <v>561</v>
      </c>
      <c r="F60" s="114">
        <v>451</v>
      </c>
      <c r="G60" s="114">
        <v>615</v>
      </c>
      <c r="H60" s="114">
        <v>570</v>
      </c>
      <c r="I60" s="140">
        <v>500</v>
      </c>
      <c r="J60" s="115">
        <v>61</v>
      </c>
      <c r="K60" s="116">
        <v>12.2</v>
      </c>
    </row>
    <row r="61" spans="1:11" ht="14.1" customHeight="1" x14ac:dyDescent="0.2">
      <c r="A61" s="306" t="s">
        <v>290</v>
      </c>
      <c r="B61" s="307" t="s">
        <v>291</v>
      </c>
      <c r="C61" s="308"/>
      <c r="D61" s="113">
        <v>1.3964116452268112</v>
      </c>
      <c r="E61" s="115">
        <v>165</v>
      </c>
      <c r="F61" s="114">
        <v>137</v>
      </c>
      <c r="G61" s="114">
        <v>207</v>
      </c>
      <c r="H61" s="114">
        <v>259</v>
      </c>
      <c r="I61" s="140">
        <v>145</v>
      </c>
      <c r="J61" s="115">
        <v>20</v>
      </c>
      <c r="K61" s="116">
        <v>13.793103448275861</v>
      </c>
    </row>
    <row r="62" spans="1:11" ht="14.1" customHeight="1" x14ac:dyDescent="0.2">
      <c r="A62" s="306" t="s">
        <v>292</v>
      </c>
      <c r="B62" s="307" t="s">
        <v>293</v>
      </c>
      <c r="C62" s="308"/>
      <c r="D62" s="113">
        <v>1.7095463777928233</v>
      </c>
      <c r="E62" s="115">
        <v>202</v>
      </c>
      <c r="F62" s="114">
        <v>169</v>
      </c>
      <c r="G62" s="114">
        <v>262</v>
      </c>
      <c r="H62" s="114">
        <v>173</v>
      </c>
      <c r="I62" s="140">
        <v>153</v>
      </c>
      <c r="J62" s="115">
        <v>49</v>
      </c>
      <c r="K62" s="116">
        <v>32.026143790849673</v>
      </c>
    </row>
    <row r="63" spans="1:11" ht="14.1" customHeight="1" x14ac:dyDescent="0.2">
      <c r="A63" s="306"/>
      <c r="B63" s="307" t="s">
        <v>294</v>
      </c>
      <c r="C63" s="308"/>
      <c r="D63" s="113">
        <v>1.514895057549086</v>
      </c>
      <c r="E63" s="115">
        <v>179</v>
      </c>
      <c r="F63" s="114">
        <v>150</v>
      </c>
      <c r="G63" s="114">
        <v>222</v>
      </c>
      <c r="H63" s="114">
        <v>158</v>
      </c>
      <c r="I63" s="140">
        <v>134</v>
      </c>
      <c r="J63" s="115">
        <v>45</v>
      </c>
      <c r="K63" s="116">
        <v>33.582089552238806</v>
      </c>
    </row>
    <row r="64" spans="1:11" ht="14.1" customHeight="1" x14ac:dyDescent="0.2">
      <c r="A64" s="306" t="s">
        <v>295</v>
      </c>
      <c r="B64" s="307" t="s">
        <v>296</v>
      </c>
      <c r="C64" s="308"/>
      <c r="D64" s="113">
        <v>0.57549085985104942</v>
      </c>
      <c r="E64" s="115">
        <v>68</v>
      </c>
      <c r="F64" s="114">
        <v>58</v>
      </c>
      <c r="G64" s="114">
        <v>56</v>
      </c>
      <c r="H64" s="114">
        <v>56</v>
      </c>
      <c r="I64" s="140">
        <v>55</v>
      </c>
      <c r="J64" s="115">
        <v>13</v>
      </c>
      <c r="K64" s="116">
        <v>23.636363636363637</v>
      </c>
    </row>
    <row r="65" spans="1:11" ht="14.1" customHeight="1" x14ac:dyDescent="0.2">
      <c r="A65" s="306" t="s">
        <v>297</v>
      </c>
      <c r="B65" s="307" t="s">
        <v>298</v>
      </c>
      <c r="C65" s="308"/>
      <c r="D65" s="113">
        <v>0.46547054840893703</v>
      </c>
      <c r="E65" s="115">
        <v>55</v>
      </c>
      <c r="F65" s="114">
        <v>35</v>
      </c>
      <c r="G65" s="114">
        <v>38</v>
      </c>
      <c r="H65" s="114">
        <v>34</v>
      </c>
      <c r="I65" s="140">
        <v>44</v>
      </c>
      <c r="J65" s="115">
        <v>11</v>
      </c>
      <c r="K65" s="116">
        <v>25</v>
      </c>
    </row>
    <row r="66" spans="1:11" ht="14.1" customHeight="1" x14ac:dyDescent="0.2">
      <c r="A66" s="306">
        <v>82</v>
      </c>
      <c r="B66" s="307" t="s">
        <v>299</v>
      </c>
      <c r="C66" s="308"/>
      <c r="D66" s="113">
        <v>2.2427217332430605</v>
      </c>
      <c r="E66" s="115">
        <v>265</v>
      </c>
      <c r="F66" s="114">
        <v>205</v>
      </c>
      <c r="G66" s="114">
        <v>307</v>
      </c>
      <c r="H66" s="114">
        <v>191</v>
      </c>
      <c r="I66" s="140">
        <v>238</v>
      </c>
      <c r="J66" s="115">
        <v>27</v>
      </c>
      <c r="K66" s="116">
        <v>11.344537815126051</v>
      </c>
    </row>
    <row r="67" spans="1:11" ht="14.1" customHeight="1" x14ac:dyDescent="0.2">
      <c r="A67" s="306" t="s">
        <v>300</v>
      </c>
      <c r="B67" s="307" t="s">
        <v>301</v>
      </c>
      <c r="C67" s="308"/>
      <c r="D67" s="113">
        <v>1.3287068381855112</v>
      </c>
      <c r="E67" s="115">
        <v>157</v>
      </c>
      <c r="F67" s="114">
        <v>125</v>
      </c>
      <c r="G67" s="114">
        <v>198</v>
      </c>
      <c r="H67" s="114">
        <v>114</v>
      </c>
      <c r="I67" s="140">
        <v>113</v>
      </c>
      <c r="J67" s="115">
        <v>44</v>
      </c>
      <c r="K67" s="116">
        <v>38.938053097345133</v>
      </c>
    </row>
    <row r="68" spans="1:11" ht="14.1" customHeight="1" x14ac:dyDescent="0.2">
      <c r="A68" s="306" t="s">
        <v>302</v>
      </c>
      <c r="B68" s="307" t="s">
        <v>303</v>
      </c>
      <c r="C68" s="308"/>
      <c r="D68" s="113">
        <v>0.73628977657413675</v>
      </c>
      <c r="E68" s="115">
        <v>87</v>
      </c>
      <c r="F68" s="114">
        <v>61</v>
      </c>
      <c r="G68" s="114">
        <v>73</v>
      </c>
      <c r="H68" s="114">
        <v>47</v>
      </c>
      <c r="I68" s="140">
        <v>75</v>
      </c>
      <c r="J68" s="115">
        <v>12</v>
      </c>
      <c r="K68" s="116">
        <v>16</v>
      </c>
    </row>
    <row r="69" spans="1:11" ht="14.1" customHeight="1" x14ac:dyDescent="0.2">
      <c r="A69" s="306">
        <v>83</v>
      </c>
      <c r="B69" s="307" t="s">
        <v>304</v>
      </c>
      <c r="C69" s="308"/>
      <c r="D69" s="113">
        <v>2.9874746106973595</v>
      </c>
      <c r="E69" s="115">
        <v>353</v>
      </c>
      <c r="F69" s="114">
        <v>237</v>
      </c>
      <c r="G69" s="114">
        <v>709</v>
      </c>
      <c r="H69" s="114">
        <v>268</v>
      </c>
      <c r="I69" s="140">
        <v>302</v>
      </c>
      <c r="J69" s="115">
        <v>51</v>
      </c>
      <c r="K69" s="116">
        <v>16.887417218543046</v>
      </c>
    </row>
    <row r="70" spans="1:11" ht="14.1" customHeight="1" x14ac:dyDescent="0.2">
      <c r="A70" s="306" t="s">
        <v>305</v>
      </c>
      <c r="B70" s="307" t="s">
        <v>306</v>
      </c>
      <c r="C70" s="308"/>
      <c r="D70" s="113">
        <v>2.4796885578876102</v>
      </c>
      <c r="E70" s="115">
        <v>293</v>
      </c>
      <c r="F70" s="114">
        <v>199</v>
      </c>
      <c r="G70" s="114">
        <v>641</v>
      </c>
      <c r="H70" s="114">
        <v>200</v>
      </c>
      <c r="I70" s="140">
        <v>249</v>
      </c>
      <c r="J70" s="115">
        <v>44</v>
      </c>
      <c r="K70" s="116">
        <v>17.670682730923694</v>
      </c>
    </row>
    <row r="71" spans="1:11" ht="14.1" customHeight="1" x14ac:dyDescent="0.2">
      <c r="A71" s="306"/>
      <c r="B71" s="307" t="s">
        <v>307</v>
      </c>
      <c r="C71" s="308"/>
      <c r="D71" s="113">
        <v>1.3964116452268112</v>
      </c>
      <c r="E71" s="115">
        <v>165</v>
      </c>
      <c r="F71" s="114">
        <v>96</v>
      </c>
      <c r="G71" s="114">
        <v>379</v>
      </c>
      <c r="H71" s="114">
        <v>96</v>
      </c>
      <c r="I71" s="140">
        <v>145</v>
      </c>
      <c r="J71" s="115">
        <v>20</v>
      </c>
      <c r="K71" s="116">
        <v>13.793103448275861</v>
      </c>
    </row>
    <row r="72" spans="1:11" ht="14.1" customHeight="1" x14ac:dyDescent="0.2">
      <c r="A72" s="306">
        <v>84</v>
      </c>
      <c r="B72" s="307" t="s">
        <v>308</v>
      </c>
      <c r="C72" s="308"/>
      <c r="D72" s="113">
        <v>1.2017603249830737</v>
      </c>
      <c r="E72" s="115">
        <v>142</v>
      </c>
      <c r="F72" s="114">
        <v>82</v>
      </c>
      <c r="G72" s="114">
        <v>248</v>
      </c>
      <c r="H72" s="114">
        <v>95</v>
      </c>
      <c r="I72" s="140">
        <v>183</v>
      </c>
      <c r="J72" s="115">
        <v>-41</v>
      </c>
      <c r="K72" s="116">
        <v>-22.404371584699454</v>
      </c>
    </row>
    <row r="73" spans="1:11" ht="14.1" customHeight="1" x14ac:dyDescent="0.2">
      <c r="A73" s="306" t="s">
        <v>309</v>
      </c>
      <c r="B73" s="307" t="s">
        <v>310</v>
      </c>
      <c r="C73" s="308"/>
      <c r="D73" s="113">
        <v>0.52471225457007442</v>
      </c>
      <c r="E73" s="115">
        <v>62</v>
      </c>
      <c r="F73" s="114">
        <v>9</v>
      </c>
      <c r="G73" s="114">
        <v>112</v>
      </c>
      <c r="H73" s="114">
        <v>10</v>
      </c>
      <c r="I73" s="140">
        <v>94</v>
      </c>
      <c r="J73" s="115">
        <v>-32</v>
      </c>
      <c r="K73" s="116">
        <v>-34.042553191489361</v>
      </c>
    </row>
    <row r="74" spans="1:11" ht="14.1" customHeight="1" x14ac:dyDescent="0.2">
      <c r="A74" s="306" t="s">
        <v>311</v>
      </c>
      <c r="B74" s="307" t="s">
        <v>312</v>
      </c>
      <c r="C74" s="308"/>
      <c r="D74" s="113">
        <v>0.12694651320243738</v>
      </c>
      <c r="E74" s="115">
        <v>15</v>
      </c>
      <c r="F74" s="114">
        <v>11</v>
      </c>
      <c r="G74" s="114">
        <v>56</v>
      </c>
      <c r="H74" s="114">
        <v>15</v>
      </c>
      <c r="I74" s="140">
        <v>19</v>
      </c>
      <c r="J74" s="115">
        <v>-4</v>
      </c>
      <c r="K74" s="116">
        <v>-21.05263157894737</v>
      </c>
    </row>
    <row r="75" spans="1:11" ht="14.1" customHeight="1" x14ac:dyDescent="0.2">
      <c r="A75" s="306" t="s">
        <v>313</v>
      </c>
      <c r="B75" s="307" t="s">
        <v>314</v>
      </c>
      <c r="C75" s="308"/>
      <c r="D75" s="113">
        <v>9.3094109681787413E-2</v>
      </c>
      <c r="E75" s="115">
        <v>11</v>
      </c>
      <c r="F75" s="114">
        <v>21</v>
      </c>
      <c r="G75" s="114">
        <v>16</v>
      </c>
      <c r="H75" s="114">
        <v>13</v>
      </c>
      <c r="I75" s="140">
        <v>12</v>
      </c>
      <c r="J75" s="115">
        <v>-1</v>
      </c>
      <c r="K75" s="116">
        <v>-8.3333333333333339</v>
      </c>
    </row>
    <row r="76" spans="1:11" ht="14.1" customHeight="1" x14ac:dyDescent="0.2">
      <c r="A76" s="306">
        <v>91</v>
      </c>
      <c r="B76" s="307" t="s">
        <v>315</v>
      </c>
      <c r="C76" s="308"/>
      <c r="D76" s="113">
        <v>9.3094109681787413E-2</v>
      </c>
      <c r="E76" s="115">
        <v>11</v>
      </c>
      <c r="F76" s="114">
        <v>15</v>
      </c>
      <c r="G76" s="114">
        <v>21</v>
      </c>
      <c r="H76" s="114">
        <v>9</v>
      </c>
      <c r="I76" s="140">
        <v>26</v>
      </c>
      <c r="J76" s="115">
        <v>-15</v>
      </c>
      <c r="K76" s="116">
        <v>-57.692307692307693</v>
      </c>
    </row>
    <row r="77" spans="1:11" ht="14.1" customHeight="1" x14ac:dyDescent="0.2">
      <c r="A77" s="306">
        <v>92</v>
      </c>
      <c r="B77" s="307" t="s">
        <v>316</v>
      </c>
      <c r="C77" s="308"/>
      <c r="D77" s="113">
        <v>0.34698713608666215</v>
      </c>
      <c r="E77" s="115">
        <v>41</v>
      </c>
      <c r="F77" s="114">
        <v>32</v>
      </c>
      <c r="G77" s="114">
        <v>34</v>
      </c>
      <c r="H77" s="114">
        <v>27</v>
      </c>
      <c r="I77" s="140">
        <v>36</v>
      </c>
      <c r="J77" s="115">
        <v>5</v>
      </c>
      <c r="K77" s="116">
        <v>13.888888888888889</v>
      </c>
    </row>
    <row r="78" spans="1:11" ht="14.1" customHeight="1" x14ac:dyDescent="0.2">
      <c r="A78" s="306">
        <v>93</v>
      </c>
      <c r="B78" s="307" t="s">
        <v>317</v>
      </c>
      <c r="C78" s="308"/>
      <c r="D78" s="113">
        <v>0.11002031144211238</v>
      </c>
      <c r="E78" s="115">
        <v>13</v>
      </c>
      <c r="F78" s="114">
        <v>14</v>
      </c>
      <c r="G78" s="114">
        <v>20</v>
      </c>
      <c r="H78" s="114">
        <v>10</v>
      </c>
      <c r="I78" s="140">
        <v>20</v>
      </c>
      <c r="J78" s="115">
        <v>-7</v>
      </c>
      <c r="K78" s="116">
        <v>-35</v>
      </c>
    </row>
    <row r="79" spans="1:11" ht="14.1" customHeight="1" x14ac:dyDescent="0.2">
      <c r="A79" s="306">
        <v>94</v>
      </c>
      <c r="B79" s="307" t="s">
        <v>318</v>
      </c>
      <c r="C79" s="308"/>
      <c r="D79" s="113">
        <v>0.11002031144211238</v>
      </c>
      <c r="E79" s="115">
        <v>13</v>
      </c>
      <c r="F79" s="114">
        <v>17</v>
      </c>
      <c r="G79" s="114">
        <v>17</v>
      </c>
      <c r="H79" s="114">
        <v>23</v>
      </c>
      <c r="I79" s="140">
        <v>7</v>
      </c>
      <c r="J79" s="115">
        <v>6</v>
      </c>
      <c r="K79" s="116">
        <v>85.714285714285708</v>
      </c>
    </row>
    <row r="80" spans="1:11" ht="14.1" customHeight="1" x14ac:dyDescent="0.2">
      <c r="A80" s="306" t="s">
        <v>319</v>
      </c>
      <c r="B80" s="307" t="s">
        <v>320</v>
      </c>
      <c r="C80" s="308"/>
      <c r="D80" s="113">
        <v>0</v>
      </c>
      <c r="E80" s="115">
        <v>0</v>
      </c>
      <c r="F80" s="114">
        <v>0</v>
      </c>
      <c r="G80" s="114">
        <v>0</v>
      </c>
      <c r="H80" s="114" t="s">
        <v>514</v>
      </c>
      <c r="I80" s="140">
        <v>0</v>
      </c>
      <c r="J80" s="115">
        <v>0</v>
      </c>
      <c r="K80" s="116">
        <v>0</v>
      </c>
    </row>
    <row r="81" spans="1:11" ht="14.1" customHeight="1" x14ac:dyDescent="0.2">
      <c r="A81" s="310" t="s">
        <v>321</v>
      </c>
      <c r="B81" s="311" t="s">
        <v>334</v>
      </c>
      <c r="C81" s="312"/>
      <c r="D81" s="125">
        <v>0.33852403520649965</v>
      </c>
      <c r="E81" s="143">
        <v>40</v>
      </c>
      <c r="F81" s="144">
        <v>40</v>
      </c>
      <c r="G81" s="144">
        <v>30</v>
      </c>
      <c r="H81" s="144">
        <v>26</v>
      </c>
      <c r="I81" s="145">
        <v>24</v>
      </c>
      <c r="J81" s="143">
        <v>16</v>
      </c>
      <c r="K81" s="146">
        <v>66.666666666666671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101991</v>
      </c>
      <c r="C10" s="114">
        <v>62256</v>
      </c>
      <c r="D10" s="114">
        <v>39735</v>
      </c>
      <c r="E10" s="114">
        <v>83954</v>
      </c>
      <c r="F10" s="114">
        <v>16492</v>
      </c>
      <c r="G10" s="114">
        <v>15586</v>
      </c>
      <c r="H10" s="114">
        <v>22992</v>
      </c>
      <c r="I10" s="115">
        <v>34661</v>
      </c>
      <c r="J10" s="114">
        <v>24851</v>
      </c>
      <c r="K10" s="114">
        <v>9810</v>
      </c>
      <c r="L10" s="423">
        <v>9381</v>
      </c>
      <c r="M10" s="424">
        <v>8090</v>
      </c>
    </row>
    <row r="11" spans="1:13" ht="11.1" customHeight="1" x14ac:dyDescent="0.2">
      <c r="A11" s="422" t="s">
        <v>388</v>
      </c>
      <c r="B11" s="115">
        <v>104332</v>
      </c>
      <c r="C11" s="114">
        <v>64320</v>
      </c>
      <c r="D11" s="114">
        <v>40012</v>
      </c>
      <c r="E11" s="114">
        <v>86148</v>
      </c>
      <c r="F11" s="114">
        <v>16650</v>
      </c>
      <c r="G11" s="114">
        <v>15603</v>
      </c>
      <c r="H11" s="114">
        <v>23861</v>
      </c>
      <c r="I11" s="115">
        <v>35570</v>
      </c>
      <c r="J11" s="114">
        <v>25424</v>
      </c>
      <c r="K11" s="114">
        <v>10146</v>
      </c>
      <c r="L11" s="423">
        <v>9560</v>
      </c>
      <c r="M11" s="424">
        <v>7429</v>
      </c>
    </row>
    <row r="12" spans="1:13" ht="11.1" customHeight="1" x14ac:dyDescent="0.2">
      <c r="A12" s="422" t="s">
        <v>389</v>
      </c>
      <c r="B12" s="115">
        <v>106881</v>
      </c>
      <c r="C12" s="114">
        <v>65856</v>
      </c>
      <c r="D12" s="114">
        <v>41025</v>
      </c>
      <c r="E12" s="114">
        <v>88467</v>
      </c>
      <c r="F12" s="114">
        <v>16823</v>
      </c>
      <c r="G12" s="114">
        <v>17300</v>
      </c>
      <c r="H12" s="114">
        <v>24335</v>
      </c>
      <c r="I12" s="115">
        <v>34848</v>
      </c>
      <c r="J12" s="114">
        <v>24419</v>
      </c>
      <c r="K12" s="114">
        <v>10429</v>
      </c>
      <c r="L12" s="423">
        <v>13446</v>
      </c>
      <c r="M12" s="424">
        <v>10895</v>
      </c>
    </row>
    <row r="13" spans="1:13" s="110" customFormat="1" ht="11.1" customHeight="1" x14ac:dyDescent="0.2">
      <c r="A13" s="422" t="s">
        <v>390</v>
      </c>
      <c r="B13" s="115">
        <v>104998</v>
      </c>
      <c r="C13" s="114">
        <v>64000</v>
      </c>
      <c r="D13" s="114">
        <v>40998</v>
      </c>
      <c r="E13" s="114">
        <v>86322</v>
      </c>
      <c r="F13" s="114">
        <v>17082</v>
      </c>
      <c r="G13" s="114">
        <v>16641</v>
      </c>
      <c r="H13" s="114">
        <v>24423</v>
      </c>
      <c r="I13" s="115">
        <v>34864</v>
      </c>
      <c r="J13" s="114">
        <v>24594</v>
      </c>
      <c r="K13" s="114">
        <v>10270</v>
      </c>
      <c r="L13" s="423">
        <v>6347</v>
      </c>
      <c r="M13" s="424">
        <v>8475</v>
      </c>
    </row>
    <row r="14" spans="1:13" ht="15" customHeight="1" x14ac:dyDescent="0.2">
      <c r="A14" s="422" t="s">
        <v>391</v>
      </c>
      <c r="B14" s="115">
        <v>106955</v>
      </c>
      <c r="C14" s="114">
        <v>65745</v>
      </c>
      <c r="D14" s="114">
        <v>41210</v>
      </c>
      <c r="E14" s="114">
        <v>84901</v>
      </c>
      <c r="F14" s="114">
        <v>20584</v>
      </c>
      <c r="G14" s="114">
        <v>16354</v>
      </c>
      <c r="H14" s="114">
        <v>25340</v>
      </c>
      <c r="I14" s="115">
        <v>34904</v>
      </c>
      <c r="J14" s="114">
        <v>24472</v>
      </c>
      <c r="K14" s="114">
        <v>10432</v>
      </c>
      <c r="L14" s="423">
        <v>10655</v>
      </c>
      <c r="M14" s="424">
        <v>8943</v>
      </c>
    </row>
    <row r="15" spans="1:13" ht="11.1" customHeight="1" x14ac:dyDescent="0.2">
      <c r="A15" s="422" t="s">
        <v>388</v>
      </c>
      <c r="B15" s="115">
        <v>109260</v>
      </c>
      <c r="C15" s="114">
        <v>67497</v>
      </c>
      <c r="D15" s="114">
        <v>41763</v>
      </c>
      <c r="E15" s="114">
        <v>86530</v>
      </c>
      <c r="F15" s="114">
        <v>21366</v>
      </c>
      <c r="G15" s="114">
        <v>16108</v>
      </c>
      <c r="H15" s="114">
        <v>26226</v>
      </c>
      <c r="I15" s="115">
        <v>35485</v>
      </c>
      <c r="J15" s="114">
        <v>24866</v>
      </c>
      <c r="K15" s="114">
        <v>10619</v>
      </c>
      <c r="L15" s="423">
        <v>8956</v>
      </c>
      <c r="M15" s="424">
        <v>7371</v>
      </c>
    </row>
    <row r="16" spans="1:13" ht="11.1" customHeight="1" x14ac:dyDescent="0.2">
      <c r="A16" s="422" t="s">
        <v>389</v>
      </c>
      <c r="B16" s="115">
        <v>112725</v>
      </c>
      <c r="C16" s="114">
        <v>69428</v>
      </c>
      <c r="D16" s="114">
        <v>43297</v>
      </c>
      <c r="E16" s="114">
        <v>90880</v>
      </c>
      <c r="F16" s="114">
        <v>21697</v>
      </c>
      <c r="G16" s="114">
        <v>18321</v>
      </c>
      <c r="H16" s="114">
        <v>26895</v>
      </c>
      <c r="I16" s="115">
        <v>35438</v>
      </c>
      <c r="J16" s="114">
        <v>24451</v>
      </c>
      <c r="K16" s="114">
        <v>10987</v>
      </c>
      <c r="L16" s="423">
        <v>14822</v>
      </c>
      <c r="M16" s="424">
        <v>11742</v>
      </c>
    </row>
    <row r="17" spans="1:13" s="110" customFormat="1" ht="11.1" customHeight="1" x14ac:dyDescent="0.2">
      <c r="A17" s="422" t="s">
        <v>390</v>
      </c>
      <c r="B17" s="115">
        <v>111766</v>
      </c>
      <c r="C17" s="114">
        <v>68318</v>
      </c>
      <c r="D17" s="114">
        <v>43448</v>
      </c>
      <c r="E17" s="114">
        <v>90099</v>
      </c>
      <c r="F17" s="114">
        <v>21626</v>
      </c>
      <c r="G17" s="114">
        <v>17631</v>
      </c>
      <c r="H17" s="114">
        <v>27212</v>
      </c>
      <c r="I17" s="115">
        <v>35339</v>
      </c>
      <c r="J17" s="114">
        <v>24426</v>
      </c>
      <c r="K17" s="114">
        <v>10913</v>
      </c>
      <c r="L17" s="423">
        <v>6792</v>
      </c>
      <c r="M17" s="424">
        <v>8302</v>
      </c>
    </row>
    <row r="18" spans="1:13" ht="15" customHeight="1" x14ac:dyDescent="0.2">
      <c r="A18" s="422" t="s">
        <v>392</v>
      </c>
      <c r="B18" s="115">
        <v>113016</v>
      </c>
      <c r="C18" s="114">
        <v>69220</v>
      </c>
      <c r="D18" s="114">
        <v>43796</v>
      </c>
      <c r="E18" s="114">
        <v>90536</v>
      </c>
      <c r="F18" s="114">
        <v>22401</v>
      </c>
      <c r="G18" s="114">
        <v>17207</v>
      </c>
      <c r="H18" s="114">
        <v>27879</v>
      </c>
      <c r="I18" s="115">
        <v>34993</v>
      </c>
      <c r="J18" s="114">
        <v>24195</v>
      </c>
      <c r="K18" s="114">
        <v>10798</v>
      </c>
      <c r="L18" s="423">
        <v>10992</v>
      </c>
      <c r="M18" s="424">
        <v>9755</v>
      </c>
    </row>
    <row r="19" spans="1:13" ht="11.1" customHeight="1" x14ac:dyDescent="0.2">
      <c r="A19" s="422" t="s">
        <v>388</v>
      </c>
      <c r="B19" s="115">
        <v>114343</v>
      </c>
      <c r="C19" s="114">
        <v>70158</v>
      </c>
      <c r="D19" s="114">
        <v>44185</v>
      </c>
      <c r="E19" s="114">
        <v>91189</v>
      </c>
      <c r="F19" s="114">
        <v>23068</v>
      </c>
      <c r="G19" s="114">
        <v>16835</v>
      </c>
      <c r="H19" s="114">
        <v>28702</v>
      </c>
      <c r="I19" s="115">
        <v>35940</v>
      </c>
      <c r="J19" s="114">
        <v>24746</v>
      </c>
      <c r="K19" s="114">
        <v>11194</v>
      </c>
      <c r="L19" s="423">
        <v>8536</v>
      </c>
      <c r="M19" s="424">
        <v>7400</v>
      </c>
    </row>
    <row r="20" spans="1:13" ht="11.1" customHeight="1" x14ac:dyDescent="0.2">
      <c r="A20" s="422" t="s">
        <v>389</v>
      </c>
      <c r="B20" s="115">
        <v>116646</v>
      </c>
      <c r="C20" s="114">
        <v>71388</v>
      </c>
      <c r="D20" s="114">
        <v>45258</v>
      </c>
      <c r="E20" s="114">
        <v>93258</v>
      </c>
      <c r="F20" s="114">
        <v>23326</v>
      </c>
      <c r="G20" s="114">
        <v>18369</v>
      </c>
      <c r="H20" s="114">
        <v>29223</v>
      </c>
      <c r="I20" s="115">
        <v>36482</v>
      </c>
      <c r="J20" s="114">
        <v>24602</v>
      </c>
      <c r="K20" s="114">
        <v>11880</v>
      </c>
      <c r="L20" s="423">
        <v>12337</v>
      </c>
      <c r="M20" s="424">
        <v>10412</v>
      </c>
    </row>
    <row r="21" spans="1:13" s="110" customFormat="1" ht="11.1" customHeight="1" x14ac:dyDescent="0.2">
      <c r="A21" s="422" t="s">
        <v>390</v>
      </c>
      <c r="B21" s="115">
        <v>114912</v>
      </c>
      <c r="C21" s="114">
        <v>69675</v>
      </c>
      <c r="D21" s="114">
        <v>45237</v>
      </c>
      <c r="E21" s="114">
        <v>91605</v>
      </c>
      <c r="F21" s="114">
        <v>23278</v>
      </c>
      <c r="G21" s="114">
        <v>17571</v>
      </c>
      <c r="H21" s="114">
        <v>29288</v>
      </c>
      <c r="I21" s="115">
        <v>36563</v>
      </c>
      <c r="J21" s="114">
        <v>24785</v>
      </c>
      <c r="K21" s="114">
        <v>11778</v>
      </c>
      <c r="L21" s="423">
        <v>6680</v>
      </c>
      <c r="M21" s="424">
        <v>8634</v>
      </c>
    </row>
    <row r="22" spans="1:13" ht="15" customHeight="1" x14ac:dyDescent="0.2">
      <c r="A22" s="422" t="s">
        <v>393</v>
      </c>
      <c r="B22" s="115">
        <v>115525</v>
      </c>
      <c r="C22" s="114">
        <v>70047</v>
      </c>
      <c r="D22" s="114">
        <v>45478</v>
      </c>
      <c r="E22" s="114">
        <v>91966</v>
      </c>
      <c r="F22" s="114">
        <v>23401</v>
      </c>
      <c r="G22" s="114">
        <v>17167</v>
      </c>
      <c r="H22" s="114">
        <v>29914</v>
      </c>
      <c r="I22" s="115">
        <v>36108</v>
      </c>
      <c r="J22" s="114">
        <v>24446</v>
      </c>
      <c r="K22" s="114">
        <v>11662</v>
      </c>
      <c r="L22" s="423">
        <v>9688</v>
      </c>
      <c r="M22" s="424">
        <v>8988</v>
      </c>
    </row>
    <row r="23" spans="1:13" ht="11.1" customHeight="1" x14ac:dyDescent="0.2">
      <c r="A23" s="422" t="s">
        <v>388</v>
      </c>
      <c r="B23" s="115">
        <v>116239</v>
      </c>
      <c r="C23" s="114">
        <v>70905</v>
      </c>
      <c r="D23" s="114">
        <v>45334</v>
      </c>
      <c r="E23" s="114">
        <v>92354</v>
      </c>
      <c r="F23" s="114">
        <v>23709</v>
      </c>
      <c r="G23" s="114">
        <v>16602</v>
      </c>
      <c r="H23" s="114">
        <v>30578</v>
      </c>
      <c r="I23" s="115">
        <v>36857</v>
      </c>
      <c r="J23" s="114">
        <v>24893</v>
      </c>
      <c r="K23" s="114">
        <v>11964</v>
      </c>
      <c r="L23" s="423">
        <v>9021</v>
      </c>
      <c r="M23" s="424">
        <v>8327</v>
      </c>
    </row>
    <row r="24" spans="1:13" ht="11.1" customHeight="1" x14ac:dyDescent="0.2">
      <c r="A24" s="422" t="s">
        <v>389</v>
      </c>
      <c r="B24" s="115">
        <v>118517</v>
      </c>
      <c r="C24" s="114">
        <v>72198</v>
      </c>
      <c r="D24" s="114">
        <v>46319</v>
      </c>
      <c r="E24" s="114">
        <v>93147</v>
      </c>
      <c r="F24" s="114">
        <v>23796</v>
      </c>
      <c r="G24" s="114">
        <v>18283</v>
      </c>
      <c r="H24" s="114">
        <v>30981</v>
      </c>
      <c r="I24" s="115">
        <v>36937</v>
      </c>
      <c r="J24" s="114">
        <v>24478</v>
      </c>
      <c r="K24" s="114">
        <v>12459</v>
      </c>
      <c r="L24" s="423">
        <v>12523</v>
      </c>
      <c r="M24" s="424">
        <v>10526</v>
      </c>
    </row>
    <row r="25" spans="1:13" s="110" customFormat="1" ht="11.1" customHeight="1" x14ac:dyDescent="0.2">
      <c r="A25" s="422" t="s">
        <v>390</v>
      </c>
      <c r="B25" s="115">
        <v>116043</v>
      </c>
      <c r="C25" s="114">
        <v>70210</v>
      </c>
      <c r="D25" s="114">
        <v>45833</v>
      </c>
      <c r="E25" s="114">
        <v>90644</v>
      </c>
      <c r="F25" s="114">
        <v>23794</v>
      </c>
      <c r="G25" s="114">
        <v>17372</v>
      </c>
      <c r="H25" s="114">
        <v>30903</v>
      </c>
      <c r="I25" s="115">
        <v>36978</v>
      </c>
      <c r="J25" s="114">
        <v>24735</v>
      </c>
      <c r="K25" s="114">
        <v>12243</v>
      </c>
      <c r="L25" s="423">
        <v>6361</v>
      </c>
      <c r="M25" s="424">
        <v>8883</v>
      </c>
    </row>
    <row r="26" spans="1:13" ht="15" customHeight="1" x14ac:dyDescent="0.2">
      <c r="A26" s="422" t="s">
        <v>394</v>
      </c>
      <c r="B26" s="115">
        <v>117701</v>
      </c>
      <c r="C26" s="114">
        <v>71323</v>
      </c>
      <c r="D26" s="114">
        <v>46378</v>
      </c>
      <c r="E26" s="114">
        <v>91784</v>
      </c>
      <c r="F26" s="114">
        <v>24334</v>
      </c>
      <c r="G26" s="114">
        <v>17061</v>
      </c>
      <c r="H26" s="114">
        <v>31793</v>
      </c>
      <c r="I26" s="115">
        <v>36633</v>
      </c>
      <c r="J26" s="114">
        <v>24462</v>
      </c>
      <c r="K26" s="114">
        <v>12171</v>
      </c>
      <c r="L26" s="423">
        <v>12456</v>
      </c>
      <c r="M26" s="424">
        <v>10818</v>
      </c>
    </row>
    <row r="27" spans="1:13" ht="11.1" customHeight="1" x14ac:dyDescent="0.2">
      <c r="A27" s="422" t="s">
        <v>388</v>
      </c>
      <c r="B27" s="115">
        <v>119612</v>
      </c>
      <c r="C27" s="114">
        <v>72518</v>
      </c>
      <c r="D27" s="114">
        <v>47094</v>
      </c>
      <c r="E27" s="114">
        <v>93091</v>
      </c>
      <c r="F27" s="114">
        <v>24952</v>
      </c>
      <c r="G27" s="114">
        <v>16718</v>
      </c>
      <c r="H27" s="114">
        <v>32831</v>
      </c>
      <c r="I27" s="115">
        <v>37518</v>
      </c>
      <c r="J27" s="114">
        <v>25026</v>
      </c>
      <c r="K27" s="114">
        <v>12492</v>
      </c>
      <c r="L27" s="423">
        <v>8793</v>
      </c>
      <c r="M27" s="424">
        <v>7201</v>
      </c>
    </row>
    <row r="28" spans="1:13" ht="11.1" customHeight="1" x14ac:dyDescent="0.2">
      <c r="A28" s="422" t="s">
        <v>389</v>
      </c>
      <c r="B28" s="115">
        <v>121826</v>
      </c>
      <c r="C28" s="114">
        <v>73860</v>
      </c>
      <c r="D28" s="114">
        <v>47966</v>
      </c>
      <c r="E28" s="114">
        <v>96368</v>
      </c>
      <c r="F28" s="114">
        <v>25346</v>
      </c>
      <c r="G28" s="114">
        <v>18429</v>
      </c>
      <c r="H28" s="114">
        <v>33181</v>
      </c>
      <c r="I28" s="115">
        <v>37574</v>
      </c>
      <c r="J28" s="114">
        <v>24667</v>
      </c>
      <c r="K28" s="114">
        <v>12907</v>
      </c>
      <c r="L28" s="423">
        <v>14445</v>
      </c>
      <c r="M28" s="424">
        <v>12788</v>
      </c>
    </row>
    <row r="29" spans="1:13" s="110" customFormat="1" ht="11.1" customHeight="1" x14ac:dyDescent="0.2">
      <c r="A29" s="422" t="s">
        <v>390</v>
      </c>
      <c r="B29" s="115">
        <v>119983</v>
      </c>
      <c r="C29" s="114">
        <v>72098</v>
      </c>
      <c r="D29" s="114">
        <v>47885</v>
      </c>
      <c r="E29" s="114">
        <v>94459</v>
      </c>
      <c r="F29" s="114">
        <v>25492</v>
      </c>
      <c r="G29" s="114">
        <v>17560</v>
      </c>
      <c r="H29" s="114">
        <v>33126</v>
      </c>
      <c r="I29" s="115">
        <v>37366</v>
      </c>
      <c r="J29" s="114">
        <v>24659</v>
      </c>
      <c r="K29" s="114">
        <v>12707</v>
      </c>
      <c r="L29" s="423">
        <v>6727</v>
      </c>
      <c r="M29" s="424">
        <v>8657</v>
      </c>
    </row>
    <row r="30" spans="1:13" ht="15" customHeight="1" x14ac:dyDescent="0.2">
      <c r="A30" s="422" t="s">
        <v>395</v>
      </c>
      <c r="B30" s="115">
        <v>122365</v>
      </c>
      <c r="C30" s="114">
        <v>73592</v>
      </c>
      <c r="D30" s="114">
        <v>48773</v>
      </c>
      <c r="E30" s="114">
        <v>95980</v>
      </c>
      <c r="F30" s="114">
        <v>26362</v>
      </c>
      <c r="G30" s="114">
        <v>17263</v>
      </c>
      <c r="H30" s="114">
        <v>34118</v>
      </c>
      <c r="I30" s="115">
        <v>36035</v>
      </c>
      <c r="J30" s="114">
        <v>23749</v>
      </c>
      <c r="K30" s="114">
        <v>12286</v>
      </c>
      <c r="L30" s="423">
        <v>11676</v>
      </c>
      <c r="M30" s="424">
        <v>9440</v>
      </c>
    </row>
    <row r="31" spans="1:13" ht="11.1" customHeight="1" x14ac:dyDescent="0.2">
      <c r="A31" s="422" t="s">
        <v>388</v>
      </c>
      <c r="B31" s="115">
        <v>124040</v>
      </c>
      <c r="C31" s="114">
        <v>74663</v>
      </c>
      <c r="D31" s="114">
        <v>49377</v>
      </c>
      <c r="E31" s="114">
        <v>97088</v>
      </c>
      <c r="F31" s="114">
        <v>26936</v>
      </c>
      <c r="G31" s="114">
        <v>17053</v>
      </c>
      <c r="H31" s="114">
        <v>34838</v>
      </c>
      <c r="I31" s="115">
        <v>36729</v>
      </c>
      <c r="J31" s="114">
        <v>24032</v>
      </c>
      <c r="K31" s="114">
        <v>12697</v>
      </c>
      <c r="L31" s="423">
        <v>8836</v>
      </c>
      <c r="M31" s="424">
        <v>7600</v>
      </c>
    </row>
    <row r="32" spans="1:13" ht="11.1" customHeight="1" x14ac:dyDescent="0.2">
      <c r="A32" s="422" t="s">
        <v>389</v>
      </c>
      <c r="B32" s="115">
        <v>127150</v>
      </c>
      <c r="C32" s="114">
        <v>76470</v>
      </c>
      <c r="D32" s="114">
        <v>50680</v>
      </c>
      <c r="E32" s="114">
        <v>99810</v>
      </c>
      <c r="F32" s="114">
        <v>27333</v>
      </c>
      <c r="G32" s="114">
        <v>18872</v>
      </c>
      <c r="H32" s="114">
        <v>35478</v>
      </c>
      <c r="I32" s="115">
        <v>36360</v>
      </c>
      <c r="J32" s="114">
        <v>23285</v>
      </c>
      <c r="K32" s="114">
        <v>13075</v>
      </c>
      <c r="L32" s="423">
        <v>13832</v>
      </c>
      <c r="M32" s="424">
        <v>11042</v>
      </c>
    </row>
    <row r="33" spans="1:13" s="110" customFormat="1" ht="11.1" customHeight="1" x14ac:dyDescent="0.2">
      <c r="A33" s="422" t="s">
        <v>390</v>
      </c>
      <c r="B33" s="115">
        <v>125184</v>
      </c>
      <c r="C33" s="114">
        <v>74855</v>
      </c>
      <c r="D33" s="114">
        <v>50329</v>
      </c>
      <c r="E33" s="114">
        <v>97833</v>
      </c>
      <c r="F33" s="114">
        <v>27345</v>
      </c>
      <c r="G33" s="114">
        <v>18001</v>
      </c>
      <c r="H33" s="114">
        <v>35426</v>
      </c>
      <c r="I33" s="115">
        <v>36041</v>
      </c>
      <c r="J33" s="114">
        <v>23293</v>
      </c>
      <c r="K33" s="114">
        <v>12748</v>
      </c>
      <c r="L33" s="423">
        <v>6648</v>
      </c>
      <c r="M33" s="424">
        <v>8734</v>
      </c>
    </row>
    <row r="34" spans="1:13" ht="15" customHeight="1" x14ac:dyDescent="0.2">
      <c r="A34" s="422" t="s">
        <v>396</v>
      </c>
      <c r="B34" s="115">
        <v>126710</v>
      </c>
      <c r="C34" s="114">
        <v>75955</v>
      </c>
      <c r="D34" s="114">
        <v>50755</v>
      </c>
      <c r="E34" s="114">
        <v>98982</v>
      </c>
      <c r="F34" s="114">
        <v>27725</v>
      </c>
      <c r="G34" s="114">
        <v>17602</v>
      </c>
      <c r="H34" s="114">
        <v>36212</v>
      </c>
      <c r="I34" s="115">
        <v>35919</v>
      </c>
      <c r="J34" s="114">
        <v>23184</v>
      </c>
      <c r="K34" s="114">
        <v>12735</v>
      </c>
      <c r="L34" s="423">
        <v>10949</v>
      </c>
      <c r="M34" s="424">
        <v>9337</v>
      </c>
    </row>
    <row r="35" spans="1:13" ht="11.1" customHeight="1" x14ac:dyDescent="0.2">
      <c r="A35" s="422" t="s">
        <v>388</v>
      </c>
      <c r="B35" s="115">
        <v>127910</v>
      </c>
      <c r="C35" s="114">
        <v>76758</v>
      </c>
      <c r="D35" s="114">
        <v>51152</v>
      </c>
      <c r="E35" s="114">
        <v>99825</v>
      </c>
      <c r="F35" s="114">
        <v>28084</v>
      </c>
      <c r="G35" s="114">
        <v>17195</v>
      </c>
      <c r="H35" s="114">
        <v>36993</v>
      </c>
      <c r="I35" s="115">
        <v>36669</v>
      </c>
      <c r="J35" s="114">
        <v>23655</v>
      </c>
      <c r="K35" s="114">
        <v>13014</v>
      </c>
      <c r="L35" s="423">
        <v>10678</v>
      </c>
      <c r="M35" s="424">
        <v>9453</v>
      </c>
    </row>
    <row r="36" spans="1:13" ht="11.1" customHeight="1" x14ac:dyDescent="0.2">
      <c r="A36" s="422" t="s">
        <v>389</v>
      </c>
      <c r="B36" s="115">
        <v>131678</v>
      </c>
      <c r="C36" s="114">
        <v>78693</v>
      </c>
      <c r="D36" s="114">
        <v>52985</v>
      </c>
      <c r="E36" s="114">
        <v>102881</v>
      </c>
      <c r="F36" s="114">
        <v>28797</v>
      </c>
      <c r="G36" s="114">
        <v>19234</v>
      </c>
      <c r="H36" s="114">
        <v>37669</v>
      </c>
      <c r="I36" s="115">
        <v>36751</v>
      </c>
      <c r="J36" s="114">
        <v>23292</v>
      </c>
      <c r="K36" s="114">
        <v>13459</v>
      </c>
      <c r="L36" s="423">
        <v>14287</v>
      </c>
      <c r="M36" s="424">
        <v>11072</v>
      </c>
    </row>
    <row r="37" spans="1:13" s="110" customFormat="1" ht="11.1" customHeight="1" x14ac:dyDescent="0.2">
      <c r="A37" s="422" t="s">
        <v>390</v>
      </c>
      <c r="B37" s="115">
        <v>130174</v>
      </c>
      <c r="C37" s="114">
        <v>77499</v>
      </c>
      <c r="D37" s="114">
        <v>52675</v>
      </c>
      <c r="E37" s="114">
        <v>101173</v>
      </c>
      <c r="F37" s="114">
        <v>29001</v>
      </c>
      <c r="G37" s="114">
        <v>18424</v>
      </c>
      <c r="H37" s="114">
        <v>37781</v>
      </c>
      <c r="I37" s="115">
        <v>36638</v>
      </c>
      <c r="J37" s="114">
        <v>23500</v>
      </c>
      <c r="K37" s="114">
        <v>13138</v>
      </c>
      <c r="L37" s="423">
        <v>8322</v>
      </c>
      <c r="M37" s="424">
        <v>9822</v>
      </c>
    </row>
    <row r="38" spans="1:13" ht="15" customHeight="1" x14ac:dyDescent="0.2">
      <c r="A38" s="425" t="s">
        <v>397</v>
      </c>
      <c r="B38" s="115">
        <v>131914</v>
      </c>
      <c r="C38" s="114">
        <v>78676</v>
      </c>
      <c r="D38" s="114">
        <v>53238</v>
      </c>
      <c r="E38" s="114">
        <v>102414</v>
      </c>
      <c r="F38" s="114">
        <v>29500</v>
      </c>
      <c r="G38" s="114">
        <v>18122</v>
      </c>
      <c r="H38" s="114">
        <v>38530</v>
      </c>
      <c r="I38" s="115">
        <v>36530</v>
      </c>
      <c r="J38" s="114">
        <v>23313</v>
      </c>
      <c r="K38" s="114">
        <v>13217</v>
      </c>
      <c r="L38" s="423">
        <v>12837</v>
      </c>
      <c r="M38" s="424">
        <v>11098</v>
      </c>
    </row>
    <row r="39" spans="1:13" ht="11.1" customHeight="1" x14ac:dyDescent="0.2">
      <c r="A39" s="422" t="s">
        <v>388</v>
      </c>
      <c r="B39" s="115">
        <v>132487</v>
      </c>
      <c r="C39" s="114">
        <v>79246</v>
      </c>
      <c r="D39" s="114">
        <v>53241</v>
      </c>
      <c r="E39" s="114">
        <v>102855</v>
      </c>
      <c r="F39" s="114">
        <v>29632</v>
      </c>
      <c r="G39" s="114">
        <v>17545</v>
      </c>
      <c r="H39" s="114">
        <v>39325</v>
      </c>
      <c r="I39" s="115">
        <v>37407</v>
      </c>
      <c r="J39" s="114">
        <v>23800</v>
      </c>
      <c r="K39" s="114">
        <v>13607</v>
      </c>
      <c r="L39" s="423">
        <v>10566</v>
      </c>
      <c r="M39" s="424">
        <v>9945</v>
      </c>
    </row>
    <row r="40" spans="1:13" ht="11.1" customHeight="1" x14ac:dyDescent="0.2">
      <c r="A40" s="425" t="s">
        <v>389</v>
      </c>
      <c r="B40" s="115">
        <v>136317</v>
      </c>
      <c r="C40" s="114">
        <v>81369</v>
      </c>
      <c r="D40" s="114">
        <v>54948</v>
      </c>
      <c r="E40" s="114">
        <v>106049</v>
      </c>
      <c r="F40" s="114">
        <v>30268</v>
      </c>
      <c r="G40" s="114">
        <v>19611</v>
      </c>
      <c r="H40" s="114">
        <v>40067</v>
      </c>
      <c r="I40" s="115">
        <v>37588</v>
      </c>
      <c r="J40" s="114">
        <v>23301</v>
      </c>
      <c r="K40" s="114">
        <v>14287</v>
      </c>
      <c r="L40" s="423">
        <v>16825</v>
      </c>
      <c r="M40" s="424">
        <v>13077</v>
      </c>
    </row>
    <row r="41" spans="1:13" s="110" customFormat="1" ht="11.1" customHeight="1" x14ac:dyDescent="0.2">
      <c r="A41" s="422" t="s">
        <v>390</v>
      </c>
      <c r="B41" s="115">
        <v>134834</v>
      </c>
      <c r="C41" s="114">
        <v>80061</v>
      </c>
      <c r="D41" s="114">
        <v>54773</v>
      </c>
      <c r="E41" s="114">
        <v>104288</v>
      </c>
      <c r="F41" s="114">
        <v>30546</v>
      </c>
      <c r="G41" s="114">
        <v>18798</v>
      </c>
      <c r="H41" s="114">
        <v>40242</v>
      </c>
      <c r="I41" s="115">
        <v>37471</v>
      </c>
      <c r="J41" s="114">
        <v>23362</v>
      </c>
      <c r="K41" s="114">
        <v>14109</v>
      </c>
      <c r="L41" s="423">
        <v>9274</v>
      </c>
      <c r="M41" s="424">
        <v>10643</v>
      </c>
    </row>
    <row r="42" spans="1:13" ht="15" customHeight="1" x14ac:dyDescent="0.2">
      <c r="A42" s="422" t="s">
        <v>398</v>
      </c>
      <c r="B42" s="115">
        <v>136188</v>
      </c>
      <c r="C42" s="114">
        <v>81034</v>
      </c>
      <c r="D42" s="114">
        <v>55154</v>
      </c>
      <c r="E42" s="114">
        <v>105285</v>
      </c>
      <c r="F42" s="114">
        <v>30903</v>
      </c>
      <c r="G42" s="114">
        <v>18461</v>
      </c>
      <c r="H42" s="114">
        <v>41034</v>
      </c>
      <c r="I42" s="115">
        <v>37647</v>
      </c>
      <c r="J42" s="114">
        <v>23384</v>
      </c>
      <c r="K42" s="114">
        <v>14263</v>
      </c>
      <c r="L42" s="423">
        <v>12478</v>
      </c>
      <c r="M42" s="424">
        <v>11153</v>
      </c>
    </row>
    <row r="43" spans="1:13" ht="11.1" customHeight="1" x14ac:dyDescent="0.2">
      <c r="A43" s="422" t="s">
        <v>388</v>
      </c>
      <c r="B43" s="115">
        <v>137002</v>
      </c>
      <c r="C43" s="114">
        <v>81659</v>
      </c>
      <c r="D43" s="114">
        <v>55343</v>
      </c>
      <c r="E43" s="114">
        <v>105746</v>
      </c>
      <c r="F43" s="114">
        <v>31256</v>
      </c>
      <c r="G43" s="114">
        <v>17969</v>
      </c>
      <c r="H43" s="114">
        <v>41776</v>
      </c>
      <c r="I43" s="115">
        <v>38875</v>
      </c>
      <c r="J43" s="114">
        <v>23997</v>
      </c>
      <c r="K43" s="114">
        <v>14878</v>
      </c>
      <c r="L43" s="423">
        <v>11326</v>
      </c>
      <c r="M43" s="424">
        <v>10210</v>
      </c>
    </row>
    <row r="44" spans="1:13" ht="11.1" customHeight="1" x14ac:dyDescent="0.2">
      <c r="A44" s="422" t="s">
        <v>389</v>
      </c>
      <c r="B44" s="115">
        <v>140420</v>
      </c>
      <c r="C44" s="114">
        <v>83510</v>
      </c>
      <c r="D44" s="114">
        <v>56910</v>
      </c>
      <c r="E44" s="114">
        <v>108607</v>
      </c>
      <c r="F44" s="114">
        <v>31813</v>
      </c>
      <c r="G44" s="114">
        <v>20117</v>
      </c>
      <c r="H44" s="114">
        <v>42304</v>
      </c>
      <c r="I44" s="115">
        <v>38894</v>
      </c>
      <c r="J44" s="114">
        <v>23354</v>
      </c>
      <c r="K44" s="114">
        <v>15540</v>
      </c>
      <c r="L44" s="423">
        <v>16410</v>
      </c>
      <c r="M44" s="424">
        <v>12970</v>
      </c>
    </row>
    <row r="45" spans="1:13" s="110" customFormat="1" ht="11.1" customHeight="1" x14ac:dyDescent="0.2">
      <c r="A45" s="422" t="s">
        <v>390</v>
      </c>
      <c r="B45" s="115">
        <v>138685</v>
      </c>
      <c r="C45" s="114">
        <v>81955</v>
      </c>
      <c r="D45" s="114">
        <v>56730</v>
      </c>
      <c r="E45" s="114">
        <v>106647</v>
      </c>
      <c r="F45" s="114">
        <v>32038</v>
      </c>
      <c r="G45" s="114">
        <v>19220</v>
      </c>
      <c r="H45" s="114">
        <v>42380</v>
      </c>
      <c r="I45" s="115">
        <v>38854</v>
      </c>
      <c r="J45" s="114">
        <v>23560</v>
      </c>
      <c r="K45" s="114">
        <v>15294</v>
      </c>
      <c r="L45" s="423">
        <v>9207</v>
      </c>
      <c r="M45" s="424">
        <v>10990</v>
      </c>
    </row>
    <row r="46" spans="1:13" ht="15" customHeight="1" x14ac:dyDescent="0.2">
      <c r="A46" s="422" t="s">
        <v>399</v>
      </c>
      <c r="B46" s="115">
        <v>139807</v>
      </c>
      <c r="C46" s="114">
        <v>82876</v>
      </c>
      <c r="D46" s="114">
        <v>56931</v>
      </c>
      <c r="E46" s="114">
        <v>107360</v>
      </c>
      <c r="F46" s="114">
        <v>32447</v>
      </c>
      <c r="G46" s="114">
        <v>18861</v>
      </c>
      <c r="H46" s="114">
        <v>43032</v>
      </c>
      <c r="I46" s="115">
        <v>39089</v>
      </c>
      <c r="J46" s="114">
        <v>23537</v>
      </c>
      <c r="K46" s="114">
        <v>15552</v>
      </c>
      <c r="L46" s="423">
        <v>12447</v>
      </c>
      <c r="M46" s="424">
        <v>11256</v>
      </c>
    </row>
    <row r="47" spans="1:13" ht="11.1" customHeight="1" x14ac:dyDescent="0.2">
      <c r="A47" s="422" t="s">
        <v>388</v>
      </c>
      <c r="B47" s="115">
        <v>140446</v>
      </c>
      <c r="C47" s="114">
        <v>83341</v>
      </c>
      <c r="D47" s="114">
        <v>57105</v>
      </c>
      <c r="E47" s="114">
        <v>107580</v>
      </c>
      <c r="F47" s="114">
        <v>32866</v>
      </c>
      <c r="G47" s="114">
        <v>18169</v>
      </c>
      <c r="H47" s="114">
        <v>43722</v>
      </c>
      <c r="I47" s="115">
        <v>39841</v>
      </c>
      <c r="J47" s="114">
        <v>24121</v>
      </c>
      <c r="K47" s="114">
        <v>15720</v>
      </c>
      <c r="L47" s="423">
        <v>10809</v>
      </c>
      <c r="M47" s="424">
        <v>10365</v>
      </c>
    </row>
    <row r="48" spans="1:13" ht="11.1" customHeight="1" x14ac:dyDescent="0.2">
      <c r="A48" s="422" t="s">
        <v>389</v>
      </c>
      <c r="B48" s="115">
        <v>143872</v>
      </c>
      <c r="C48" s="114">
        <v>85226</v>
      </c>
      <c r="D48" s="114">
        <v>58646</v>
      </c>
      <c r="E48" s="114">
        <v>110441</v>
      </c>
      <c r="F48" s="114">
        <v>33431</v>
      </c>
      <c r="G48" s="114">
        <v>20306</v>
      </c>
      <c r="H48" s="114">
        <v>44285</v>
      </c>
      <c r="I48" s="115">
        <v>39498</v>
      </c>
      <c r="J48" s="114">
        <v>23159</v>
      </c>
      <c r="K48" s="114">
        <v>16339</v>
      </c>
      <c r="L48" s="423">
        <v>16141</v>
      </c>
      <c r="M48" s="424">
        <v>13079</v>
      </c>
    </row>
    <row r="49" spans="1:17" s="110" customFormat="1" ht="11.1" customHeight="1" x14ac:dyDescent="0.2">
      <c r="A49" s="422" t="s">
        <v>390</v>
      </c>
      <c r="B49" s="115">
        <v>141572</v>
      </c>
      <c r="C49" s="114">
        <v>83345</v>
      </c>
      <c r="D49" s="114">
        <v>58227</v>
      </c>
      <c r="E49" s="114">
        <v>107780</v>
      </c>
      <c r="F49" s="114">
        <v>33792</v>
      </c>
      <c r="G49" s="114">
        <v>19361</v>
      </c>
      <c r="H49" s="114">
        <v>44078</v>
      </c>
      <c r="I49" s="115">
        <v>39241</v>
      </c>
      <c r="J49" s="114">
        <v>23175</v>
      </c>
      <c r="K49" s="114">
        <v>16066</v>
      </c>
      <c r="L49" s="423">
        <v>8883</v>
      </c>
      <c r="M49" s="424">
        <v>11309</v>
      </c>
    </row>
    <row r="50" spans="1:17" ht="15" customHeight="1" x14ac:dyDescent="0.2">
      <c r="A50" s="422" t="s">
        <v>400</v>
      </c>
      <c r="B50" s="143">
        <v>142274</v>
      </c>
      <c r="C50" s="144">
        <v>83943</v>
      </c>
      <c r="D50" s="144">
        <v>58331</v>
      </c>
      <c r="E50" s="144">
        <v>108363</v>
      </c>
      <c r="F50" s="144">
        <v>33911</v>
      </c>
      <c r="G50" s="144">
        <v>18910</v>
      </c>
      <c r="H50" s="144">
        <v>44504</v>
      </c>
      <c r="I50" s="143">
        <v>38159</v>
      </c>
      <c r="J50" s="144">
        <v>22559</v>
      </c>
      <c r="K50" s="144">
        <v>15600</v>
      </c>
      <c r="L50" s="426">
        <v>12648</v>
      </c>
      <c r="M50" s="427">
        <v>11816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1.7645754504423956</v>
      </c>
      <c r="C6" s="480">
        <f>'Tabelle 3.3'!J11</f>
        <v>-2.3791859602445702</v>
      </c>
      <c r="D6" s="481">
        <f t="shared" ref="D6:E9" si="0">IF(OR(AND(B6&gt;=-50,B6&lt;=50),ISNUMBER(B6)=FALSE),B6,"")</f>
        <v>1.7645754504423956</v>
      </c>
      <c r="E6" s="481">
        <f t="shared" si="0"/>
        <v>-2.3791859602445702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1.3425600596480083</v>
      </c>
      <c r="C7" s="480">
        <f>'Tabelle 3.1'!J23</f>
        <v>-2.8956682259603461</v>
      </c>
      <c r="D7" s="481">
        <f t="shared" si="0"/>
        <v>1.3425600596480083</v>
      </c>
      <c r="E7" s="481">
        <f>IF(OR(AND(C7&gt;=-50,C7&lt;=50),ISNUMBER(C7)=FALSE),C7,"")</f>
        <v>-2.8956682259603461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1.7645754504423956</v>
      </c>
      <c r="C14" s="480">
        <f>'Tabelle 3.3'!J11</f>
        <v>-2.3791859602445702</v>
      </c>
      <c r="D14" s="481">
        <f>IF(OR(AND(B14&gt;=-50,B14&lt;=50),ISNUMBER(B14)=FALSE),B14,"")</f>
        <v>1.7645754504423956</v>
      </c>
      <c r="E14" s="481">
        <f>IF(OR(AND(C14&gt;=-50,C14&lt;=50),ISNUMBER(C14)=FALSE),C14,"")</f>
        <v>-2.3791859602445702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3.413400758533502</v>
      </c>
      <c r="C15" s="480">
        <f>'Tabelle 3.3'!J12</f>
        <v>2.3089171974522293</v>
      </c>
      <c r="D15" s="481">
        <f t="shared" ref="D15:E45" si="3">IF(OR(AND(B15&gt;=-50,B15&lt;=50),ISNUMBER(B15)=FALSE),B15,"")</f>
        <v>3.413400758533502</v>
      </c>
      <c r="E15" s="481">
        <f t="shared" si="3"/>
        <v>2.3089171974522293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-1.504102096627165</v>
      </c>
      <c r="C16" s="480">
        <f>'Tabelle 3.3'!J13</f>
        <v>5.6485355648535567</v>
      </c>
      <c r="D16" s="481">
        <f t="shared" si="3"/>
        <v>-1.504102096627165</v>
      </c>
      <c r="E16" s="481">
        <f t="shared" si="3"/>
        <v>5.6485355648535567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-1.0826123237735517</v>
      </c>
      <c r="C17" s="480">
        <f>'Tabelle 3.3'!J14</f>
        <v>-0.60004615739672285</v>
      </c>
      <c r="D17" s="481">
        <f t="shared" si="3"/>
        <v>-1.0826123237735517</v>
      </c>
      <c r="E17" s="481">
        <f t="shared" si="3"/>
        <v>-0.60004615739672285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-0.3058274021352313</v>
      </c>
      <c r="C18" s="480">
        <f>'Tabelle 3.3'!J15</f>
        <v>1.7576318223866789</v>
      </c>
      <c r="D18" s="481">
        <f t="shared" si="3"/>
        <v>-0.3058274021352313</v>
      </c>
      <c r="E18" s="481">
        <f t="shared" si="3"/>
        <v>1.7576318223866789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-2.260646813960935</v>
      </c>
      <c r="C19" s="480">
        <f>'Tabelle 3.3'!J16</f>
        <v>-1.603592046183451</v>
      </c>
      <c r="D19" s="481">
        <f t="shared" si="3"/>
        <v>-2.260646813960935</v>
      </c>
      <c r="E19" s="481">
        <f t="shared" si="3"/>
        <v>-1.603592046183451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-0.7119524248261998</v>
      </c>
      <c r="C20" s="480">
        <f>'Tabelle 3.3'!J17</f>
        <v>-6.3725490196078427</v>
      </c>
      <c r="D20" s="481">
        <f t="shared" si="3"/>
        <v>-0.7119524248261998</v>
      </c>
      <c r="E20" s="481">
        <f t="shared" si="3"/>
        <v>-6.3725490196078427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1.9587628865979381</v>
      </c>
      <c r="C21" s="480">
        <f>'Tabelle 3.3'!J18</f>
        <v>1.7137960582690659</v>
      </c>
      <c r="D21" s="481">
        <f t="shared" si="3"/>
        <v>1.9587628865979381</v>
      </c>
      <c r="E21" s="481">
        <f t="shared" si="3"/>
        <v>1.7137960582690659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1.8019905709795705</v>
      </c>
      <c r="C22" s="480">
        <f>'Tabelle 3.3'!J19</f>
        <v>-2.9935851746258018</v>
      </c>
      <c r="D22" s="481">
        <f t="shared" si="3"/>
        <v>1.8019905709795705</v>
      </c>
      <c r="E22" s="481">
        <f t="shared" si="3"/>
        <v>-2.9935851746258018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4.6305931321540061</v>
      </c>
      <c r="C23" s="480">
        <f>'Tabelle 3.3'!J20</f>
        <v>-0.52465897166841557</v>
      </c>
      <c r="D23" s="481">
        <f t="shared" si="3"/>
        <v>4.6305931321540061</v>
      </c>
      <c r="E23" s="481">
        <f t="shared" si="3"/>
        <v>-0.52465897166841557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0.96241979835013747</v>
      </c>
      <c r="C24" s="480">
        <f>'Tabelle 3.3'!J21</f>
        <v>-8.6728754365541327</v>
      </c>
      <c r="D24" s="481">
        <f t="shared" si="3"/>
        <v>0.96241979835013747</v>
      </c>
      <c r="E24" s="481">
        <f t="shared" si="3"/>
        <v>-8.6728754365541327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10.9717868338558</v>
      </c>
      <c r="C25" s="480">
        <f>'Tabelle 3.3'!J22</f>
        <v>-6.9767441860465116</v>
      </c>
      <c r="D25" s="481">
        <f t="shared" si="3"/>
        <v>10.9717868338558</v>
      </c>
      <c r="E25" s="481">
        <f t="shared" si="3"/>
        <v>-6.9767441860465116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1.0715816545220747</v>
      </c>
      <c r="C26" s="480">
        <f>'Tabelle 3.3'!J23</f>
        <v>6.8571428571428568</v>
      </c>
      <c r="D26" s="481">
        <f t="shared" si="3"/>
        <v>1.0715816545220747</v>
      </c>
      <c r="E26" s="481">
        <f t="shared" si="3"/>
        <v>6.8571428571428568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2.3672424824056302</v>
      </c>
      <c r="C27" s="480">
        <f>'Tabelle 3.3'!J24</f>
        <v>1.4925373134328359</v>
      </c>
      <c r="D27" s="481">
        <f t="shared" si="3"/>
        <v>2.3672424824056302</v>
      </c>
      <c r="E27" s="481">
        <f t="shared" si="3"/>
        <v>1.4925373134328359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9.2798178195274694</v>
      </c>
      <c r="C28" s="480">
        <f>'Tabelle 3.3'!J25</f>
        <v>-0.72486605735896625</v>
      </c>
      <c r="D28" s="481">
        <f t="shared" si="3"/>
        <v>9.2798178195274694</v>
      </c>
      <c r="E28" s="481">
        <f t="shared" si="3"/>
        <v>-0.72486605735896625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9.3982960596379126</v>
      </c>
      <c r="C29" s="480">
        <f>'Tabelle 3.3'!J26</f>
        <v>-20.802005012531328</v>
      </c>
      <c r="D29" s="481">
        <f t="shared" si="3"/>
        <v>9.3982960596379126</v>
      </c>
      <c r="E29" s="481">
        <f t="shared" si="3"/>
        <v>-20.802005012531328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2.1845985800109231</v>
      </c>
      <c r="C30" s="480">
        <f>'Tabelle 3.3'!J27</f>
        <v>3.3018867924528301</v>
      </c>
      <c r="D30" s="481">
        <f t="shared" si="3"/>
        <v>2.1845985800109231</v>
      </c>
      <c r="E30" s="481">
        <f t="shared" si="3"/>
        <v>3.3018867924528301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5.7845744680851068</v>
      </c>
      <c r="C31" s="480">
        <f>'Tabelle 3.3'!J28</f>
        <v>-2.5936599423631126</v>
      </c>
      <c r="D31" s="481">
        <f t="shared" si="3"/>
        <v>5.7845744680851068</v>
      </c>
      <c r="E31" s="481">
        <f t="shared" si="3"/>
        <v>-2.5936599423631126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3.0288576198425949</v>
      </c>
      <c r="C32" s="480">
        <f>'Tabelle 3.3'!J29</f>
        <v>-2.7176927343316692</v>
      </c>
      <c r="D32" s="481">
        <f t="shared" si="3"/>
        <v>3.0288576198425949</v>
      </c>
      <c r="E32" s="481">
        <f t="shared" si="3"/>
        <v>-2.7176927343316692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3.6413603572655444</v>
      </c>
      <c r="C33" s="480">
        <f>'Tabelle 3.3'!J30</f>
        <v>0.37341299477221807</v>
      </c>
      <c r="D33" s="481">
        <f t="shared" si="3"/>
        <v>3.6413603572655444</v>
      </c>
      <c r="E33" s="481">
        <f t="shared" si="3"/>
        <v>0.37341299477221807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0.78065978342986653</v>
      </c>
      <c r="C34" s="480">
        <f>'Tabelle 3.3'!J31</f>
        <v>-5.377789728421619</v>
      </c>
      <c r="D34" s="481">
        <f t="shared" si="3"/>
        <v>0.78065978342986653</v>
      </c>
      <c r="E34" s="481">
        <f t="shared" si="3"/>
        <v>-5.377789728421619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-100</v>
      </c>
      <c r="C35" s="480" t="str">
        <f>'Tabelle 3.3'!J32</f>
        <v>*</v>
      </c>
      <c r="D35" s="481" t="str">
        <f t="shared" si="3"/>
        <v/>
      </c>
      <c r="E35" s="481" t="str">
        <f t="shared" si="3"/>
        <v>*</v>
      </c>
      <c r="F35" s="476" t="str">
        <f t="shared" si="4"/>
        <v>&lt; -50</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3.413400758533502</v>
      </c>
      <c r="C37" s="480">
        <f>'Tabelle 3.3'!J34</f>
        <v>2.3089171974522293</v>
      </c>
      <c r="D37" s="481">
        <f t="shared" si="3"/>
        <v>3.413400758533502</v>
      </c>
      <c r="E37" s="481">
        <f t="shared" si="3"/>
        <v>2.3089171974522293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-0.46236452222332702</v>
      </c>
      <c r="C38" s="480">
        <f>'Tabelle 3.3'!J35</f>
        <v>0.57382785164450667</v>
      </c>
      <c r="D38" s="481">
        <f t="shared" si="3"/>
        <v>-0.46236452222332702</v>
      </c>
      <c r="E38" s="481">
        <f t="shared" si="3"/>
        <v>0.57382785164450667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3.4624444563413457</v>
      </c>
      <c r="C39" s="480">
        <f>'Tabelle 3.3'!J36</f>
        <v>-3.4995922805110085</v>
      </c>
      <c r="D39" s="481">
        <f t="shared" si="3"/>
        <v>3.4624444563413457</v>
      </c>
      <c r="E39" s="481">
        <f t="shared" si="3"/>
        <v>-3.4995922805110085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3.4624444563413457</v>
      </c>
      <c r="C45" s="480">
        <f>'Tabelle 3.3'!J36</f>
        <v>-3.4995922805110085</v>
      </c>
      <c r="D45" s="481">
        <f t="shared" si="3"/>
        <v>3.4624444563413457</v>
      </c>
      <c r="E45" s="481">
        <f t="shared" si="3"/>
        <v>-3.4995922805110085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117701</v>
      </c>
      <c r="C51" s="487">
        <v>24462</v>
      </c>
      <c r="D51" s="487">
        <v>12171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119612</v>
      </c>
      <c r="C52" s="487">
        <v>25026</v>
      </c>
      <c r="D52" s="487">
        <v>12492</v>
      </c>
      <c r="E52" s="488">
        <f t="shared" ref="E52:G70" si="11">IF($A$51=37802,IF(COUNTBLANK(B$51:B$70)&gt;0,#N/A,B52/B$51*100),IF(COUNTBLANK(B$51:B$75)&gt;0,#N/A,B52/B$51*100))</f>
        <v>101.62360557684302</v>
      </c>
      <c r="F52" s="488">
        <f t="shared" si="11"/>
        <v>102.30561687515329</v>
      </c>
      <c r="G52" s="488">
        <f t="shared" si="11"/>
        <v>102.63741681045107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121826</v>
      </c>
      <c r="C53" s="487">
        <v>24667</v>
      </c>
      <c r="D53" s="487">
        <v>12907</v>
      </c>
      <c r="E53" s="488">
        <f t="shared" si="11"/>
        <v>103.50464312112896</v>
      </c>
      <c r="F53" s="488">
        <f t="shared" si="11"/>
        <v>100.83803450249367</v>
      </c>
      <c r="G53" s="488">
        <f t="shared" si="11"/>
        <v>106.04716128502176</v>
      </c>
      <c r="H53" s="489">
        <f>IF(ISERROR(L53)=TRUE,IF(MONTH(A53)=MONTH(MAX(A$51:A$75)),A53,""),"")</f>
        <v>41883</v>
      </c>
      <c r="I53" s="488">
        <f t="shared" si="12"/>
        <v>103.50464312112896</v>
      </c>
      <c r="J53" s="488">
        <f t="shared" si="10"/>
        <v>100.83803450249367</v>
      </c>
      <c r="K53" s="488">
        <f t="shared" si="10"/>
        <v>106.04716128502176</v>
      </c>
      <c r="L53" s="488" t="e">
        <f t="shared" si="13"/>
        <v>#N/A</v>
      </c>
    </row>
    <row r="54" spans="1:14" ht="15" customHeight="1" x14ac:dyDescent="0.2">
      <c r="A54" s="490" t="s">
        <v>463</v>
      </c>
      <c r="B54" s="487">
        <v>119983</v>
      </c>
      <c r="C54" s="487">
        <v>24659</v>
      </c>
      <c r="D54" s="487">
        <v>12707</v>
      </c>
      <c r="E54" s="488">
        <f t="shared" si="11"/>
        <v>101.93881105513123</v>
      </c>
      <c r="F54" s="488">
        <f t="shared" si="11"/>
        <v>100.8053307170305</v>
      </c>
      <c r="G54" s="488">
        <f t="shared" si="11"/>
        <v>104.40391093583108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122365</v>
      </c>
      <c r="C55" s="487">
        <v>23749</v>
      </c>
      <c r="D55" s="487">
        <v>12286</v>
      </c>
      <c r="E55" s="488">
        <f t="shared" si="11"/>
        <v>103.96258315562315</v>
      </c>
      <c r="F55" s="488">
        <f t="shared" si="11"/>
        <v>97.085275120595199</v>
      </c>
      <c r="G55" s="488">
        <f t="shared" si="11"/>
        <v>100.94486895078465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124040</v>
      </c>
      <c r="C56" s="487">
        <v>24032</v>
      </c>
      <c r="D56" s="487">
        <v>12697</v>
      </c>
      <c r="E56" s="488">
        <f t="shared" si="11"/>
        <v>105.38568066541491</v>
      </c>
      <c r="F56" s="488">
        <f t="shared" si="11"/>
        <v>98.242171531354757</v>
      </c>
      <c r="G56" s="488">
        <f t="shared" si="11"/>
        <v>104.32174841837154</v>
      </c>
      <c r="H56" s="489" t="str">
        <f t="shared" si="14"/>
        <v/>
      </c>
      <c r="I56" s="488" t="str">
        <f t="shared" si="12"/>
        <v/>
      </c>
      <c r="J56" s="488" t="str">
        <f t="shared" si="10"/>
        <v/>
      </c>
      <c r="K56" s="488" t="str">
        <f t="shared" si="10"/>
        <v/>
      </c>
      <c r="L56" s="488" t="e">
        <f t="shared" si="13"/>
        <v>#N/A</v>
      </c>
    </row>
    <row r="57" spans="1:14" ht="15" customHeight="1" x14ac:dyDescent="0.2">
      <c r="A57" s="490">
        <v>42248</v>
      </c>
      <c r="B57" s="487">
        <v>127150</v>
      </c>
      <c r="C57" s="487">
        <v>23285</v>
      </c>
      <c r="D57" s="487">
        <v>13075</v>
      </c>
      <c r="E57" s="488">
        <f t="shared" si="11"/>
        <v>108.02796917613273</v>
      </c>
      <c r="F57" s="488">
        <f t="shared" si="11"/>
        <v>95.188455563731495</v>
      </c>
      <c r="G57" s="488">
        <f t="shared" si="11"/>
        <v>107.42749157834197</v>
      </c>
      <c r="H57" s="489">
        <f t="shared" si="14"/>
        <v>42248</v>
      </c>
      <c r="I57" s="488">
        <f t="shared" si="12"/>
        <v>108.02796917613273</v>
      </c>
      <c r="J57" s="488">
        <f t="shared" si="10"/>
        <v>95.188455563731495</v>
      </c>
      <c r="K57" s="488">
        <f t="shared" si="10"/>
        <v>107.42749157834197</v>
      </c>
      <c r="L57" s="488" t="e">
        <f t="shared" si="13"/>
        <v>#N/A</v>
      </c>
    </row>
    <row r="58" spans="1:14" ht="15" customHeight="1" x14ac:dyDescent="0.2">
      <c r="A58" s="490" t="s">
        <v>466</v>
      </c>
      <c r="B58" s="487">
        <v>125184</v>
      </c>
      <c r="C58" s="487">
        <v>23293</v>
      </c>
      <c r="D58" s="487">
        <v>12748</v>
      </c>
      <c r="E58" s="488">
        <f t="shared" si="11"/>
        <v>106.35763502434135</v>
      </c>
      <c r="F58" s="488">
        <f t="shared" si="11"/>
        <v>95.221159349194679</v>
      </c>
      <c r="G58" s="488">
        <f t="shared" si="11"/>
        <v>104.74077725741517</v>
      </c>
      <c r="H58" s="489" t="str">
        <f t="shared" si="14"/>
        <v/>
      </c>
      <c r="I58" s="488" t="str">
        <f t="shared" si="12"/>
        <v/>
      </c>
      <c r="J58" s="488" t="str">
        <f t="shared" si="10"/>
        <v/>
      </c>
      <c r="K58" s="488" t="str">
        <f t="shared" si="10"/>
        <v/>
      </c>
      <c r="L58" s="488" t="e">
        <f t="shared" si="13"/>
        <v>#N/A</v>
      </c>
    </row>
    <row r="59" spans="1:14" ht="15" customHeight="1" x14ac:dyDescent="0.2">
      <c r="A59" s="490" t="s">
        <v>467</v>
      </c>
      <c r="B59" s="487">
        <v>126710</v>
      </c>
      <c r="C59" s="487">
        <v>23184</v>
      </c>
      <c r="D59" s="487">
        <v>12735</v>
      </c>
      <c r="E59" s="488">
        <f t="shared" si="11"/>
        <v>107.65414057654566</v>
      </c>
      <c r="F59" s="488">
        <f t="shared" si="11"/>
        <v>94.775570272259017</v>
      </c>
      <c r="G59" s="488">
        <f t="shared" si="11"/>
        <v>104.63396598471778</v>
      </c>
      <c r="H59" s="489" t="str">
        <f t="shared" si="14"/>
        <v/>
      </c>
      <c r="I59" s="488" t="str">
        <f t="shared" si="12"/>
        <v/>
      </c>
      <c r="J59" s="488" t="str">
        <f t="shared" si="10"/>
        <v/>
      </c>
      <c r="K59" s="488" t="str">
        <f t="shared" si="10"/>
        <v/>
      </c>
      <c r="L59" s="488" t="e">
        <f t="shared" si="13"/>
        <v>#N/A</v>
      </c>
    </row>
    <row r="60" spans="1:14" ht="15" customHeight="1" x14ac:dyDescent="0.2">
      <c r="A60" s="490" t="s">
        <v>468</v>
      </c>
      <c r="B60" s="487">
        <v>127910</v>
      </c>
      <c r="C60" s="487">
        <v>23655</v>
      </c>
      <c r="D60" s="487">
        <v>13014</v>
      </c>
      <c r="E60" s="488">
        <f t="shared" si="11"/>
        <v>108.67367312087408</v>
      </c>
      <c r="F60" s="488">
        <f t="shared" si="11"/>
        <v>96.701005641402986</v>
      </c>
      <c r="G60" s="488">
        <f t="shared" si="11"/>
        <v>106.9263002218388</v>
      </c>
      <c r="H60" s="489" t="str">
        <f t="shared" si="14"/>
        <v/>
      </c>
      <c r="I60" s="488" t="str">
        <f t="shared" si="12"/>
        <v/>
      </c>
      <c r="J60" s="488" t="str">
        <f t="shared" si="10"/>
        <v/>
      </c>
      <c r="K60" s="488" t="str">
        <f t="shared" si="10"/>
        <v/>
      </c>
      <c r="L60" s="488" t="e">
        <f t="shared" si="13"/>
        <v>#N/A</v>
      </c>
    </row>
    <row r="61" spans="1:14" ht="15" customHeight="1" x14ac:dyDescent="0.2">
      <c r="A61" s="490">
        <v>42614</v>
      </c>
      <c r="B61" s="487">
        <v>131678</v>
      </c>
      <c r="C61" s="487">
        <v>23292</v>
      </c>
      <c r="D61" s="487">
        <v>13459</v>
      </c>
      <c r="E61" s="488">
        <f t="shared" si="11"/>
        <v>111.87500531006533</v>
      </c>
      <c r="F61" s="488">
        <f t="shared" si="11"/>
        <v>95.217071376011774</v>
      </c>
      <c r="G61" s="488">
        <f t="shared" si="11"/>
        <v>110.58253224878811</v>
      </c>
      <c r="H61" s="489">
        <f t="shared" si="14"/>
        <v>42614</v>
      </c>
      <c r="I61" s="488">
        <f t="shared" si="12"/>
        <v>111.87500531006533</v>
      </c>
      <c r="J61" s="488">
        <f t="shared" si="10"/>
        <v>95.217071376011774</v>
      </c>
      <c r="K61" s="488">
        <f t="shared" si="10"/>
        <v>110.58253224878811</v>
      </c>
      <c r="L61" s="488" t="e">
        <f t="shared" si="13"/>
        <v>#N/A</v>
      </c>
    </row>
    <row r="62" spans="1:14" ht="15" customHeight="1" x14ac:dyDescent="0.2">
      <c r="A62" s="490" t="s">
        <v>469</v>
      </c>
      <c r="B62" s="487">
        <v>130174</v>
      </c>
      <c r="C62" s="487">
        <v>23500</v>
      </c>
      <c r="D62" s="487">
        <v>13138</v>
      </c>
      <c r="E62" s="488">
        <f t="shared" si="11"/>
        <v>110.59719118784037</v>
      </c>
      <c r="F62" s="488">
        <f t="shared" si="11"/>
        <v>96.067369798054131</v>
      </c>
      <c r="G62" s="488">
        <f t="shared" si="11"/>
        <v>107.94511543833703</v>
      </c>
      <c r="H62" s="489" t="str">
        <f t="shared" si="14"/>
        <v/>
      </c>
      <c r="I62" s="488" t="str">
        <f t="shared" si="12"/>
        <v/>
      </c>
      <c r="J62" s="488" t="str">
        <f t="shared" si="10"/>
        <v/>
      </c>
      <c r="K62" s="488" t="str">
        <f t="shared" si="10"/>
        <v/>
      </c>
      <c r="L62" s="488" t="e">
        <f t="shared" si="13"/>
        <v>#N/A</v>
      </c>
    </row>
    <row r="63" spans="1:14" ht="15" customHeight="1" x14ac:dyDescent="0.2">
      <c r="A63" s="490" t="s">
        <v>470</v>
      </c>
      <c r="B63" s="487">
        <v>131914</v>
      </c>
      <c r="C63" s="487">
        <v>23313</v>
      </c>
      <c r="D63" s="487">
        <v>13217</v>
      </c>
      <c r="E63" s="488">
        <f t="shared" si="11"/>
        <v>112.07551337711659</v>
      </c>
      <c r="F63" s="488">
        <f t="shared" si="11"/>
        <v>95.302918812852582</v>
      </c>
      <c r="G63" s="488">
        <f t="shared" si="11"/>
        <v>108.59419932626734</v>
      </c>
      <c r="H63" s="489" t="str">
        <f t="shared" si="14"/>
        <v/>
      </c>
      <c r="I63" s="488" t="str">
        <f t="shared" si="12"/>
        <v/>
      </c>
      <c r="J63" s="488" t="str">
        <f t="shared" si="10"/>
        <v/>
      </c>
      <c r="K63" s="488" t="str">
        <f t="shared" si="10"/>
        <v/>
      </c>
      <c r="L63" s="488" t="e">
        <f t="shared" si="13"/>
        <v>#N/A</v>
      </c>
    </row>
    <row r="64" spans="1:14" ht="15" customHeight="1" x14ac:dyDescent="0.2">
      <c r="A64" s="490" t="s">
        <v>471</v>
      </c>
      <c r="B64" s="487">
        <v>132487</v>
      </c>
      <c r="C64" s="487">
        <v>23800</v>
      </c>
      <c r="D64" s="487">
        <v>13607</v>
      </c>
      <c r="E64" s="488">
        <f t="shared" si="11"/>
        <v>112.56234016703341</v>
      </c>
      <c r="F64" s="488">
        <f t="shared" si="11"/>
        <v>97.293761752922904</v>
      </c>
      <c r="G64" s="488">
        <f t="shared" si="11"/>
        <v>111.79853750718922</v>
      </c>
      <c r="H64" s="489" t="str">
        <f t="shared" si="14"/>
        <v/>
      </c>
      <c r="I64" s="488" t="str">
        <f t="shared" si="12"/>
        <v/>
      </c>
      <c r="J64" s="488" t="str">
        <f t="shared" si="10"/>
        <v/>
      </c>
      <c r="K64" s="488" t="str">
        <f t="shared" si="10"/>
        <v/>
      </c>
      <c r="L64" s="488" t="e">
        <f t="shared" si="13"/>
        <v>#N/A</v>
      </c>
    </row>
    <row r="65" spans="1:12" ht="15" customHeight="1" x14ac:dyDescent="0.2">
      <c r="A65" s="490">
        <v>42979</v>
      </c>
      <c r="B65" s="487">
        <v>136317</v>
      </c>
      <c r="C65" s="487">
        <v>23301</v>
      </c>
      <c r="D65" s="487">
        <v>14287</v>
      </c>
      <c r="E65" s="488">
        <f t="shared" si="11"/>
        <v>115.8163482043483</v>
      </c>
      <c r="F65" s="488">
        <f t="shared" si="11"/>
        <v>95.253863134657834</v>
      </c>
      <c r="G65" s="488">
        <f t="shared" si="11"/>
        <v>117.3855886944376</v>
      </c>
      <c r="H65" s="489">
        <f t="shared" si="14"/>
        <v>42979</v>
      </c>
      <c r="I65" s="488">
        <f t="shared" si="12"/>
        <v>115.8163482043483</v>
      </c>
      <c r="J65" s="488">
        <f t="shared" si="10"/>
        <v>95.253863134657834</v>
      </c>
      <c r="K65" s="488">
        <f t="shared" si="10"/>
        <v>117.3855886944376</v>
      </c>
      <c r="L65" s="488" t="e">
        <f t="shared" si="13"/>
        <v>#N/A</v>
      </c>
    </row>
    <row r="66" spans="1:12" ht="15" customHeight="1" x14ac:dyDescent="0.2">
      <c r="A66" s="490" t="s">
        <v>472</v>
      </c>
      <c r="B66" s="487">
        <v>134834</v>
      </c>
      <c r="C66" s="487">
        <v>23362</v>
      </c>
      <c r="D66" s="487">
        <v>14109</v>
      </c>
      <c r="E66" s="488">
        <f t="shared" si="11"/>
        <v>114.55637590164909</v>
      </c>
      <c r="F66" s="488">
        <f t="shared" si="11"/>
        <v>95.503229498814491</v>
      </c>
      <c r="G66" s="488">
        <f t="shared" si="11"/>
        <v>115.92309588365788</v>
      </c>
      <c r="H66" s="489" t="str">
        <f t="shared" si="14"/>
        <v/>
      </c>
      <c r="I66" s="488" t="str">
        <f t="shared" si="12"/>
        <v/>
      </c>
      <c r="J66" s="488" t="str">
        <f t="shared" si="10"/>
        <v/>
      </c>
      <c r="K66" s="488" t="str">
        <f t="shared" si="10"/>
        <v/>
      </c>
      <c r="L66" s="488" t="e">
        <f t="shared" si="13"/>
        <v>#N/A</v>
      </c>
    </row>
    <row r="67" spans="1:12" ht="15" customHeight="1" x14ac:dyDescent="0.2">
      <c r="A67" s="490" t="s">
        <v>473</v>
      </c>
      <c r="B67" s="487">
        <v>136188</v>
      </c>
      <c r="C67" s="487">
        <v>23384</v>
      </c>
      <c r="D67" s="487">
        <v>14263</v>
      </c>
      <c r="E67" s="488">
        <f t="shared" si="11"/>
        <v>115.70674845583299</v>
      </c>
      <c r="F67" s="488">
        <f t="shared" si="11"/>
        <v>95.593164908838204</v>
      </c>
      <c r="G67" s="488">
        <f t="shared" si="11"/>
        <v>117.18839865253472</v>
      </c>
      <c r="H67" s="489" t="str">
        <f t="shared" si="14"/>
        <v/>
      </c>
      <c r="I67" s="488" t="str">
        <f t="shared" si="12"/>
        <v/>
      </c>
      <c r="J67" s="488" t="str">
        <f t="shared" si="12"/>
        <v/>
      </c>
      <c r="K67" s="488" t="str">
        <f t="shared" si="12"/>
        <v/>
      </c>
      <c r="L67" s="488" t="e">
        <f t="shared" si="13"/>
        <v>#N/A</v>
      </c>
    </row>
    <row r="68" spans="1:12" ht="15" customHeight="1" x14ac:dyDescent="0.2">
      <c r="A68" s="490" t="s">
        <v>474</v>
      </c>
      <c r="B68" s="487">
        <v>137002</v>
      </c>
      <c r="C68" s="487">
        <v>23997</v>
      </c>
      <c r="D68" s="487">
        <v>14878</v>
      </c>
      <c r="E68" s="488">
        <f t="shared" si="11"/>
        <v>116.39833136506911</v>
      </c>
      <c r="F68" s="488">
        <f t="shared" si="11"/>
        <v>98.099092469953391</v>
      </c>
      <c r="G68" s="488">
        <f t="shared" si="11"/>
        <v>122.24139347629612</v>
      </c>
      <c r="H68" s="489" t="str">
        <f t="shared" si="14"/>
        <v/>
      </c>
      <c r="I68" s="488" t="str">
        <f t="shared" si="12"/>
        <v/>
      </c>
      <c r="J68" s="488" t="str">
        <f t="shared" si="12"/>
        <v/>
      </c>
      <c r="K68" s="488" t="str">
        <f t="shared" si="12"/>
        <v/>
      </c>
      <c r="L68" s="488" t="e">
        <f t="shared" si="13"/>
        <v>#N/A</v>
      </c>
    </row>
    <row r="69" spans="1:12" ht="15" customHeight="1" x14ac:dyDescent="0.2">
      <c r="A69" s="490">
        <v>43344</v>
      </c>
      <c r="B69" s="487">
        <v>140420</v>
      </c>
      <c r="C69" s="487">
        <v>23354</v>
      </c>
      <c r="D69" s="487">
        <v>15540</v>
      </c>
      <c r="E69" s="488">
        <f t="shared" si="11"/>
        <v>119.30229989549792</v>
      </c>
      <c r="F69" s="488">
        <f t="shared" si="11"/>
        <v>95.470525713351321</v>
      </c>
      <c r="G69" s="488">
        <f t="shared" si="11"/>
        <v>127.68055213211733</v>
      </c>
      <c r="H69" s="489">
        <f t="shared" si="14"/>
        <v>43344</v>
      </c>
      <c r="I69" s="488">
        <f t="shared" si="12"/>
        <v>119.30229989549792</v>
      </c>
      <c r="J69" s="488">
        <f t="shared" si="12"/>
        <v>95.470525713351321</v>
      </c>
      <c r="K69" s="488">
        <f t="shared" si="12"/>
        <v>127.68055213211733</v>
      </c>
      <c r="L69" s="488" t="e">
        <f t="shared" si="13"/>
        <v>#N/A</v>
      </c>
    </row>
    <row r="70" spans="1:12" ht="15" customHeight="1" x14ac:dyDescent="0.2">
      <c r="A70" s="490" t="s">
        <v>475</v>
      </c>
      <c r="B70" s="487">
        <v>138685</v>
      </c>
      <c r="C70" s="487">
        <v>23560</v>
      </c>
      <c r="D70" s="487">
        <v>15294</v>
      </c>
      <c r="E70" s="488">
        <f t="shared" si="11"/>
        <v>117.82822575848972</v>
      </c>
      <c r="F70" s="488">
        <f t="shared" si="11"/>
        <v>96.312648189027882</v>
      </c>
      <c r="G70" s="488">
        <f t="shared" si="11"/>
        <v>125.65935420261276</v>
      </c>
      <c r="H70" s="489" t="str">
        <f t="shared" si="14"/>
        <v/>
      </c>
      <c r="I70" s="488" t="str">
        <f t="shared" si="12"/>
        <v/>
      </c>
      <c r="J70" s="488" t="str">
        <f t="shared" si="12"/>
        <v/>
      </c>
      <c r="K70" s="488" t="str">
        <f t="shared" si="12"/>
        <v/>
      </c>
      <c r="L70" s="488" t="e">
        <f t="shared" si="13"/>
        <v>#N/A</v>
      </c>
    </row>
    <row r="71" spans="1:12" ht="15" customHeight="1" x14ac:dyDescent="0.2">
      <c r="A71" s="490" t="s">
        <v>476</v>
      </c>
      <c r="B71" s="487">
        <v>139807</v>
      </c>
      <c r="C71" s="487">
        <v>23537</v>
      </c>
      <c r="D71" s="487">
        <v>15552</v>
      </c>
      <c r="E71" s="491">
        <f t="shared" ref="E71:G75" si="15">IF($A$51=37802,IF(COUNTBLANK(B$51:B$70)&gt;0,#N/A,IF(ISBLANK(B71)=FALSE,B71/B$51*100,#N/A)),IF(COUNTBLANK(B$51:B$75)&gt;0,#N/A,B71/B$51*100))</f>
        <v>118.78148868743681</v>
      </c>
      <c r="F71" s="491">
        <f t="shared" si="15"/>
        <v>96.218624805821278</v>
      </c>
      <c r="G71" s="491">
        <f t="shared" si="15"/>
        <v>127.77914715306878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140446</v>
      </c>
      <c r="C72" s="487">
        <v>24121</v>
      </c>
      <c r="D72" s="487">
        <v>15720</v>
      </c>
      <c r="E72" s="491">
        <f t="shared" si="15"/>
        <v>119.32438976729169</v>
      </c>
      <c r="F72" s="491">
        <f t="shared" si="15"/>
        <v>98.606001144632501</v>
      </c>
      <c r="G72" s="491">
        <f t="shared" si="15"/>
        <v>129.15947744638896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143872</v>
      </c>
      <c r="C73" s="487">
        <v>23159</v>
      </c>
      <c r="D73" s="487">
        <v>16339</v>
      </c>
      <c r="E73" s="491">
        <f t="shared" si="15"/>
        <v>122.23515518134936</v>
      </c>
      <c r="F73" s="491">
        <f t="shared" si="15"/>
        <v>94.673370942686617</v>
      </c>
      <c r="G73" s="491">
        <f t="shared" si="15"/>
        <v>134.24533727713418</v>
      </c>
      <c r="H73" s="492">
        <f>IF(A$51=37802,IF(ISERROR(L73)=TRUE,IF(ISBLANK(A73)=FALSE,IF(MONTH(A73)=MONTH(MAX(A$51:A$75)),A73,""),""),""),IF(ISERROR(L73)=TRUE,IF(MONTH(A73)=MONTH(MAX(A$51:A$75)),A73,""),""))</f>
        <v>43709</v>
      </c>
      <c r="I73" s="488">
        <f t="shared" si="12"/>
        <v>122.23515518134936</v>
      </c>
      <c r="J73" s="488">
        <f t="shared" si="12"/>
        <v>94.673370942686617</v>
      </c>
      <c r="K73" s="488">
        <f t="shared" si="12"/>
        <v>134.24533727713418</v>
      </c>
      <c r="L73" s="488" t="e">
        <f t="shared" si="13"/>
        <v>#N/A</v>
      </c>
    </row>
    <row r="74" spans="1:12" ht="15" customHeight="1" x14ac:dyDescent="0.2">
      <c r="A74" s="490" t="s">
        <v>478</v>
      </c>
      <c r="B74" s="487">
        <v>141572</v>
      </c>
      <c r="C74" s="487">
        <v>23175</v>
      </c>
      <c r="D74" s="487">
        <v>16066</v>
      </c>
      <c r="E74" s="491">
        <f t="shared" si="15"/>
        <v>120.28105113805321</v>
      </c>
      <c r="F74" s="491">
        <f t="shared" si="15"/>
        <v>94.738778513612957</v>
      </c>
      <c r="G74" s="491">
        <f t="shared" si="15"/>
        <v>132.00230055048888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142274</v>
      </c>
      <c r="C75" s="493">
        <v>22559</v>
      </c>
      <c r="D75" s="493">
        <v>15600</v>
      </c>
      <c r="E75" s="491">
        <f t="shared" si="15"/>
        <v>120.87747767648534</v>
      </c>
      <c r="F75" s="491">
        <f t="shared" si="15"/>
        <v>92.220587032949069</v>
      </c>
      <c r="G75" s="491">
        <f t="shared" si="15"/>
        <v>128.17352723687455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122.23515518134936</v>
      </c>
      <c r="J77" s="488">
        <f>IF(J75&lt;&gt;"",J75,IF(J74&lt;&gt;"",J74,IF(J73&lt;&gt;"",J73,IF(J72&lt;&gt;"",J72,IF(J71&lt;&gt;"",J71,IF(J70&lt;&gt;"",J70,""))))))</f>
        <v>94.673370942686617</v>
      </c>
      <c r="K77" s="488">
        <f>IF(K75&lt;&gt;"",K75,IF(K74&lt;&gt;"",K74,IF(K73&lt;&gt;"",K73,IF(K72&lt;&gt;"",K72,IF(K71&lt;&gt;"",K71,IF(K70&lt;&gt;"",K70,""))))))</f>
        <v>134.24533727713418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+22,2%</v>
      </c>
      <c r="J79" s="488" t="str">
        <f>"GeB - ausschließlich: "&amp;IF(J77&gt;100,"+","")&amp;TEXT(J77-100,"0,0")&amp;"%"</f>
        <v>GeB - ausschließlich: -5,3%</v>
      </c>
      <c r="K79" s="488" t="str">
        <f>"GeB - im Nebenjob: "&amp;IF(K77&gt;100,"+","")&amp;TEXT(K77-100,"0,0")&amp;"%"</f>
        <v>GeB - im Nebenjob: +34,2%</v>
      </c>
    </row>
    <row r="81" spans="9:9" ht="15" customHeight="1" x14ac:dyDescent="0.2">
      <c r="I81" s="488" t="str">
        <f>IF(ISERROR(HLOOKUP(1,I$78:K$79,2,FALSE)),"",HLOOKUP(1,I$78:K$79,2,FALSE))</f>
        <v>GeB - im Nebenjob: +34,2%</v>
      </c>
    </row>
    <row r="82" spans="9:9" ht="15" customHeight="1" x14ac:dyDescent="0.2">
      <c r="I82" s="488" t="str">
        <f>IF(ISERROR(HLOOKUP(2,I$78:K$79,2,FALSE)),"",HLOOKUP(2,I$78:K$79,2,FALSE))</f>
        <v>SvB: +22,2%</v>
      </c>
    </row>
    <row r="83" spans="9:9" ht="15" customHeight="1" x14ac:dyDescent="0.2">
      <c r="I83" s="488" t="str">
        <f>IF(ISERROR(HLOOKUP(3,I$78:K$79,2,FALSE)),"",HLOOKUP(3,I$78:K$79,2,FALSE))</f>
        <v>GeB - ausschließlich: -5,3%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142274</v>
      </c>
      <c r="E12" s="114">
        <v>141572</v>
      </c>
      <c r="F12" s="114">
        <v>143872</v>
      </c>
      <c r="G12" s="114">
        <v>140446</v>
      </c>
      <c r="H12" s="114">
        <v>139807</v>
      </c>
      <c r="I12" s="115">
        <v>2467</v>
      </c>
      <c r="J12" s="116">
        <v>1.7645754504423956</v>
      </c>
      <c r="N12" s="117"/>
    </row>
    <row r="13" spans="1:15" s="110" customFormat="1" ht="13.5" customHeight="1" x14ac:dyDescent="0.2">
      <c r="A13" s="118" t="s">
        <v>105</v>
      </c>
      <c r="B13" s="119" t="s">
        <v>106</v>
      </c>
      <c r="C13" s="113">
        <v>59.000941844609699</v>
      </c>
      <c r="D13" s="114">
        <v>83943</v>
      </c>
      <c r="E13" s="114">
        <v>83345</v>
      </c>
      <c r="F13" s="114">
        <v>85226</v>
      </c>
      <c r="G13" s="114">
        <v>83341</v>
      </c>
      <c r="H13" s="114">
        <v>82876</v>
      </c>
      <c r="I13" s="115">
        <v>1067</v>
      </c>
      <c r="J13" s="116">
        <v>1.2874656112746754</v>
      </c>
    </row>
    <row r="14" spans="1:15" s="110" customFormat="1" ht="13.5" customHeight="1" x14ac:dyDescent="0.2">
      <c r="A14" s="120"/>
      <c r="B14" s="119" t="s">
        <v>107</v>
      </c>
      <c r="C14" s="113">
        <v>40.999058155390301</v>
      </c>
      <c r="D14" s="114">
        <v>58331</v>
      </c>
      <c r="E14" s="114">
        <v>58227</v>
      </c>
      <c r="F14" s="114">
        <v>58646</v>
      </c>
      <c r="G14" s="114">
        <v>57105</v>
      </c>
      <c r="H14" s="114">
        <v>56931</v>
      </c>
      <c r="I14" s="115">
        <v>1400</v>
      </c>
      <c r="J14" s="116">
        <v>2.4591171769334808</v>
      </c>
    </row>
    <row r="15" spans="1:15" s="110" customFormat="1" ht="13.5" customHeight="1" x14ac:dyDescent="0.2">
      <c r="A15" s="118" t="s">
        <v>105</v>
      </c>
      <c r="B15" s="121" t="s">
        <v>108</v>
      </c>
      <c r="C15" s="113">
        <v>13.291254902512055</v>
      </c>
      <c r="D15" s="114">
        <v>18910</v>
      </c>
      <c r="E15" s="114">
        <v>19361</v>
      </c>
      <c r="F15" s="114">
        <v>20306</v>
      </c>
      <c r="G15" s="114">
        <v>18169</v>
      </c>
      <c r="H15" s="114">
        <v>18861</v>
      </c>
      <c r="I15" s="115">
        <v>49</v>
      </c>
      <c r="J15" s="116">
        <v>0.25979534489157519</v>
      </c>
    </row>
    <row r="16" spans="1:15" s="110" customFormat="1" ht="13.5" customHeight="1" x14ac:dyDescent="0.2">
      <c r="A16" s="118"/>
      <c r="B16" s="121" t="s">
        <v>109</v>
      </c>
      <c r="C16" s="113">
        <v>67.386170347357918</v>
      </c>
      <c r="D16" s="114">
        <v>95873</v>
      </c>
      <c r="E16" s="114">
        <v>95121</v>
      </c>
      <c r="F16" s="114">
        <v>96558</v>
      </c>
      <c r="G16" s="114">
        <v>95840</v>
      </c>
      <c r="H16" s="114">
        <v>95121</v>
      </c>
      <c r="I16" s="115">
        <v>752</v>
      </c>
      <c r="J16" s="116">
        <v>0.79057200828418539</v>
      </c>
    </row>
    <row r="17" spans="1:10" s="110" customFormat="1" ht="13.5" customHeight="1" x14ac:dyDescent="0.2">
      <c r="A17" s="118"/>
      <c r="B17" s="121" t="s">
        <v>110</v>
      </c>
      <c r="C17" s="113">
        <v>18.165652192248761</v>
      </c>
      <c r="D17" s="114">
        <v>25845</v>
      </c>
      <c r="E17" s="114">
        <v>25449</v>
      </c>
      <c r="F17" s="114">
        <v>25368</v>
      </c>
      <c r="G17" s="114">
        <v>24864</v>
      </c>
      <c r="H17" s="114">
        <v>24333</v>
      </c>
      <c r="I17" s="115">
        <v>1512</v>
      </c>
      <c r="J17" s="116">
        <v>6.2137837504623352</v>
      </c>
    </row>
    <row r="18" spans="1:10" s="110" customFormat="1" ht="13.5" customHeight="1" x14ac:dyDescent="0.2">
      <c r="A18" s="120"/>
      <c r="B18" s="121" t="s">
        <v>111</v>
      </c>
      <c r="C18" s="113">
        <v>1.1569225578812714</v>
      </c>
      <c r="D18" s="114">
        <v>1646</v>
      </c>
      <c r="E18" s="114">
        <v>1641</v>
      </c>
      <c r="F18" s="114">
        <v>1640</v>
      </c>
      <c r="G18" s="114">
        <v>1573</v>
      </c>
      <c r="H18" s="114">
        <v>1492</v>
      </c>
      <c r="I18" s="115">
        <v>154</v>
      </c>
      <c r="J18" s="116">
        <v>10.32171581769437</v>
      </c>
    </row>
    <row r="19" spans="1:10" s="110" customFormat="1" ht="13.5" customHeight="1" x14ac:dyDescent="0.2">
      <c r="A19" s="120"/>
      <c r="B19" s="121" t="s">
        <v>112</v>
      </c>
      <c r="C19" s="113">
        <v>0.30926240915416731</v>
      </c>
      <c r="D19" s="114">
        <v>440</v>
      </c>
      <c r="E19" s="114">
        <v>432</v>
      </c>
      <c r="F19" s="114">
        <v>457</v>
      </c>
      <c r="G19" s="114">
        <v>403</v>
      </c>
      <c r="H19" s="114">
        <v>368</v>
      </c>
      <c r="I19" s="115">
        <v>72</v>
      </c>
      <c r="J19" s="116">
        <v>19.565217391304348</v>
      </c>
    </row>
    <row r="20" spans="1:10" s="110" customFormat="1" ht="13.5" customHeight="1" x14ac:dyDescent="0.2">
      <c r="A20" s="118" t="s">
        <v>113</v>
      </c>
      <c r="B20" s="122" t="s">
        <v>114</v>
      </c>
      <c r="C20" s="113">
        <v>76.165005552665988</v>
      </c>
      <c r="D20" s="114">
        <v>108363</v>
      </c>
      <c r="E20" s="114">
        <v>107780</v>
      </c>
      <c r="F20" s="114">
        <v>110441</v>
      </c>
      <c r="G20" s="114">
        <v>107580</v>
      </c>
      <c r="H20" s="114">
        <v>107360</v>
      </c>
      <c r="I20" s="115">
        <v>1003</v>
      </c>
      <c r="J20" s="116">
        <v>0.93423994038748137</v>
      </c>
    </row>
    <row r="21" spans="1:10" s="110" customFormat="1" ht="13.5" customHeight="1" x14ac:dyDescent="0.2">
      <c r="A21" s="120"/>
      <c r="B21" s="122" t="s">
        <v>115</v>
      </c>
      <c r="C21" s="113">
        <v>23.834994447334019</v>
      </c>
      <c r="D21" s="114">
        <v>33911</v>
      </c>
      <c r="E21" s="114">
        <v>33792</v>
      </c>
      <c r="F21" s="114">
        <v>33431</v>
      </c>
      <c r="G21" s="114">
        <v>32866</v>
      </c>
      <c r="H21" s="114">
        <v>32447</v>
      </c>
      <c r="I21" s="115">
        <v>1464</v>
      </c>
      <c r="J21" s="116">
        <v>4.511973371960428</v>
      </c>
    </row>
    <row r="22" spans="1:10" s="110" customFormat="1" ht="13.5" customHeight="1" x14ac:dyDescent="0.2">
      <c r="A22" s="118" t="s">
        <v>113</v>
      </c>
      <c r="B22" s="122" t="s">
        <v>116</v>
      </c>
      <c r="C22" s="113">
        <v>84.775152171162688</v>
      </c>
      <c r="D22" s="114">
        <v>120613</v>
      </c>
      <c r="E22" s="114">
        <v>120880</v>
      </c>
      <c r="F22" s="114">
        <v>122042</v>
      </c>
      <c r="G22" s="114">
        <v>119632</v>
      </c>
      <c r="H22" s="114">
        <v>119744</v>
      </c>
      <c r="I22" s="115">
        <v>869</v>
      </c>
      <c r="J22" s="116">
        <v>0.725714858364511</v>
      </c>
    </row>
    <row r="23" spans="1:10" s="110" customFormat="1" ht="13.5" customHeight="1" x14ac:dyDescent="0.2">
      <c r="A23" s="123"/>
      <c r="B23" s="124" t="s">
        <v>117</v>
      </c>
      <c r="C23" s="125">
        <v>15.184784289469615</v>
      </c>
      <c r="D23" s="114">
        <v>21604</v>
      </c>
      <c r="E23" s="114">
        <v>20637</v>
      </c>
      <c r="F23" s="114">
        <v>21770</v>
      </c>
      <c r="G23" s="114">
        <v>20750</v>
      </c>
      <c r="H23" s="114">
        <v>20002</v>
      </c>
      <c r="I23" s="115">
        <v>1602</v>
      </c>
      <c r="J23" s="116">
        <v>8.0091990800919906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38159</v>
      </c>
      <c r="E26" s="114">
        <v>39241</v>
      </c>
      <c r="F26" s="114">
        <v>39498</v>
      </c>
      <c r="G26" s="114">
        <v>39841</v>
      </c>
      <c r="H26" s="140">
        <v>39089</v>
      </c>
      <c r="I26" s="115">
        <v>-930</v>
      </c>
      <c r="J26" s="116">
        <v>-2.3791859602445702</v>
      </c>
    </row>
    <row r="27" spans="1:10" s="110" customFormat="1" ht="13.5" customHeight="1" x14ac:dyDescent="0.2">
      <c r="A27" s="118" t="s">
        <v>105</v>
      </c>
      <c r="B27" s="119" t="s">
        <v>106</v>
      </c>
      <c r="C27" s="113">
        <v>42.46704578212217</v>
      </c>
      <c r="D27" s="115">
        <v>16205</v>
      </c>
      <c r="E27" s="114">
        <v>16416</v>
      </c>
      <c r="F27" s="114">
        <v>16573</v>
      </c>
      <c r="G27" s="114">
        <v>16510</v>
      </c>
      <c r="H27" s="140">
        <v>16191</v>
      </c>
      <c r="I27" s="115">
        <v>14</v>
      </c>
      <c r="J27" s="116">
        <v>8.6467790747946388E-2</v>
      </c>
    </row>
    <row r="28" spans="1:10" s="110" customFormat="1" ht="13.5" customHeight="1" x14ac:dyDescent="0.2">
      <c r="A28" s="120"/>
      <c r="B28" s="119" t="s">
        <v>107</v>
      </c>
      <c r="C28" s="113">
        <v>57.53295421787783</v>
      </c>
      <c r="D28" s="115">
        <v>21954</v>
      </c>
      <c r="E28" s="114">
        <v>22825</v>
      </c>
      <c r="F28" s="114">
        <v>22925</v>
      </c>
      <c r="G28" s="114">
        <v>23331</v>
      </c>
      <c r="H28" s="140">
        <v>22898</v>
      </c>
      <c r="I28" s="115">
        <v>-944</v>
      </c>
      <c r="J28" s="116">
        <v>-4.1226307974495588</v>
      </c>
    </row>
    <row r="29" spans="1:10" s="110" customFormat="1" ht="13.5" customHeight="1" x14ac:dyDescent="0.2">
      <c r="A29" s="118" t="s">
        <v>105</v>
      </c>
      <c r="B29" s="121" t="s">
        <v>108</v>
      </c>
      <c r="C29" s="113">
        <v>20.021489032731466</v>
      </c>
      <c r="D29" s="115">
        <v>7640</v>
      </c>
      <c r="E29" s="114">
        <v>7982</v>
      </c>
      <c r="F29" s="114">
        <v>7981</v>
      </c>
      <c r="G29" s="114">
        <v>8381</v>
      </c>
      <c r="H29" s="140">
        <v>7868</v>
      </c>
      <c r="I29" s="115">
        <v>-228</v>
      </c>
      <c r="J29" s="116">
        <v>-2.8978139298423997</v>
      </c>
    </row>
    <row r="30" spans="1:10" s="110" customFormat="1" ht="13.5" customHeight="1" x14ac:dyDescent="0.2">
      <c r="A30" s="118"/>
      <c r="B30" s="121" t="s">
        <v>109</v>
      </c>
      <c r="C30" s="113">
        <v>47.828821509997638</v>
      </c>
      <c r="D30" s="115">
        <v>18251</v>
      </c>
      <c r="E30" s="114">
        <v>18810</v>
      </c>
      <c r="F30" s="114">
        <v>18999</v>
      </c>
      <c r="G30" s="114">
        <v>19041</v>
      </c>
      <c r="H30" s="140">
        <v>19080</v>
      </c>
      <c r="I30" s="115">
        <v>-829</v>
      </c>
      <c r="J30" s="116">
        <v>-4.3448637316561847</v>
      </c>
    </row>
    <row r="31" spans="1:10" s="110" customFormat="1" ht="13.5" customHeight="1" x14ac:dyDescent="0.2">
      <c r="A31" s="118"/>
      <c r="B31" s="121" t="s">
        <v>110</v>
      </c>
      <c r="C31" s="113">
        <v>17.883068214575854</v>
      </c>
      <c r="D31" s="115">
        <v>6824</v>
      </c>
      <c r="E31" s="114">
        <v>6943</v>
      </c>
      <c r="F31" s="114">
        <v>7006</v>
      </c>
      <c r="G31" s="114">
        <v>6974</v>
      </c>
      <c r="H31" s="140">
        <v>6839</v>
      </c>
      <c r="I31" s="115">
        <v>-15</v>
      </c>
      <c r="J31" s="116">
        <v>-0.21933031144904225</v>
      </c>
    </row>
    <row r="32" spans="1:10" s="110" customFormat="1" ht="13.5" customHeight="1" x14ac:dyDescent="0.2">
      <c r="A32" s="120"/>
      <c r="B32" s="121" t="s">
        <v>111</v>
      </c>
      <c r="C32" s="113">
        <v>14.26662124269504</v>
      </c>
      <c r="D32" s="115">
        <v>5444</v>
      </c>
      <c r="E32" s="114">
        <v>5506</v>
      </c>
      <c r="F32" s="114">
        <v>5512</v>
      </c>
      <c r="G32" s="114">
        <v>5445</v>
      </c>
      <c r="H32" s="140">
        <v>5302</v>
      </c>
      <c r="I32" s="115">
        <v>142</v>
      </c>
      <c r="J32" s="116">
        <v>2.6782346284420973</v>
      </c>
    </row>
    <row r="33" spans="1:10" s="110" customFormat="1" ht="13.5" customHeight="1" x14ac:dyDescent="0.2">
      <c r="A33" s="120"/>
      <c r="B33" s="121" t="s">
        <v>112</v>
      </c>
      <c r="C33" s="113">
        <v>1.4465787887523258</v>
      </c>
      <c r="D33" s="115">
        <v>552</v>
      </c>
      <c r="E33" s="114">
        <v>536</v>
      </c>
      <c r="F33" s="114">
        <v>593</v>
      </c>
      <c r="G33" s="114">
        <v>511</v>
      </c>
      <c r="H33" s="140">
        <v>497</v>
      </c>
      <c r="I33" s="115">
        <v>55</v>
      </c>
      <c r="J33" s="116">
        <v>11.066398390342052</v>
      </c>
    </row>
    <row r="34" spans="1:10" s="110" customFormat="1" ht="13.5" customHeight="1" x14ac:dyDescent="0.2">
      <c r="A34" s="118" t="s">
        <v>113</v>
      </c>
      <c r="B34" s="122" t="s">
        <v>116</v>
      </c>
      <c r="C34" s="113">
        <v>91.603553552241934</v>
      </c>
      <c r="D34" s="115">
        <v>34955</v>
      </c>
      <c r="E34" s="114">
        <v>36057</v>
      </c>
      <c r="F34" s="114">
        <v>36431</v>
      </c>
      <c r="G34" s="114">
        <v>36910</v>
      </c>
      <c r="H34" s="140">
        <v>36110</v>
      </c>
      <c r="I34" s="115">
        <v>-1155</v>
      </c>
      <c r="J34" s="116">
        <v>-3.1985599556909445</v>
      </c>
    </row>
    <row r="35" spans="1:10" s="110" customFormat="1" ht="13.5" customHeight="1" x14ac:dyDescent="0.2">
      <c r="A35" s="118"/>
      <c r="B35" s="119" t="s">
        <v>117</v>
      </c>
      <c r="C35" s="113">
        <v>8.1946591891821061</v>
      </c>
      <c r="D35" s="115">
        <v>3127</v>
      </c>
      <c r="E35" s="114">
        <v>3102</v>
      </c>
      <c r="F35" s="114">
        <v>2984</v>
      </c>
      <c r="G35" s="114">
        <v>2854</v>
      </c>
      <c r="H35" s="140">
        <v>2908</v>
      </c>
      <c r="I35" s="115">
        <v>219</v>
      </c>
      <c r="J35" s="116">
        <v>7.5309491059147184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22559</v>
      </c>
      <c r="E37" s="114">
        <v>23175</v>
      </c>
      <c r="F37" s="114">
        <v>23159</v>
      </c>
      <c r="G37" s="114">
        <v>24121</v>
      </c>
      <c r="H37" s="140">
        <v>23537</v>
      </c>
      <c r="I37" s="115">
        <v>-978</v>
      </c>
      <c r="J37" s="116">
        <v>-4.1551599609126058</v>
      </c>
    </row>
    <row r="38" spans="1:10" s="110" customFormat="1" ht="13.5" customHeight="1" x14ac:dyDescent="0.2">
      <c r="A38" s="118" t="s">
        <v>105</v>
      </c>
      <c r="B38" s="119" t="s">
        <v>106</v>
      </c>
      <c r="C38" s="113">
        <v>36.592934083957623</v>
      </c>
      <c r="D38" s="115">
        <v>8255</v>
      </c>
      <c r="E38" s="114">
        <v>8375</v>
      </c>
      <c r="F38" s="114">
        <v>8326</v>
      </c>
      <c r="G38" s="114">
        <v>8620</v>
      </c>
      <c r="H38" s="140">
        <v>8406</v>
      </c>
      <c r="I38" s="115">
        <v>-151</v>
      </c>
      <c r="J38" s="116">
        <v>-1.7963359505115393</v>
      </c>
    </row>
    <row r="39" spans="1:10" s="110" customFormat="1" ht="13.5" customHeight="1" x14ac:dyDescent="0.2">
      <c r="A39" s="120"/>
      <c r="B39" s="119" t="s">
        <v>107</v>
      </c>
      <c r="C39" s="113">
        <v>63.407065916042377</v>
      </c>
      <c r="D39" s="115">
        <v>14304</v>
      </c>
      <c r="E39" s="114">
        <v>14800</v>
      </c>
      <c r="F39" s="114">
        <v>14833</v>
      </c>
      <c r="G39" s="114">
        <v>15501</v>
      </c>
      <c r="H39" s="140">
        <v>15131</v>
      </c>
      <c r="I39" s="115">
        <v>-827</v>
      </c>
      <c r="J39" s="116">
        <v>-5.4656004229727051</v>
      </c>
    </row>
    <row r="40" spans="1:10" s="110" customFormat="1" ht="13.5" customHeight="1" x14ac:dyDescent="0.2">
      <c r="A40" s="118" t="s">
        <v>105</v>
      </c>
      <c r="B40" s="121" t="s">
        <v>108</v>
      </c>
      <c r="C40" s="113">
        <v>23.835276386364644</v>
      </c>
      <c r="D40" s="115">
        <v>5377</v>
      </c>
      <c r="E40" s="114">
        <v>5491</v>
      </c>
      <c r="F40" s="114">
        <v>5347</v>
      </c>
      <c r="G40" s="114">
        <v>6113</v>
      </c>
      <c r="H40" s="140">
        <v>5590</v>
      </c>
      <c r="I40" s="115">
        <v>-213</v>
      </c>
      <c r="J40" s="116">
        <v>-3.810375670840787</v>
      </c>
    </row>
    <row r="41" spans="1:10" s="110" customFormat="1" ht="13.5" customHeight="1" x14ac:dyDescent="0.2">
      <c r="A41" s="118"/>
      <c r="B41" s="121" t="s">
        <v>109</v>
      </c>
      <c r="C41" s="113">
        <v>33.472228378917507</v>
      </c>
      <c r="D41" s="115">
        <v>7551</v>
      </c>
      <c r="E41" s="114">
        <v>7884</v>
      </c>
      <c r="F41" s="114">
        <v>7984</v>
      </c>
      <c r="G41" s="114">
        <v>8222</v>
      </c>
      <c r="H41" s="140">
        <v>8312</v>
      </c>
      <c r="I41" s="115">
        <v>-761</v>
      </c>
      <c r="J41" s="116">
        <v>-9.1554379210779597</v>
      </c>
    </row>
    <row r="42" spans="1:10" s="110" customFormat="1" ht="13.5" customHeight="1" x14ac:dyDescent="0.2">
      <c r="A42" s="118"/>
      <c r="B42" s="121" t="s">
        <v>110</v>
      </c>
      <c r="C42" s="113">
        <v>19.22514295846447</v>
      </c>
      <c r="D42" s="115">
        <v>4337</v>
      </c>
      <c r="E42" s="114">
        <v>4454</v>
      </c>
      <c r="F42" s="114">
        <v>4478</v>
      </c>
      <c r="G42" s="114">
        <v>4488</v>
      </c>
      <c r="H42" s="140">
        <v>4472</v>
      </c>
      <c r="I42" s="115">
        <v>-135</v>
      </c>
      <c r="J42" s="116">
        <v>-3.0187835420393561</v>
      </c>
    </row>
    <row r="43" spans="1:10" s="110" customFormat="1" ht="13.5" customHeight="1" x14ac:dyDescent="0.2">
      <c r="A43" s="120"/>
      <c r="B43" s="121" t="s">
        <v>111</v>
      </c>
      <c r="C43" s="113">
        <v>23.467352276253379</v>
      </c>
      <c r="D43" s="115">
        <v>5294</v>
      </c>
      <c r="E43" s="114">
        <v>5346</v>
      </c>
      <c r="F43" s="114">
        <v>5350</v>
      </c>
      <c r="G43" s="114">
        <v>5298</v>
      </c>
      <c r="H43" s="140">
        <v>5163</v>
      </c>
      <c r="I43" s="115">
        <v>131</v>
      </c>
      <c r="J43" s="116">
        <v>2.537284524501259</v>
      </c>
    </row>
    <row r="44" spans="1:10" s="110" customFormat="1" ht="13.5" customHeight="1" x14ac:dyDescent="0.2">
      <c r="A44" s="120"/>
      <c r="B44" s="121" t="s">
        <v>112</v>
      </c>
      <c r="C44" s="113">
        <v>2.2651713285163351</v>
      </c>
      <c r="D44" s="115">
        <v>511</v>
      </c>
      <c r="E44" s="114">
        <v>492</v>
      </c>
      <c r="F44" s="114">
        <v>546</v>
      </c>
      <c r="G44" s="114">
        <v>474</v>
      </c>
      <c r="H44" s="140">
        <v>463</v>
      </c>
      <c r="I44" s="115">
        <v>48</v>
      </c>
      <c r="J44" s="116">
        <v>10.367170626349893</v>
      </c>
    </row>
    <row r="45" spans="1:10" s="110" customFormat="1" ht="13.5" customHeight="1" x14ac:dyDescent="0.2">
      <c r="A45" s="118" t="s">
        <v>113</v>
      </c>
      <c r="B45" s="122" t="s">
        <v>116</v>
      </c>
      <c r="C45" s="113">
        <v>92.136176248947208</v>
      </c>
      <c r="D45" s="115">
        <v>20785</v>
      </c>
      <c r="E45" s="114">
        <v>21377</v>
      </c>
      <c r="F45" s="114">
        <v>21407</v>
      </c>
      <c r="G45" s="114">
        <v>22379</v>
      </c>
      <c r="H45" s="140">
        <v>21797</v>
      </c>
      <c r="I45" s="115">
        <v>-1012</v>
      </c>
      <c r="J45" s="116">
        <v>-4.642840757902464</v>
      </c>
    </row>
    <row r="46" spans="1:10" s="110" customFormat="1" ht="13.5" customHeight="1" x14ac:dyDescent="0.2">
      <c r="A46" s="118"/>
      <c r="B46" s="119" t="s">
        <v>117</v>
      </c>
      <c r="C46" s="113">
        <v>7.5313622057715328</v>
      </c>
      <c r="D46" s="115">
        <v>1699</v>
      </c>
      <c r="E46" s="114">
        <v>1718</v>
      </c>
      <c r="F46" s="114">
        <v>1670</v>
      </c>
      <c r="G46" s="114">
        <v>1666</v>
      </c>
      <c r="H46" s="140">
        <v>1671</v>
      </c>
      <c r="I46" s="115">
        <v>28</v>
      </c>
      <c r="J46" s="116">
        <v>1.6756433273488929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15600</v>
      </c>
      <c r="E48" s="114">
        <v>16066</v>
      </c>
      <c r="F48" s="114">
        <v>16339</v>
      </c>
      <c r="G48" s="114">
        <v>15720</v>
      </c>
      <c r="H48" s="140">
        <v>15552</v>
      </c>
      <c r="I48" s="115">
        <v>48</v>
      </c>
      <c r="J48" s="116">
        <v>0.30864197530864196</v>
      </c>
    </row>
    <row r="49" spans="1:12" s="110" customFormat="1" ht="13.5" customHeight="1" x14ac:dyDescent="0.2">
      <c r="A49" s="118" t="s">
        <v>105</v>
      </c>
      <c r="B49" s="119" t="s">
        <v>106</v>
      </c>
      <c r="C49" s="113">
        <v>50.96153846153846</v>
      </c>
      <c r="D49" s="115">
        <v>7950</v>
      </c>
      <c r="E49" s="114">
        <v>8041</v>
      </c>
      <c r="F49" s="114">
        <v>8247</v>
      </c>
      <c r="G49" s="114">
        <v>7890</v>
      </c>
      <c r="H49" s="140">
        <v>7785</v>
      </c>
      <c r="I49" s="115">
        <v>165</v>
      </c>
      <c r="J49" s="116">
        <v>2.1194605009633913</v>
      </c>
    </row>
    <row r="50" spans="1:12" s="110" customFormat="1" ht="13.5" customHeight="1" x14ac:dyDescent="0.2">
      <c r="A50" s="120"/>
      <c r="B50" s="119" t="s">
        <v>107</v>
      </c>
      <c r="C50" s="113">
        <v>49.03846153846154</v>
      </c>
      <c r="D50" s="115">
        <v>7650</v>
      </c>
      <c r="E50" s="114">
        <v>8025</v>
      </c>
      <c r="F50" s="114">
        <v>8092</v>
      </c>
      <c r="G50" s="114">
        <v>7830</v>
      </c>
      <c r="H50" s="140">
        <v>7767</v>
      </c>
      <c r="I50" s="115">
        <v>-117</v>
      </c>
      <c r="J50" s="116">
        <v>-1.5063731170336037</v>
      </c>
    </row>
    <row r="51" spans="1:12" s="110" customFormat="1" ht="13.5" customHeight="1" x14ac:dyDescent="0.2">
      <c r="A51" s="118" t="s">
        <v>105</v>
      </c>
      <c r="B51" s="121" t="s">
        <v>108</v>
      </c>
      <c r="C51" s="113">
        <v>14.506410256410257</v>
      </c>
      <c r="D51" s="115">
        <v>2263</v>
      </c>
      <c r="E51" s="114">
        <v>2491</v>
      </c>
      <c r="F51" s="114">
        <v>2634</v>
      </c>
      <c r="G51" s="114">
        <v>2268</v>
      </c>
      <c r="H51" s="140">
        <v>2278</v>
      </c>
      <c r="I51" s="115">
        <v>-15</v>
      </c>
      <c r="J51" s="116">
        <v>-0.65847234416154521</v>
      </c>
    </row>
    <row r="52" spans="1:12" s="110" customFormat="1" ht="13.5" customHeight="1" x14ac:dyDescent="0.2">
      <c r="A52" s="118"/>
      <c r="B52" s="121" t="s">
        <v>109</v>
      </c>
      <c r="C52" s="113">
        <v>68.589743589743591</v>
      </c>
      <c r="D52" s="115">
        <v>10700</v>
      </c>
      <c r="E52" s="114">
        <v>10926</v>
      </c>
      <c r="F52" s="114">
        <v>11015</v>
      </c>
      <c r="G52" s="114">
        <v>10819</v>
      </c>
      <c r="H52" s="140">
        <v>10768</v>
      </c>
      <c r="I52" s="115">
        <v>-68</v>
      </c>
      <c r="J52" s="116">
        <v>-0.6315007429420505</v>
      </c>
    </row>
    <row r="53" spans="1:12" s="110" customFormat="1" ht="13.5" customHeight="1" x14ac:dyDescent="0.2">
      <c r="A53" s="118"/>
      <c r="B53" s="121" t="s">
        <v>110</v>
      </c>
      <c r="C53" s="113">
        <v>15.942307692307692</v>
      </c>
      <c r="D53" s="115">
        <v>2487</v>
      </c>
      <c r="E53" s="114">
        <v>2489</v>
      </c>
      <c r="F53" s="114">
        <v>2528</v>
      </c>
      <c r="G53" s="114">
        <v>2486</v>
      </c>
      <c r="H53" s="140">
        <v>2367</v>
      </c>
      <c r="I53" s="115">
        <v>120</v>
      </c>
      <c r="J53" s="116">
        <v>5.0697084917617241</v>
      </c>
    </row>
    <row r="54" spans="1:12" s="110" customFormat="1" ht="13.5" customHeight="1" x14ac:dyDescent="0.2">
      <c r="A54" s="120"/>
      <c r="B54" s="121" t="s">
        <v>111</v>
      </c>
      <c r="C54" s="113">
        <v>0.96153846153846156</v>
      </c>
      <c r="D54" s="115">
        <v>150</v>
      </c>
      <c r="E54" s="114">
        <v>160</v>
      </c>
      <c r="F54" s="114">
        <v>162</v>
      </c>
      <c r="G54" s="114">
        <v>147</v>
      </c>
      <c r="H54" s="140">
        <v>139</v>
      </c>
      <c r="I54" s="115">
        <v>11</v>
      </c>
      <c r="J54" s="116">
        <v>7.9136690647482011</v>
      </c>
    </row>
    <row r="55" spans="1:12" s="110" customFormat="1" ht="13.5" customHeight="1" x14ac:dyDescent="0.2">
      <c r="A55" s="120"/>
      <c r="B55" s="121" t="s">
        <v>112</v>
      </c>
      <c r="C55" s="113">
        <v>0.26282051282051283</v>
      </c>
      <c r="D55" s="115">
        <v>41</v>
      </c>
      <c r="E55" s="114">
        <v>44</v>
      </c>
      <c r="F55" s="114">
        <v>47</v>
      </c>
      <c r="G55" s="114">
        <v>37</v>
      </c>
      <c r="H55" s="140">
        <v>34</v>
      </c>
      <c r="I55" s="115">
        <v>7</v>
      </c>
      <c r="J55" s="116">
        <v>20.588235294117649</v>
      </c>
    </row>
    <row r="56" spans="1:12" s="110" customFormat="1" ht="13.5" customHeight="1" x14ac:dyDescent="0.2">
      <c r="A56" s="118" t="s">
        <v>113</v>
      </c>
      <c r="B56" s="122" t="s">
        <v>116</v>
      </c>
      <c r="C56" s="113">
        <v>90.833333333333329</v>
      </c>
      <c r="D56" s="115">
        <v>14170</v>
      </c>
      <c r="E56" s="114">
        <v>14680</v>
      </c>
      <c r="F56" s="114">
        <v>15024</v>
      </c>
      <c r="G56" s="114">
        <v>14531</v>
      </c>
      <c r="H56" s="140">
        <v>14313</v>
      </c>
      <c r="I56" s="115">
        <v>-143</v>
      </c>
      <c r="J56" s="116">
        <v>-0.99909173478655766</v>
      </c>
    </row>
    <row r="57" spans="1:12" s="110" customFormat="1" ht="13.5" customHeight="1" x14ac:dyDescent="0.2">
      <c r="A57" s="142"/>
      <c r="B57" s="124" t="s">
        <v>117</v>
      </c>
      <c r="C57" s="125">
        <v>9.1538461538461533</v>
      </c>
      <c r="D57" s="143">
        <v>1428</v>
      </c>
      <c r="E57" s="144">
        <v>1384</v>
      </c>
      <c r="F57" s="144">
        <v>1314</v>
      </c>
      <c r="G57" s="144">
        <v>1188</v>
      </c>
      <c r="H57" s="145">
        <v>1237</v>
      </c>
      <c r="I57" s="143">
        <v>191</v>
      </c>
      <c r="J57" s="146">
        <v>15.440582053354891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142274</v>
      </c>
      <c r="E12" s="236">
        <v>141572</v>
      </c>
      <c r="F12" s="114">
        <v>143872</v>
      </c>
      <c r="G12" s="114">
        <v>140446</v>
      </c>
      <c r="H12" s="140">
        <v>139807</v>
      </c>
      <c r="I12" s="115">
        <v>2467</v>
      </c>
      <c r="J12" s="116">
        <v>1.7645754504423956</v>
      </c>
    </row>
    <row r="13" spans="1:15" s="110" customFormat="1" ht="12" customHeight="1" x14ac:dyDescent="0.2">
      <c r="A13" s="118" t="s">
        <v>105</v>
      </c>
      <c r="B13" s="119" t="s">
        <v>106</v>
      </c>
      <c r="C13" s="113">
        <v>59.000941844609699</v>
      </c>
      <c r="D13" s="115">
        <v>83943</v>
      </c>
      <c r="E13" s="114">
        <v>83345</v>
      </c>
      <c r="F13" s="114">
        <v>85226</v>
      </c>
      <c r="G13" s="114">
        <v>83341</v>
      </c>
      <c r="H13" s="140">
        <v>82876</v>
      </c>
      <c r="I13" s="115">
        <v>1067</v>
      </c>
      <c r="J13" s="116">
        <v>1.2874656112746754</v>
      </c>
    </row>
    <row r="14" spans="1:15" s="110" customFormat="1" ht="12" customHeight="1" x14ac:dyDescent="0.2">
      <c r="A14" s="118"/>
      <c r="B14" s="119" t="s">
        <v>107</v>
      </c>
      <c r="C14" s="113">
        <v>40.999058155390301</v>
      </c>
      <c r="D14" s="115">
        <v>58331</v>
      </c>
      <c r="E14" s="114">
        <v>58227</v>
      </c>
      <c r="F14" s="114">
        <v>58646</v>
      </c>
      <c r="G14" s="114">
        <v>57105</v>
      </c>
      <c r="H14" s="140">
        <v>56931</v>
      </c>
      <c r="I14" s="115">
        <v>1400</v>
      </c>
      <c r="J14" s="116">
        <v>2.4591171769334808</v>
      </c>
    </row>
    <row r="15" spans="1:15" s="110" customFormat="1" ht="12" customHeight="1" x14ac:dyDescent="0.2">
      <c r="A15" s="118" t="s">
        <v>105</v>
      </c>
      <c r="B15" s="121" t="s">
        <v>108</v>
      </c>
      <c r="C15" s="113">
        <v>13.291254902512055</v>
      </c>
      <c r="D15" s="115">
        <v>18910</v>
      </c>
      <c r="E15" s="114">
        <v>19361</v>
      </c>
      <c r="F15" s="114">
        <v>20306</v>
      </c>
      <c r="G15" s="114">
        <v>18169</v>
      </c>
      <c r="H15" s="140">
        <v>18861</v>
      </c>
      <c r="I15" s="115">
        <v>49</v>
      </c>
      <c r="J15" s="116">
        <v>0.25979534489157519</v>
      </c>
    </row>
    <row r="16" spans="1:15" s="110" customFormat="1" ht="12" customHeight="1" x14ac:dyDescent="0.2">
      <c r="A16" s="118"/>
      <c r="B16" s="121" t="s">
        <v>109</v>
      </c>
      <c r="C16" s="113">
        <v>67.386170347357918</v>
      </c>
      <c r="D16" s="115">
        <v>95873</v>
      </c>
      <c r="E16" s="114">
        <v>95121</v>
      </c>
      <c r="F16" s="114">
        <v>96558</v>
      </c>
      <c r="G16" s="114">
        <v>95840</v>
      </c>
      <c r="H16" s="140">
        <v>95121</v>
      </c>
      <c r="I16" s="115">
        <v>752</v>
      </c>
      <c r="J16" s="116">
        <v>0.79057200828418539</v>
      </c>
    </row>
    <row r="17" spans="1:10" s="110" customFormat="1" ht="12" customHeight="1" x14ac:dyDescent="0.2">
      <c r="A17" s="118"/>
      <c r="B17" s="121" t="s">
        <v>110</v>
      </c>
      <c r="C17" s="113">
        <v>18.165652192248761</v>
      </c>
      <c r="D17" s="115">
        <v>25845</v>
      </c>
      <c r="E17" s="114">
        <v>25449</v>
      </c>
      <c r="F17" s="114">
        <v>25368</v>
      </c>
      <c r="G17" s="114">
        <v>24864</v>
      </c>
      <c r="H17" s="140">
        <v>24333</v>
      </c>
      <c r="I17" s="115">
        <v>1512</v>
      </c>
      <c r="J17" s="116">
        <v>6.2137837504623352</v>
      </c>
    </row>
    <row r="18" spans="1:10" s="110" customFormat="1" ht="12" customHeight="1" x14ac:dyDescent="0.2">
      <c r="A18" s="120"/>
      <c r="B18" s="121" t="s">
        <v>111</v>
      </c>
      <c r="C18" s="113">
        <v>1.1569225578812714</v>
      </c>
      <c r="D18" s="115">
        <v>1646</v>
      </c>
      <c r="E18" s="114">
        <v>1641</v>
      </c>
      <c r="F18" s="114">
        <v>1640</v>
      </c>
      <c r="G18" s="114">
        <v>1573</v>
      </c>
      <c r="H18" s="140">
        <v>1492</v>
      </c>
      <c r="I18" s="115">
        <v>154</v>
      </c>
      <c r="J18" s="116">
        <v>10.32171581769437</v>
      </c>
    </row>
    <row r="19" spans="1:10" s="110" customFormat="1" ht="12" customHeight="1" x14ac:dyDescent="0.2">
      <c r="A19" s="120"/>
      <c r="B19" s="121" t="s">
        <v>112</v>
      </c>
      <c r="C19" s="113">
        <v>0.30926240915416731</v>
      </c>
      <c r="D19" s="115">
        <v>440</v>
      </c>
      <c r="E19" s="114">
        <v>432</v>
      </c>
      <c r="F19" s="114">
        <v>457</v>
      </c>
      <c r="G19" s="114">
        <v>403</v>
      </c>
      <c r="H19" s="140">
        <v>368</v>
      </c>
      <c r="I19" s="115">
        <v>72</v>
      </c>
      <c r="J19" s="116">
        <v>19.565217391304348</v>
      </c>
    </row>
    <row r="20" spans="1:10" s="110" customFormat="1" ht="12" customHeight="1" x14ac:dyDescent="0.2">
      <c r="A20" s="118" t="s">
        <v>113</v>
      </c>
      <c r="B20" s="119" t="s">
        <v>181</v>
      </c>
      <c r="C20" s="113">
        <v>76.165005552665988</v>
      </c>
      <c r="D20" s="115">
        <v>108363</v>
      </c>
      <c r="E20" s="114">
        <v>107780</v>
      </c>
      <c r="F20" s="114">
        <v>110441</v>
      </c>
      <c r="G20" s="114">
        <v>107580</v>
      </c>
      <c r="H20" s="140">
        <v>107360</v>
      </c>
      <c r="I20" s="115">
        <v>1003</v>
      </c>
      <c r="J20" s="116">
        <v>0.93423994038748137</v>
      </c>
    </row>
    <row r="21" spans="1:10" s="110" customFormat="1" ht="12" customHeight="1" x14ac:dyDescent="0.2">
      <c r="A21" s="118"/>
      <c r="B21" s="119" t="s">
        <v>182</v>
      </c>
      <c r="C21" s="113">
        <v>23.834994447334019</v>
      </c>
      <c r="D21" s="115">
        <v>33911</v>
      </c>
      <c r="E21" s="114">
        <v>33792</v>
      </c>
      <c r="F21" s="114">
        <v>33431</v>
      </c>
      <c r="G21" s="114">
        <v>32866</v>
      </c>
      <c r="H21" s="140">
        <v>32447</v>
      </c>
      <c r="I21" s="115">
        <v>1464</v>
      </c>
      <c r="J21" s="116">
        <v>4.511973371960428</v>
      </c>
    </row>
    <row r="22" spans="1:10" s="110" customFormat="1" ht="12" customHeight="1" x14ac:dyDescent="0.2">
      <c r="A22" s="118" t="s">
        <v>113</v>
      </c>
      <c r="B22" s="119" t="s">
        <v>116</v>
      </c>
      <c r="C22" s="113">
        <v>84.775152171162688</v>
      </c>
      <c r="D22" s="115">
        <v>120613</v>
      </c>
      <c r="E22" s="114">
        <v>120880</v>
      </c>
      <c r="F22" s="114">
        <v>122042</v>
      </c>
      <c r="G22" s="114">
        <v>119632</v>
      </c>
      <c r="H22" s="140">
        <v>119744</v>
      </c>
      <c r="I22" s="115">
        <v>869</v>
      </c>
      <c r="J22" s="116">
        <v>0.725714858364511</v>
      </c>
    </row>
    <row r="23" spans="1:10" s="110" customFormat="1" ht="12" customHeight="1" x14ac:dyDescent="0.2">
      <c r="A23" s="118"/>
      <c r="B23" s="119" t="s">
        <v>117</v>
      </c>
      <c r="C23" s="113">
        <v>15.184784289469615</v>
      </c>
      <c r="D23" s="115">
        <v>21604</v>
      </c>
      <c r="E23" s="114">
        <v>20637</v>
      </c>
      <c r="F23" s="114">
        <v>21770</v>
      </c>
      <c r="G23" s="114">
        <v>20750</v>
      </c>
      <c r="H23" s="140">
        <v>20002</v>
      </c>
      <c r="I23" s="115">
        <v>1602</v>
      </c>
      <c r="J23" s="116">
        <v>8.0091990800919906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3378991</v>
      </c>
      <c r="E25" s="236">
        <v>3384730</v>
      </c>
      <c r="F25" s="236">
        <v>3411174</v>
      </c>
      <c r="G25" s="236">
        <v>3341827</v>
      </c>
      <c r="H25" s="241">
        <v>3334227</v>
      </c>
      <c r="I25" s="235">
        <v>44764</v>
      </c>
      <c r="J25" s="116">
        <v>1.3425600596480083</v>
      </c>
    </row>
    <row r="26" spans="1:10" s="110" customFormat="1" ht="12" customHeight="1" x14ac:dyDescent="0.2">
      <c r="A26" s="118" t="s">
        <v>105</v>
      </c>
      <c r="B26" s="119" t="s">
        <v>106</v>
      </c>
      <c r="C26" s="113">
        <v>54.124885209815595</v>
      </c>
      <c r="D26" s="115">
        <v>1828875</v>
      </c>
      <c r="E26" s="114">
        <v>1832006</v>
      </c>
      <c r="F26" s="114">
        <v>1854149</v>
      </c>
      <c r="G26" s="114">
        <v>1816522</v>
      </c>
      <c r="H26" s="140">
        <v>1810153</v>
      </c>
      <c r="I26" s="115">
        <v>18722</v>
      </c>
      <c r="J26" s="116">
        <v>1.0342772130311637</v>
      </c>
    </row>
    <row r="27" spans="1:10" s="110" customFormat="1" ht="12" customHeight="1" x14ac:dyDescent="0.2">
      <c r="A27" s="118"/>
      <c r="B27" s="119" t="s">
        <v>107</v>
      </c>
      <c r="C27" s="113">
        <v>45.875114790184405</v>
      </c>
      <c r="D27" s="115">
        <v>1550116</v>
      </c>
      <c r="E27" s="114">
        <v>1552724</v>
      </c>
      <c r="F27" s="114">
        <v>1557025</v>
      </c>
      <c r="G27" s="114">
        <v>1525305</v>
      </c>
      <c r="H27" s="140">
        <v>1524074</v>
      </c>
      <c r="I27" s="115">
        <v>26042</v>
      </c>
      <c r="J27" s="116">
        <v>1.7087096820758048</v>
      </c>
    </row>
    <row r="28" spans="1:10" s="110" customFormat="1" ht="12" customHeight="1" x14ac:dyDescent="0.2">
      <c r="A28" s="118" t="s">
        <v>105</v>
      </c>
      <c r="B28" s="121" t="s">
        <v>108</v>
      </c>
      <c r="C28" s="113">
        <v>10.77176589106038</v>
      </c>
      <c r="D28" s="115">
        <v>363977</v>
      </c>
      <c r="E28" s="114">
        <v>377075</v>
      </c>
      <c r="F28" s="114">
        <v>390279</v>
      </c>
      <c r="G28" s="114">
        <v>347798</v>
      </c>
      <c r="H28" s="140">
        <v>360692</v>
      </c>
      <c r="I28" s="115">
        <v>3285</v>
      </c>
      <c r="J28" s="116">
        <v>0.91074933738480479</v>
      </c>
    </row>
    <row r="29" spans="1:10" s="110" customFormat="1" ht="12" customHeight="1" x14ac:dyDescent="0.2">
      <c r="A29" s="118"/>
      <c r="B29" s="121" t="s">
        <v>109</v>
      </c>
      <c r="C29" s="113">
        <v>67.439569978138451</v>
      </c>
      <c r="D29" s="115">
        <v>2278777</v>
      </c>
      <c r="E29" s="114">
        <v>2279468</v>
      </c>
      <c r="F29" s="114">
        <v>2297675</v>
      </c>
      <c r="G29" s="114">
        <v>2284670</v>
      </c>
      <c r="H29" s="140">
        <v>2277673</v>
      </c>
      <c r="I29" s="115">
        <v>1104</v>
      </c>
      <c r="J29" s="116">
        <v>4.8470522326953869E-2</v>
      </c>
    </row>
    <row r="30" spans="1:10" s="110" customFormat="1" ht="12" customHeight="1" x14ac:dyDescent="0.2">
      <c r="A30" s="118"/>
      <c r="B30" s="121" t="s">
        <v>110</v>
      </c>
      <c r="C30" s="113">
        <v>20.568832530184306</v>
      </c>
      <c r="D30" s="115">
        <v>695019</v>
      </c>
      <c r="E30" s="114">
        <v>687072</v>
      </c>
      <c r="F30" s="114">
        <v>682614</v>
      </c>
      <c r="G30" s="114">
        <v>670119</v>
      </c>
      <c r="H30" s="140">
        <v>658239</v>
      </c>
      <c r="I30" s="115">
        <v>36780</v>
      </c>
      <c r="J30" s="116">
        <v>5.5876361017806602</v>
      </c>
    </row>
    <row r="31" spans="1:10" s="110" customFormat="1" ht="12" customHeight="1" x14ac:dyDescent="0.2">
      <c r="A31" s="120"/>
      <c r="B31" s="121" t="s">
        <v>111</v>
      </c>
      <c r="C31" s="113">
        <v>1.2198316006168706</v>
      </c>
      <c r="D31" s="115">
        <v>41218</v>
      </c>
      <c r="E31" s="114">
        <v>41115</v>
      </c>
      <c r="F31" s="114">
        <v>40606</v>
      </c>
      <c r="G31" s="114">
        <v>39240</v>
      </c>
      <c r="H31" s="140">
        <v>37623</v>
      </c>
      <c r="I31" s="115">
        <v>3595</v>
      </c>
      <c r="J31" s="116">
        <v>9.5553252000106319</v>
      </c>
    </row>
    <row r="32" spans="1:10" s="110" customFormat="1" ht="12" customHeight="1" x14ac:dyDescent="0.2">
      <c r="A32" s="120"/>
      <c r="B32" s="121" t="s">
        <v>112</v>
      </c>
      <c r="C32" s="113">
        <v>0.34359369409388779</v>
      </c>
      <c r="D32" s="115">
        <v>11610</v>
      </c>
      <c r="E32" s="114">
        <v>11351</v>
      </c>
      <c r="F32" s="114">
        <v>11617</v>
      </c>
      <c r="G32" s="114">
        <v>10135</v>
      </c>
      <c r="H32" s="140">
        <v>9606</v>
      </c>
      <c r="I32" s="115">
        <v>2004</v>
      </c>
      <c r="J32" s="116">
        <v>20.861961274203622</v>
      </c>
    </row>
    <row r="33" spans="1:10" s="110" customFormat="1" ht="12" customHeight="1" x14ac:dyDescent="0.2">
      <c r="A33" s="118" t="s">
        <v>113</v>
      </c>
      <c r="B33" s="119" t="s">
        <v>181</v>
      </c>
      <c r="C33" s="113">
        <v>70.027975806979072</v>
      </c>
      <c r="D33" s="115">
        <v>2366239</v>
      </c>
      <c r="E33" s="114">
        <v>2373357</v>
      </c>
      <c r="F33" s="114">
        <v>2404602</v>
      </c>
      <c r="G33" s="114">
        <v>2349396</v>
      </c>
      <c r="H33" s="140">
        <v>2354019</v>
      </c>
      <c r="I33" s="115">
        <v>12220</v>
      </c>
      <c r="J33" s="116">
        <v>0.51911220767546906</v>
      </c>
    </row>
    <row r="34" spans="1:10" s="110" customFormat="1" ht="12" customHeight="1" x14ac:dyDescent="0.2">
      <c r="A34" s="118"/>
      <c r="B34" s="119" t="s">
        <v>182</v>
      </c>
      <c r="C34" s="113">
        <v>29.972024193020935</v>
      </c>
      <c r="D34" s="115">
        <v>1012752</v>
      </c>
      <c r="E34" s="114">
        <v>1011373</v>
      </c>
      <c r="F34" s="114">
        <v>1006572</v>
      </c>
      <c r="G34" s="114">
        <v>992431</v>
      </c>
      <c r="H34" s="140">
        <v>980208</v>
      </c>
      <c r="I34" s="115">
        <v>32544</v>
      </c>
      <c r="J34" s="116">
        <v>3.3201116497722931</v>
      </c>
    </row>
    <row r="35" spans="1:10" s="110" customFormat="1" ht="12" customHeight="1" x14ac:dyDescent="0.2">
      <c r="A35" s="118" t="s">
        <v>113</v>
      </c>
      <c r="B35" s="119" t="s">
        <v>116</v>
      </c>
      <c r="C35" s="113">
        <v>90.097458087340272</v>
      </c>
      <c r="D35" s="115">
        <v>3044385</v>
      </c>
      <c r="E35" s="114">
        <v>3058051</v>
      </c>
      <c r="F35" s="114">
        <v>3077521</v>
      </c>
      <c r="G35" s="114">
        <v>3021501</v>
      </c>
      <c r="H35" s="140">
        <v>3023365</v>
      </c>
      <c r="I35" s="115">
        <v>21020</v>
      </c>
      <c r="J35" s="116">
        <v>0.69525181379026346</v>
      </c>
    </row>
    <row r="36" spans="1:10" s="110" customFormat="1" ht="12" customHeight="1" x14ac:dyDescent="0.2">
      <c r="A36" s="118"/>
      <c r="B36" s="119" t="s">
        <v>117</v>
      </c>
      <c r="C36" s="113">
        <v>9.8629738877670885</v>
      </c>
      <c r="D36" s="115">
        <v>333269</v>
      </c>
      <c r="E36" s="114">
        <v>325355</v>
      </c>
      <c r="F36" s="114">
        <v>332305</v>
      </c>
      <c r="G36" s="114">
        <v>318957</v>
      </c>
      <c r="H36" s="140">
        <v>309505</v>
      </c>
      <c r="I36" s="115">
        <v>23764</v>
      </c>
      <c r="J36" s="116">
        <v>7.6780665902004817</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138912</v>
      </c>
      <c r="E64" s="236">
        <v>138344</v>
      </c>
      <c r="F64" s="236">
        <v>140123</v>
      </c>
      <c r="G64" s="236">
        <v>136673</v>
      </c>
      <c r="H64" s="140">
        <v>136235</v>
      </c>
      <c r="I64" s="115">
        <v>2677</v>
      </c>
      <c r="J64" s="116">
        <v>1.9649869710426835</v>
      </c>
    </row>
    <row r="65" spans="1:12" s="110" customFormat="1" ht="12" customHeight="1" x14ac:dyDescent="0.2">
      <c r="A65" s="118" t="s">
        <v>105</v>
      </c>
      <c r="B65" s="119" t="s">
        <v>106</v>
      </c>
      <c r="C65" s="113">
        <v>57.209600322506333</v>
      </c>
      <c r="D65" s="235">
        <v>79471</v>
      </c>
      <c r="E65" s="236">
        <v>78920</v>
      </c>
      <c r="F65" s="236">
        <v>80449</v>
      </c>
      <c r="G65" s="236">
        <v>78623</v>
      </c>
      <c r="H65" s="140">
        <v>78298</v>
      </c>
      <c r="I65" s="115">
        <v>1173</v>
      </c>
      <c r="J65" s="116">
        <v>1.4981225574088739</v>
      </c>
    </row>
    <row r="66" spans="1:12" s="110" customFormat="1" ht="12" customHeight="1" x14ac:dyDescent="0.2">
      <c r="A66" s="118"/>
      <c r="B66" s="119" t="s">
        <v>107</v>
      </c>
      <c r="C66" s="113">
        <v>42.790399677493667</v>
      </c>
      <c r="D66" s="235">
        <v>59441</v>
      </c>
      <c r="E66" s="236">
        <v>59424</v>
      </c>
      <c r="F66" s="236">
        <v>59674</v>
      </c>
      <c r="G66" s="236">
        <v>58050</v>
      </c>
      <c r="H66" s="140">
        <v>57937</v>
      </c>
      <c r="I66" s="115">
        <v>1504</v>
      </c>
      <c r="J66" s="116">
        <v>2.5959231579129054</v>
      </c>
    </row>
    <row r="67" spans="1:12" s="110" customFormat="1" ht="12" customHeight="1" x14ac:dyDescent="0.2">
      <c r="A67" s="118" t="s">
        <v>105</v>
      </c>
      <c r="B67" s="121" t="s">
        <v>108</v>
      </c>
      <c r="C67" s="113">
        <v>13.619413729555403</v>
      </c>
      <c r="D67" s="235">
        <v>18919</v>
      </c>
      <c r="E67" s="236">
        <v>19389</v>
      </c>
      <c r="F67" s="236">
        <v>20185</v>
      </c>
      <c r="G67" s="236">
        <v>18089</v>
      </c>
      <c r="H67" s="140">
        <v>18748</v>
      </c>
      <c r="I67" s="115">
        <v>171</v>
      </c>
      <c r="J67" s="116">
        <v>0.91209729037764031</v>
      </c>
    </row>
    <row r="68" spans="1:12" s="110" customFormat="1" ht="12" customHeight="1" x14ac:dyDescent="0.2">
      <c r="A68" s="118"/>
      <c r="B68" s="121" t="s">
        <v>109</v>
      </c>
      <c r="C68" s="113">
        <v>67.226733471550332</v>
      </c>
      <c r="D68" s="235">
        <v>93386</v>
      </c>
      <c r="E68" s="236">
        <v>92736</v>
      </c>
      <c r="F68" s="236">
        <v>93801</v>
      </c>
      <c r="G68" s="236">
        <v>93013</v>
      </c>
      <c r="H68" s="140">
        <v>92472</v>
      </c>
      <c r="I68" s="115">
        <v>914</v>
      </c>
      <c r="J68" s="116">
        <v>0.98840730166969459</v>
      </c>
    </row>
    <row r="69" spans="1:12" s="110" customFormat="1" ht="12" customHeight="1" x14ac:dyDescent="0.2">
      <c r="A69" s="118"/>
      <c r="B69" s="121" t="s">
        <v>110</v>
      </c>
      <c r="C69" s="113">
        <v>18.043797512093988</v>
      </c>
      <c r="D69" s="235">
        <v>25065</v>
      </c>
      <c r="E69" s="236">
        <v>24685</v>
      </c>
      <c r="F69" s="236">
        <v>24620</v>
      </c>
      <c r="G69" s="236">
        <v>24109</v>
      </c>
      <c r="H69" s="140">
        <v>23598</v>
      </c>
      <c r="I69" s="115">
        <v>1467</v>
      </c>
      <c r="J69" s="116">
        <v>6.2166285278413422</v>
      </c>
    </row>
    <row r="70" spans="1:12" s="110" customFormat="1" ht="12" customHeight="1" x14ac:dyDescent="0.2">
      <c r="A70" s="120"/>
      <c r="B70" s="121" t="s">
        <v>111</v>
      </c>
      <c r="C70" s="113">
        <v>1.1100552868002764</v>
      </c>
      <c r="D70" s="235">
        <v>1542</v>
      </c>
      <c r="E70" s="236">
        <v>1534</v>
      </c>
      <c r="F70" s="236">
        <v>1517</v>
      </c>
      <c r="G70" s="236">
        <v>1462</v>
      </c>
      <c r="H70" s="140">
        <v>1417</v>
      </c>
      <c r="I70" s="115">
        <v>125</v>
      </c>
      <c r="J70" s="116">
        <v>8.8214537755822153</v>
      </c>
    </row>
    <row r="71" spans="1:12" s="110" customFormat="1" ht="12" customHeight="1" x14ac:dyDescent="0.2">
      <c r="A71" s="120"/>
      <c r="B71" s="121" t="s">
        <v>112</v>
      </c>
      <c r="C71" s="113">
        <v>0.31242801197880671</v>
      </c>
      <c r="D71" s="235">
        <v>434</v>
      </c>
      <c r="E71" s="236">
        <v>424</v>
      </c>
      <c r="F71" s="236">
        <v>435</v>
      </c>
      <c r="G71" s="236">
        <v>376</v>
      </c>
      <c r="H71" s="140">
        <v>360</v>
      </c>
      <c r="I71" s="115">
        <v>74</v>
      </c>
      <c r="J71" s="116">
        <v>20.555555555555557</v>
      </c>
    </row>
    <row r="72" spans="1:12" s="110" customFormat="1" ht="12" customHeight="1" x14ac:dyDescent="0.2">
      <c r="A72" s="118" t="s">
        <v>113</v>
      </c>
      <c r="B72" s="119" t="s">
        <v>181</v>
      </c>
      <c r="C72" s="113">
        <v>74.736523842432618</v>
      </c>
      <c r="D72" s="235">
        <v>103818</v>
      </c>
      <c r="E72" s="236">
        <v>103447</v>
      </c>
      <c r="F72" s="236">
        <v>105538</v>
      </c>
      <c r="G72" s="236">
        <v>102724</v>
      </c>
      <c r="H72" s="140">
        <v>102624</v>
      </c>
      <c r="I72" s="115">
        <v>1194</v>
      </c>
      <c r="J72" s="116">
        <v>1.1634705332086062</v>
      </c>
    </row>
    <row r="73" spans="1:12" s="110" customFormat="1" ht="12" customHeight="1" x14ac:dyDescent="0.2">
      <c r="A73" s="118"/>
      <c r="B73" s="119" t="s">
        <v>182</v>
      </c>
      <c r="C73" s="113">
        <v>25.263476157567382</v>
      </c>
      <c r="D73" s="115">
        <v>35094</v>
      </c>
      <c r="E73" s="114">
        <v>34897</v>
      </c>
      <c r="F73" s="114">
        <v>34585</v>
      </c>
      <c r="G73" s="114">
        <v>33949</v>
      </c>
      <c r="H73" s="140">
        <v>33611</v>
      </c>
      <c r="I73" s="115">
        <v>1483</v>
      </c>
      <c r="J73" s="116">
        <v>4.4122459908958378</v>
      </c>
    </row>
    <row r="74" spans="1:12" s="110" customFormat="1" ht="12" customHeight="1" x14ac:dyDescent="0.2">
      <c r="A74" s="118" t="s">
        <v>113</v>
      </c>
      <c r="B74" s="119" t="s">
        <v>116</v>
      </c>
      <c r="C74" s="113">
        <v>85.721175996314216</v>
      </c>
      <c r="D74" s="115">
        <v>119077</v>
      </c>
      <c r="E74" s="114">
        <v>119309</v>
      </c>
      <c r="F74" s="114">
        <v>120247</v>
      </c>
      <c r="G74" s="114">
        <v>117734</v>
      </c>
      <c r="H74" s="140">
        <v>117922</v>
      </c>
      <c r="I74" s="115">
        <v>1155</v>
      </c>
      <c r="J74" s="116">
        <v>0.97946099964383238</v>
      </c>
    </row>
    <row r="75" spans="1:12" s="110" customFormat="1" ht="12" customHeight="1" x14ac:dyDescent="0.2">
      <c r="A75" s="142"/>
      <c r="B75" s="124" t="s">
        <v>117</v>
      </c>
      <c r="C75" s="125">
        <v>14.238510711817554</v>
      </c>
      <c r="D75" s="143">
        <v>19779</v>
      </c>
      <c r="E75" s="144">
        <v>18979</v>
      </c>
      <c r="F75" s="144">
        <v>19821</v>
      </c>
      <c r="G75" s="144">
        <v>18884</v>
      </c>
      <c r="H75" s="145">
        <v>18257</v>
      </c>
      <c r="I75" s="143">
        <v>1522</v>
      </c>
      <c r="J75" s="146">
        <v>8.3365284548392395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142274</v>
      </c>
      <c r="G11" s="114">
        <v>141572</v>
      </c>
      <c r="H11" s="114">
        <v>143872</v>
      </c>
      <c r="I11" s="114">
        <v>140446</v>
      </c>
      <c r="J11" s="140">
        <v>139807</v>
      </c>
      <c r="K11" s="114">
        <v>2467</v>
      </c>
      <c r="L11" s="116">
        <v>1.7645754504423956</v>
      </c>
    </row>
    <row r="12" spans="1:17" s="110" customFormat="1" ht="24.95" customHeight="1" x14ac:dyDescent="0.2">
      <c r="A12" s="604" t="s">
        <v>185</v>
      </c>
      <c r="B12" s="605"/>
      <c r="C12" s="605"/>
      <c r="D12" s="606"/>
      <c r="E12" s="113">
        <v>59.000941844609699</v>
      </c>
      <c r="F12" s="115">
        <v>83943</v>
      </c>
      <c r="G12" s="114">
        <v>83345</v>
      </c>
      <c r="H12" s="114">
        <v>85226</v>
      </c>
      <c r="I12" s="114">
        <v>83341</v>
      </c>
      <c r="J12" s="140">
        <v>82876</v>
      </c>
      <c r="K12" s="114">
        <v>1067</v>
      </c>
      <c r="L12" s="116">
        <v>1.2874656112746754</v>
      </c>
    </row>
    <row r="13" spans="1:17" s="110" customFormat="1" ht="15" customHeight="1" x14ac:dyDescent="0.2">
      <c r="A13" s="120"/>
      <c r="B13" s="612" t="s">
        <v>107</v>
      </c>
      <c r="C13" s="612"/>
      <c r="E13" s="113">
        <v>40.999058155390301</v>
      </c>
      <c r="F13" s="115">
        <v>58331</v>
      </c>
      <c r="G13" s="114">
        <v>58227</v>
      </c>
      <c r="H13" s="114">
        <v>58646</v>
      </c>
      <c r="I13" s="114">
        <v>57105</v>
      </c>
      <c r="J13" s="140">
        <v>56931</v>
      </c>
      <c r="K13" s="114">
        <v>1400</v>
      </c>
      <c r="L13" s="116">
        <v>2.4591171769334808</v>
      </c>
    </row>
    <row r="14" spans="1:17" s="110" customFormat="1" ht="24.95" customHeight="1" x14ac:dyDescent="0.2">
      <c r="A14" s="604" t="s">
        <v>186</v>
      </c>
      <c r="B14" s="605"/>
      <c r="C14" s="605"/>
      <c r="D14" s="606"/>
      <c r="E14" s="113">
        <v>13.291254902512055</v>
      </c>
      <c r="F14" s="115">
        <v>18910</v>
      </c>
      <c r="G14" s="114">
        <v>19361</v>
      </c>
      <c r="H14" s="114">
        <v>20306</v>
      </c>
      <c r="I14" s="114">
        <v>18169</v>
      </c>
      <c r="J14" s="140">
        <v>18861</v>
      </c>
      <c r="K14" s="114">
        <v>49</v>
      </c>
      <c r="L14" s="116">
        <v>0.25979534489157519</v>
      </c>
    </row>
    <row r="15" spans="1:17" s="110" customFormat="1" ht="15" customHeight="1" x14ac:dyDescent="0.2">
      <c r="A15" s="120"/>
      <c r="B15" s="119"/>
      <c r="C15" s="258" t="s">
        <v>106</v>
      </c>
      <c r="E15" s="113">
        <v>61.311475409836063</v>
      </c>
      <c r="F15" s="115">
        <v>11594</v>
      </c>
      <c r="G15" s="114">
        <v>11845</v>
      </c>
      <c r="H15" s="114">
        <v>12478</v>
      </c>
      <c r="I15" s="114">
        <v>11251</v>
      </c>
      <c r="J15" s="140">
        <v>11598</v>
      </c>
      <c r="K15" s="114">
        <v>-4</v>
      </c>
      <c r="L15" s="116">
        <v>-3.4488704949129159E-2</v>
      </c>
    </row>
    <row r="16" spans="1:17" s="110" customFormat="1" ht="15" customHeight="1" x14ac:dyDescent="0.2">
      <c r="A16" s="120"/>
      <c r="B16" s="119"/>
      <c r="C16" s="258" t="s">
        <v>107</v>
      </c>
      <c r="E16" s="113">
        <v>38.688524590163937</v>
      </c>
      <c r="F16" s="115">
        <v>7316</v>
      </c>
      <c r="G16" s="114">
        <v>7516</v>
      </c>
      <c r="H16" s="114">
        <v>7828</v>
      </c>
      <c r="I16" s="114">
        <v>6918</v>
      </c>
      <c r="J16" s="140">
        <v>7263</v>
      </c>
      <c r="K16" s="114">
        <v>53</v>
      </c>
      <c r="L16" s="116">
        <v>0.72972600853641745</v>
      </c>
    </row>
    <row r="17" spans="1:12" s="110" customFormat="1" ht="15" customHeight="1" x14ac:dyDescent="0.2">
      <c r="A17" s="120"/>
      <c r="B17" s="121" t="s">
        <v>109</v>
      </c>
      <c r="C17" s="258"/>
      <c r="E17" s="113">
        <v>67.386170347357918</v>
      </c>
      <c r="F17" s="115">
        <v>95873</v>
      </c>
      <c r="G17" s="114">
        <v>95121</v>
      </c>
      <c r="H17" s="114">
        <v>96558</v>
      </c>
      <c r="I17" s="114">
        <v>95840</v>
      </c>
      <c r="J17" s="140">
        <v>95121</v>
      </c>
      <c r="K17" s="114">
        <v>752</v>
      </c>
      <c r="L17" s="116">
        <v>0.79057200828418539</v>
      </c>
    </row>
    <row r="18" spans="1:12" s="110" customFormat="1" ht="15" customHeight="1" x14ac:dyDescent="0.2">
      <c r="A18" s="120"/>
      <c r="B18" s="119"/>
      <c r="C18" s="258" t="s">
        <v>106</v>
      </c>
      <c r="E18" s="113">
        <v>58.719347470090639</v>
      </c>
      <c r="F18" s="115">
        <v>56296</v>
      </c>
      <c r="G18" s="114">
        <v>55668</v>
      </c>
      <c r="H18" s="114">
        <v>56908</v>
      </c>
      <c r="I18" s="114">
        <v>56545</v>
      </c>
      <c r="J18" s="140">
        <v>56109</v>
      </c>
      <c r="K18" s="114">
        <v>187</v>
      </c>
      <c r="L18" s="116">
        <v>0.33327986597515552</v>
      </c>
    </row>
    <row r="19" spans="1:12" s="110" customFormat="1" ht="15" customHeight="1" x14ac:dyDescent="0.2">
      <c r="A19" s="120"/>
      <c r="B19" s="119"/>
      <c r="C19" s="258" t="s">
        <v>107</v>
      </c>
      <c r="E19" s="113">
        <v>41.280652529909361</v>
      </c>
      <c r="F19" s="115">
        <v>39577</v>
      </c>
      <c r="G19" s="114">
        <v>39453</v>
      </c>
      <c r="H19" s="114">
        <v>39650</v>
      </c>
      <c r="I19" s="114">
        <v>39295</v>
      </c>
      <c r="J19" s="140">
        <v>39012</v>
      </c>
      <c r="K19" s="114">
        <v>565</v>
      </c>
      <c r="L19" s="116">
        <v>1.4482723264636521</v>
      </c>
    </row>
    <row r="20" spans="1:12" s="110" customFormat="1" ht="15" customHeight="1" x14ac:dyDescent="0.2">
      <c r="A20" s="120"/>
      <c r="B20" s="121" t="s">
        <v>110</v>
      </c>
      <c r="C20" s="258"/>
      <c r="E20" s="113">
        <v>18.165652192248761</v>
      </c>
      <c r="F20" s="115">
        <v>25845</v>
      </c>
      <c r="G20" s="114">
        <v>25449</v>
      </c>
      <c r="H20" s="114">
        <v>25368</v>
      </c>
      <c r="I20" s="114">
        <v>24864</v>
      </c>
      <c r="J20" s="140">
        <v>24333</v>
      </c>
      <c r="K20" s="114">
        <v>1512</v>
      </c>
      <c r="L20" s="116">
        <v>6.2137837504623352</v>
      </c>
    </row>
    <row r="21" spans="1:12" s="110" customFormat="1" ht="15" customHeight="1" x14ac:dyDescent="0.2">
      <c r="A21" s="120"/>
      <c r="B21" s="119"/>
      <c r="C21" s="258" t="s">
        <v>106</v>
      </c>
      <c r="E21" s="113">
        <v>57.573998839233894</v>
      </c>
      <c r="F21" s="115">
        <v>14880</v>
      </c>
      <c r="G21" s="114">
        <v>14655</v>
      </c>
      <c r="H21" s="114">
        <v>14653</v>
      </c>
      <c r="I21" s="114">
        <v>14420</v>
      </c>
      <c r="J21" s="140">
        <v>14106</v>
      </c>
      <c r="K21" s="114">
        <v>774</v>
      </c>
      <c r="L21" s="116">
        <v>5.4870267971076139</v>
      </c>
    </row>
    <row r="22" spans="1:12" s="110" customFormat="1" ht="15" customHeight="1" x14ac:dyDescent="0.2">
      <c r="A22" s="120"/>
      <c r="B22" s="119"/>
      <c r="C22" s="258" t="s">
        <v>107</v>
      </c>
      <c r="E22" s="113">
        <v>42.426001160766106</v>
      </c>
      <c r="F22" s="115">
        <v>10965</v>
      </c>
      <c r="G22" s="114">
        <v>10794</v>
      </c>
      <c r="H22" s="114">
        <v>10715</v>
      </c>
      <c r="I22" s="114">
        <v>10444</v>
      </c>
      <c r="J22" s="140">
        <v>10227</v>
      </c>
      <c r="K22" s="114">
        <v>738</v>
      </c>
      <c r="L22" s="116">
        <v>7.2161924317981816</v>
      </c>
    </row>
    <row r="23" spans="1:12" s="110" customFormat="1" ht="15" customHeight="1" x14ac:dyDescent="0.2">
      <c r="A23" s="120"/>
      <c r="B23" s="121" t="s">
        <v>111</v>
      </c>
      <c r="C23" s="258"/>
      <c r="E23" s="113">
        <v>1.1569225578812714</v>
      </c>
      <c r="F23" s="115">
        <v>1646</v>
      </c>
      <c r="G23" s="114">
        <v>1641</v>
      </c>
      <c r="H23" s="114">
        <v>1640</v>
      </c>
      <c r="I23" s="114">
        <v>1573</v>
      </c>
      <c r="J23" s="140">
        <v>1492</v>
      </c>
      <c r="K23" s="114">
        <v>154</v>
      </c>
      <c r="L23" s="116">
        <v>10.32171581769437</v>
      </c>
    </row>
    <row r="24" spans="1:12" s="110" customFormat="1" ht="15" customHeight="1" x14ac:dyDescent="0.2">
      <c r="A24" s="120"/>
      <c r="B24" s="119"/>
      <c r="C24" s="258" t="s">
        <v>106</v>
      </c>
      <c r="E24" s="113">
        <v>71.263669501822605</v>
      </c>
      <c r="F24" s="115">
        <v>1173</v>
      </c>
      <c r="G24" s="114">
        <v>1177</v>
      </c>
      <c r="H24" s="114">
        <v>1187</v>
      </c>
      <c r="I24" s="114">
        <v>1125</v>
      </c>
      <c r="J24" s="140">
        <v>1063</v>
      </c>
      <c r="K24" s="114">
        <v>110</v>
      </c>
      <c r="L24" s="116">
        <v>10.348071495766698</v>
      </c>
    </row>
    <row r="25" spans="1:12" s="110" customFormat="1" ht="15" customHeight="1" x14ac:dyDescent="0.2">
      <c r="A25" s="120"/>
      <c r="B25" s="119"/>
      <c r="C25" s="258" t="s">
        <v>107</v>
      </c>
      <c r="E25" s="113">
        <v>28.736330498177399</v>
      </c>
      <c r="F25" s="115">
        <v>473</v>
      </c>
      <c r="G25" s="114">
        <v>464</v>
      </c>
      <c r="H25" s="114">
        <v>453</v>
      </c>
      <c r="I25" s="114">
        <v>448</v>
      </c>
      <c r="J25" s="140">
        <v>429</v>
      </c>
      <c r="K25" s="114">
        <v>44</v>
      </c>
      <c r="L25" s="116">
        <v>10.256410256410257</v>
      </c>
    </row>
    <row r="26" spans="1:12" s="110" customFormat="1" ht="15" customHeight="1" x14ac:dyDescent="0.2">
      <c r="A26" s="120"/>
      <c r="C26" s="121" t="s">
        <v>187</v>
      </c>
      <c r="D26" s="110" t="s">
        <v>188</v>
      </c>
      <c r="E26" s="113">
        <v>0.30926240915416731</v>
      </c>
      <c r="F26" s="115">
        <v>440</v>
      </c>
      <c r="G26" s="114">
        <v>432</v>
      </c>
      <c r="H26" s="114">
        <v>457</v>
      </c>
      <c r="I26" s="114">
        <v>403</v>
      </c>
      <c r="J26" s="140">
        <v>368</v>
      </c>
      <c r="K26" s="114">
        <v>72</v>
      </c>
      <c r="L26" s="116">
        <v>19.565217391304348</v>
      </c>
    </row>
    <row r="27" spans="1:12" s="110" customFormat="1" ht="15" customHeight="1" x14ac:dyDescent="0.2">
      <c r="A27" s="120"/>
      <c r="B27" s="119"/>
      <c r="D27" s="259" t="s">
        <v>106</v>
      </c>
      <c r="E27" s="113">
        <v>58.18181818181818</v>
      </c>
      <c r="F27" s="115">
        <v>256</v>
      </c>
      <c r="G27" s="114">
        <v>254</v>
      </c>
      <c r="H27" s="114">
        <v>275</v>
      </c>
      <c r="I27" s="114">
        <v>228</v>
      </c>
      <c r="J27" s="140">
        <v>201</v>
      </c>
      <c r="K27" s="114">
        <v>55</v>
      </c>
      <c r="L27" s="116">
        <v>27.363184079601989</v>
      </c>
    </row>
    <row r="28" spans="1:12" s="110" customFormat="1" ht="15" customHeight="1" x14ac:dyDescent="0.2">
      <c r="A28" s="120"/>
      <c r="B28" s="119"/>
      <c r="D28" s="259" t="s">
        <v>107</v>
      </c>
      <c r="E28" s="113">
        <v>41.81818181818182</v>
      </c>
      <c r="F28" s="115">
        <v>184</v>
      </c>
      <c r="G28" s="114">
        <v>178</v>
      </c>
      <c r="H28" s="114">
        <v>182</v>
      </c>
      <c r="I28" s="114">
        <v>175</v>
      </c>
      <c r="J28" s="140">
        <v>167</v>
      </c>
      <c r="K28" s="114">
        <v>17</v>
      </c>
      <c r="L28" s="116">
        <v>10.179640718562874</v>
      </c>
    </row>
    <row r="29" spans="1:12" s="110" customFormat="1" ht="24.95" customHeight="1" x14ac:dyDescent="0.2">
      <c r="A29" s="604" t="s">
        <v>189</v>
      </c>
      <c r="B29" s="605"/>
      <c r="C29" s="605"/>
      <c r="D29" s="606"/>
      <c r="E29" s="113">
        <v>84.775152171162688</v>
      </c>
      <c r="F29" s="115">
        <v>120613</v>
      </c>
      <c r="G29" s="114">
        <v>120880</v>
      </c>
      <c r="H29" s="114">
        <v>122042</v>
      </c>
      <c r="I29" s="114">
        <v>119632</v>
      </c>
      <c r="J29" s="140">
        <v>119744</v>
      </c>
      <c r="K29" s="114">
        <v>869</v>
      </c>
      <c r="L29" s="116">
        <v>0.725714858364511</v>
      </c>
    </row>
    <row r="30" spans="1:12" s="110" customFormat="1" ht="15" customHeight="1" x14ac:dyDescent="0.2">
      <c r="A30" s="120"/>
      <c r="B30" s="119"/>
      <c r="C30" s="258" t="s">
        <v>106</v>
      </c>
      <c r="E30" s="113">
        <v>57.394310729357535</v>
      </c>
      <c r="F30" s="115">
        <v>69225</v>
      </c>
      <c r="G30" s="114">
        <v>69320</v>
      </c>
      <c r="H30" s="114">
        <v>70364</v>
      </c>
      <c r="I30" s="114">
        <v>69071</v>
      </c>
      <c r="J30" s="140">
        <v>69091</v>
      </c>
      <c r="K30" s="114">
        <v>134</v>
      </c>
      <c r="L30" s="116">
        <v>0.19394711322748259</v>
      </c>
    </row>
    <row r="31" spans="1:12" s="110" customFormat="1" ht="15" customHeight="1" x14ac:dyDescent="0.2">
      <c r="A31" s="120"/>
      <c r="B31" s="119"/>
      <c r="C31" s="258" t="s">
        <v>107</v>
      </c>
      <c r="E31" s="113">
        <v>42.605689270642465</v>
      </c>
      <c r="F31" s="115">
        <v>51388</v>
      </c>
      <c r="G31" s="114">
        <v>51560</v>
      </c>
      <c r="H31" s="114">
        <v>51678</v>
      </c>
      <c r="I31" s="114">
        <v>50561</v>
      </c>
      <c r="J31" s="140">
        <v>50653</v>
      </c>
      <c r="K31" s="114">
        <v>735</v>
      </c>
      <c r="L31" s="116">
        <v>1.4510492961917358</v>
      </c>
    </row>
    <row r="32" spans="1:12" s="110" customFormat="1" ht="15" customHeight="1" x14ac:dyDescent="0.2">
      <c r="A32" s="120"/>
      <c r="B32" s="119" t="s">
        <v>117</v>
      </c>
      <c r="C32" s="258"/>
      <c r="E32" s="113">
        <v>15.184784289469615</v>
      </c>
      <c r="F32" s="115">
        <v>21604</v>
      </c>
      <c r="G32" s="114">
        <v>20637</v>
      </c>
      <c r="H32" s="114">
        <v>21770</v>
      </c>
      <c r="I32" s="114">
        <v>20750</v>
      </c>
      <c r="J32" s="140">
        <v>20002</v>
      </c>
      <c r="K32" s="114">
        <v>1602</v>
      </c>
      <c r="L32" s="116">
        <v>8.0091990800919906</v>
      </c>
    </row>
    <row r="33" spans="1:12" s="110" customFormat="1" ht="15" customHeight="1" x14ac:dyDescent="0.2">
      <c r="A33" s="120"/>
      <c r="B33" s="119"/>
      <c r="C33" s="258" t="s">
        <v>106</v>
      </c>
      <c r="E33" s="113">
        <v>67.913349379744488</v>
      </c>
      <c r="F33" s="115">
        <v>14672</v>
      </c>
      <c r="G33" s="114">
        <v>13981</v>
      </c>
      <c r="H33" s="114">
        <v>14815</v>
      </c>
      <c r="I33" s="114">
        <v>14221</v>
      </c>
      <c r="J33" s="140">
        <v>13742</v>
      </c>
      <c r="K33" s="114">
        <v>930</v>
      </c>
      <c r="L33" s="116">
        <v>6.7675738611555811</v>
      </c>
    </row>
    <row r="34" spans="1:12" s="110" customFormat="1" ht="15" customHeight="1" x14ac:dyDescent="0.2">
      <c r="A34" s="120"/>
      <c r="B34" s="119"/>
      <c r="C34" s="258" t="s">
        <v>107</v>
      </c>
      <c r="E34" s="113">
        <v>32.086650620255512</v>
      </c>
      <c r="F34" s="115">
        <v>6932</v>
      </c>
      <c r="G34" s="114">
        <v>6656</v>
      </c>
      <c r="H34" s="114">
        <v>6955</v>
      </c>
      <c r="I34" s="114">
        <v>6529</v>
      </c>
      <c r="J34" s="140">
        <v>6260</v>
      </c>
      <c r="K34" s="114">
        <v>672</v>
      </c>
      <c r="L34" s="116">
        <v>10.734824281150161</v>
      </c>
    </row>
    <row r="35" spans="1:12" s="110" customFormat="1" ht="24.95" customHeight="1" x14ac:dyDescent="0.2">
      <c r="A35" s="604" t="s">
        <v>190</v>
      </c>
      <c r="B35" s="605"/>
      <c r="C35" s="605"/>
      <c r="D35" s="606"/>
      <c r="E35" s="113">
        <v>76.165005552665988</v>
      </c>
      <c r="F35" s="115">
        <v>108363</v>
      </c>
      <c r="G35" s="114">
        <v>107780</v>
      </c>
      <c r="H35" s="114">
        <v>110441</v>
      </c>
      <c r="I35" s="114">
        <v>107580</v>
      </c>
      <c r="J35" s="140">
        <v>107360</v>
      </c>
      <c r="K35" s="114">
        <v>1003</v>
      </c>
      <c r="L35" s="116">
        <v>0.93423994038748137</v>
      </c>
    </row>
    <row r="36" spans="1:12" s="110" customFormat="1" ht="15" customHeight="1" x14ac:dyDescent="0.2">
      <c r="A36" s="120"/>
      <c r="B36" s="119"/>
      <c r="C36" s="258" t="s">
        <v>106</v>
      </c>
      <c r="E36" s="113">
        <v>72.755460812269874</v>
      </c>
      <c r="F36" s="115">
        <v>78840</v>
      </c>
      <c r="G36" s="114">
        <v>78246</v>
      </c>
      <c r="H36" s="114">
        <v>80200</v>
      </c>
      <c r="I36" s="114">
        <v>78414</v>
      </c>
      <c r="J36" s="140">
        <v>78104</v>
      </c>
      <c r="K36" s="114">
        <v>736</v>
      </c>
      <c r="L36" s="116">
        <v>0.94233329919082254</v>
      </c>
    </row>
    <row r="37" spans="1:12" s="110" customFormat="1" ht="15" customHeight="1" x14ac:dyDescent="0.2">
      <c r="A37" s="120"/>
      <c r="B37" s="119"/>
      <c r="C37" s="258" t="s">
        <v>107</v>
      </c>
      <c r="E37" s="113">
        <v>27.24453918773013</v>
      </c>
      <c r="F37" s="115">
        <v>29523</v>
      </c>
      <c r="G37" s="114">
        <v>29534</v>
      </c>
      <c r="H37" s="114">
        <v>30241</v>
      </c>
      <c r="I37" s="114">
        <v>29166</v>
      </c>
      <c r="J37" s="140">
        <v>29256</v>
      </c>
      <c r="K37" s="114">
        <v>267</v>
      </c>
      <c r="L37" s="116">
        <v>0.91263330598851522</v>
      </c>
    </row>
    <row r="38" spans="1:12" s="110" customFormat="1" ht="15" customHeight="1" x14ac:dyDescent="0.2">
      <c r="A38" s="120"/>
      <c r="B38" s="119" t="s">
        <v>182</v>
      </c>
      <c r="C38" s="258"/>
      <c r="E38" s="113">
        <v>23.834994447334019</v>
      </c>
      <c r="F38" s="115">
        <v>33911</v>
      </c>
      <c r="G38" s="114">
        <v>33792</v>
      </c>
      <c r="H38" s="114">
        <v>33431</v>
      </c>
      <c r="I38" s="114">
        <v>32866</v>
      </c>
      <c r="J38" s="140">
        <v>32447</v>
      </c>
      <c r="K38" s="114">
        <v>1464</v>
      </c>
      <c r="L38" s="116">
        <v>4.511973371960428</v>
      </c>
    </row>
    <row r="39" spans="1:12" s="110" customFormat="1" ht="15" customHeight="1" x14ac:dyDescent="0.2">
      <c r="A39" s="120"/>
      <c r="B39" s="119"/>
      <c r="C39" s="258" t="s">
        <v>106</v>
      </c>
      <c r="E39" s="113">
        <v>15.048214443690838</v>
      </c>
      <c r="F39" s="115">
        <v>5103</v>
      </c>
      <c r="G39" s="114">
        <v>5099</v>
      </c>
      <c r="H39" s="114">
        <v>5026</v>
      </c>
      <c r="I39" s="114">
        <v>4927</v>
      </c>
      <c r="J39" s="140">
        <v>4772</v>
      </c>
      <c r="K39" s="114">
        <v>331</v>
      </c>
      <c r="L39" s="116">
        <v>6.9362950544844928</v>
      </c>
    </row>
    <row r="40" spans="1:12" s="110" customFormat="1" ht="15" customHeight="1" x14ac:dyDescent="0.2">
      <c r="A40" s="120"/>
      <c r="B40" s="119"/>
      <c r="C40" s="258" t="s">
        <v>107</v>
      </c>
      <c r="E40" s="113">
        <v>84.951785556309162</v>
      </c>
      <c r="F40" s="115">
        <v>28808</v>
      </c>
      <c r="G40" s="114">
        <v>28693</v>
      </c>
      <c r="H40" s="114">
        <v>28405</v>
      </c>
      <c r="I40" s="114">
        <v>27939</v>
      </c>
      <c r="J40" s="140">
        <v>27675</v>
      </c>
      <c r="K40" s="114">
        <v>1133</v>
      </c>
      <c r="L40" s="116">
        <v>4.093947606142728</v>
      </c>
    </row>
    <row r="41" spans="1:12" s="110" customFormat="1" ht="24.75" customHeight="1" x14ac:dyDescent="0.2">
      <c r="A41" s="604" t="s">
        <v>518</v>
      </c>
      <c r="B41" s="605"/>
      <c r="C41" s="605"/>
      <c r="D41" s="606"/>
      <c r="E41" s="113">
        <v>5.5596946736578712</v>
      </c>
      <c r="F41" s="115">
        <v>7910</v>
      </c>
      <c r="G41" s="114">
        <v>8776</v>
      </c>
      <c r="H41" s="114">
        <v>8986</v>
      </c>
      <c r="I41" s="114">
        <v>7045</v>
      </c>
      <c r="J41" s="140">
        <v>7950</v>
      </c>
      <c r="K41" s="114">
        <v>-40</v>
      </c>
      <c r="L41" s="116">
        <v>-0.50314465408805031</v>
      </c>
    </row>
    <row r="42" spans="1:12" s="110" customFormat="1" ht="15" customHeight="1" x14ac:dyDescent="0.2">
      <c r="A42" s="120"/>
      <c r="B42" s="119"/>
      <c r="C42" s="258" t="s">
        <v>106</v>
      </c>
      <c r="E42" s="113">
        <v>64.209860935524645</v>
      </c>
      <c r="F42" s="115">
        <v>5079</v>
      </c>
      <c r="G42" s="114">
        <v>5757</v>
      </c>
      <c r="H42" s="114">
        <v>5884</v>
      </c>
      <c r="I42" s="114">
        <v>4590</v>
      </c>
      <c r="J42" s="140">
        <v>5047</v>
      </c>
      <c r="K42" s="114">
        <v>32</v>
      </c>
      <c r="L42" s="116">
        <v>0.63404002377650093</v>
      </c>
    </row>
    <row r="43" spans="1:12" s="110" customFormat="1" ht="15" customHeight="1" x14ac:dyDescent="0.2">
      <c r="A43" s="123"/>
      <c r="B43" s="124"/>
      <c r="C43" s="260" t="s">
        <v>107</v>
      </c>
      <c r="D43" s="261"/>
      <c r="E43" s="125">
        <v>35.790139064475348</v>
      </c>
      <c r="F43" s="143">
        <v>2831</v>
      </c>
      <c r="G43" s="144">
        <v>3019</v>
      </c>
      <c r="H43" s="144">
        <v>3102</v>
      </c>
      <c r="I43" s="144">
        <v>2455</v>
      </c>
      <c r="J43" s="145">
        <v>2903</v>
      </c>
      <c r="K43" s="144">
        <v>-72</v>
      </c>
      <c r="L43" s="146">
        <v>-2.480192903892525</v>
      </c>
    </row>
    <row r="44" spans="1:12" s="110" customFormat="1" ht="45.75" customHeight="1" x14ac:dyDescent="0.2">
      <c r="A44" s="604" t="s">
        <v>191</v>
      </c>
      <c r="B44" s="605"/>
      <c r="C44" s="605"/>
      <c r="D44" s="606"/>
      <c r="E44" s="113">
        <v>1.2061233957012525</v>
      </c>
      <c r="F44" s="115">
        <v>1716</v>
      </c>
      <c r="G44" s="114">
        <v>1729</v>
      </c>
      <c r="H44" s="114">
        <v>1733</v>
      </c>
      <c r="I44" s="114">
        <v>1670</v>
      </c>
      <c r="J44" s="140">
        <v>1687</v>
      </c>
      <c r="K44" s="114">
        <v>29</v>
      </c>
      <c r="L44" s="116">
        <v>1.7190278601066984</v>
      </c>
    </row>
    <row r="45" spans="1:12" s="110" customFormat="1" ht="15" customHeight="1" x14ac:dyDescent="0.2">
      <c r="A45" s="120"/>
      <c r="B45" s="119"/>
      <c r="C45" s="258" t="s">
        <v>106</v>
      </c>
      <c r="E45" s="113">
        <v>55.303030303030305</v>
      </c>
      <c r="F45" s="115">
        <v>949</v>
      </c>
      <c r="G45" s="114">
        <v>953</v>
      </c>
      <c r="H45" s="114">
        <v>953</v>
      </c>
      <c r="I45" s="114">
        <v>929</v>
      </c>
      <c r="J45" s="140">
        <v>936</v>
      </c>
      <c r="K45" s="114">
        <v>13</v>
      </c>
      <c r="L45" s="116">
        <v>1.3888888888888888</v>
      </c>
    </row>
    <row r="46" spans="1:12" s="110" customFormat="1" ht="15" customHeight="1" x14ac:dyDescent="0.2">
      <c r="A46" s="123"/>
      <c r="B46" s="124"/>
      <c r="C46" s="260" t="s">
        <v>107</v>
      </c>
      <c r="D46" s="261"/>
      <c r="E46" s="125">
        <v>44.696969696969695</v>
      </c>
      <c r="F46" s="143">
        <v>767</v>
      </c>
      <c r="G46" s="144">
        <v>776</v>
      </c>
      <c r="H46" s="144">
        <v>780</v>
      </c>
      <c r="I46" s="144">
        <v>741</v>
      </c>
      <c r="J46" s="145">
        <v>751</v>
      </c>
      <c r="K46" s="144">
        <v>16</v>
      </c>
      <c r="L46" s="146">
        <v>2.1304926764314249</v>
      </c>
    </row>
    <row r="47" spans="1:12" s="110" customFormat="1" ht="39" customHeight="1" x14ac:dyDescent="0.2">
      <c r="A47" s="604" t="s">
        <v>519</v>
      </c>
      <c r="B47" s="607"/>
      <c r="C47" s="607"/>
      <c r="D47" s="608"/>
      <c r="E47" s="113">
        <v>0.30926240915416731</v>
      </c>
      <c r="F47" s="115">
        <v>440</v>
      </c>
      <c r="G47" s="114">
        <v>439</v>
      </c>
      <c r="H47" s="114">
        <v>418</v>
      </c>
      <c r="I47" s="114">
        <v>407</v>
      </c>
      <c r="J47" s="140">
        <v>431</v>
      </c>
      <c r="K47" s="114">
        <v>9</v>
      </c>
      <c r="L47" s="116">
        <v>2.0881670533642693</v>
      </c>
    </row>
    <row r="48" spans="1:12" s="110" customFormat="1" ht="15" customHeight="1" x14ac:dyDescent="0.2">
      <c r="A48" s="120"/>
      <c r="B48" s="119"/>
      <c r="C48" s="258" t="s">
        <v>106</v>
      </c>
      <c r="E48" s="113">
        <v>35</v>
      </c>
      <c r="F48" s="115">
        <v>154</v>
      </c>
      <c r="G48" s="114">
        <v>155</v>
      </c>
      <c r="H48" s="114">
        <v>146</v>
      </c>
      <c r="I48" s="114">
        <v>154</v>
      </c>
      <c r="J48" s="140">
        <v>162</v>
      </c>
      <c r="K48" s="114">
        <v>-8</v>
      </c>
      <c r="L48" s="116">
        <v>-4.9382716049382713</v>
      </c>
    </row>
    <row r="49" spans="1:12" s="110" customFormat="1" ht="15" customHeight="1" x14ac:dyDescent="0.2">
      <c r="A49" s="123"/>
      <c r="B49" s="124"/>
      <c r="C49" s="260" t="s">
        <v>107</v>
      </c>
      <c r="D49" s="261"/>
      <c r="E49" s="125">
        <v>65</v>
      </c>
      <c r="F49" s="143">
        <v>286</v>
      </c>
      <c r="G49" s="144">
        <v>284</v>
      </c>
      <c r="H49" s="144">
        <v>272</v>
      </c>
      <c r="I49" s="144">
        <v>253</v>
      </c>
      <c r="J49" s="145">
        <v>269</v>
      </c>
      <c r="K49" s="144">
        <v>17</v>
      </c>
      <c r="L49" s="146">
        <v>6.3197026022304836</v>
      </c>
    </row>
    <row r="50" spans="1:12" s="110" customFormat="1" ht="24.95" customHeight="1" x14ac:dyDescent="0.2">
      <c r="A50" s="609" t="s">
        <v>192</v>
      </c>
      <c r="B50" s="610"/>
      <c r="C50" s="610"/>
      <c r="D50" s="611"/>
      <c r="E50" s="262">
        <v>16.225030574806361</v>
      </c>
      <c r="F50" s="263">
        <v>23084</v>
      </c>
      <c r="G50" s="264">
        <v>23518</v>
      </c>
      <c r="H50" s="264">
        <v>24115</v>
      </c>
      <c r="I50" s="264">
        <v>22132</v>
      </c>
      <c r="J50" s="265">
        <v>22094</v>
      </c>
      <c r="K50" s="263">
        <v>990</v>
      </c>
      <c r="L50" s="266">
        <v>4.4808545306418033</v>
      </c>
    </row>
    <row r="51" spans="1:12" s="110" customFormat="1" ht="15" customHeight="1" x14ac:dyDescent="0.2">
      <c r="A51" s="120"/>
      <c r="B51" s="119"/>
      <c r="C51" s="258" t="s">
        <v>106</v>
      </c>
      <c r="E51" s="113">
        <v>60.526771789984402</v>
      </c>
      <c r="F51" s="115">
        <v>13972</v>
      </c>
      <c r="G51" s="114">
        <v>14156</v>
      </c>
      <c r="H51" s="114">
        <v>14611</v>
      </c>
      <c r="I51" s="114">
        <v>13502</v>
      </c>
      <c r="J51" s="140">
        <v>13445</v>
      </c>
      <c r="K51" s="114">
        <v>527</v>
      </c>
      <c r="L51" s="116">
        <v>3.9196727407958347</v>
      </c>
    </row>
    <row r="52" spans="1:12" s="110" customFormat="1" ht="15" customHeight="1" x14ac:dyDescent="0.2">
      <c r="A52" s="120"/>
      <c r="B52" s="119"/>
      <c r="C52" s="258" t="s">
        <v>107</v>
      </c>
      <c r="E52" s="113">
        <v>39.473228210015598</v>
      </c>
      <c r="F52" s="115">
        <v>9112</v>
      </c>
      <c r="G52" s="114">
        <v>9362</v>
      </c>
      <c r="H52" s="114">
        <v>9504</v>
      </c>
      <c r="I52" s="114">
        <v>8630</v>
      </c>
      <c r="J52" s="140">
        <v>8649</v>
      </c>
      <c r="K52" s="114">
        <v>463</v>
      </c>
      <c r="L52" s="116">
        <v>5.3532200254364666</v>
      </c>
    </row>
    <row r="53" spans="1:12" s="110" customFormat="1" ht="15" customHeight="1" x14ac:dyDescent="0.2">
      <c r="A53" s="120"/>
      <c r="B53" s="119"/>
      <c r="C53" s="258" t="s">
        <v>187</v>
      </c>
      <c r="D53" s="110" t="s">
        <v>193</v>
      </c>
      <c r="E53" s="113">
        <v>24.480159417778548</v>
      </c>
      <c r="F53" s="115">
        <v>5651</v>
      </c>
      <c r="G53" s="114">
        <v>6575</v>
      </c>
      <c r="H53" s="114">
        <v>6820</v>
      </c>
      <c r="I53" s="114">
        <v>5073</v>
      </c>
      <c r="J53" s="140">
        <v>5528</v>
      </c>
      <c r="K53" s="114">
        <v>123</v>
      </c>
      <c r="L53" s="116">
        <v>2.2250361794500724</v>
      </c>
    </row>
    <row r="54" spans="1:12" s="110" customFormat="1" ht="15" customHeight="1" x14ac:dyDescent="0.2">
      <c r="A54" s="120"/>
      <c r="B54" s="119"/>
      <c r="D54" s="267" t="s">
        <v>194</v>
      </c>
      <c r="E54" s="113">
        <v>65.422049194832766</v>
      </c>
      <c r="F54" s="115">
        <v>3697</v>
      </c>
      <c r="G54" s="114">
        <v>4250</v>
      </c>
      <c r="H54" s="114">
        <v>4434</v>
      </c>
      <c r="I54" s="114">
        <v>3393</v>
      </c>
      <c r="J54" s="140">
        <v>3632</v>
      </c>
      <c r="K54" s="114">
        <v>65</v>
      </c>
      <c r="L54" s="116">
        <v>1.7896475770925111</v>
      </c>
    </row>
    <row r="55" spans="1:12" s="110" customFormat="1" ht="15" customHeight="1" x14ac:dyDescent="0.2">
      <c r="A55" s="120"/>
      <c r="B55" s="119"/>
      <c r="D55" s="267" t="s">
        <v>195</v>
      </c>
      <c r="E55" s="113">
        <v>34.577950805167227</v>
      </c>
      <c r="F55" s="115">
        <v>1954</v>
      </c>
      <c r="G55" s="114">
        <v>2325</v>
      </c>
      <c r="H55" s="114">
        <v>2386</v>
      </c>
      <c r="I55" s="114">
        <v>1680</v>
      </c>
      <c r="J55" s="140">
        <v>1896</v>
      </c>
      <c r="K55" s="114">
        <v>58</v>
      </c>
      <c r="L55" s="116">
        <v>3.0590717299578061</v>
      </c>
    </row>
    <row r="56" spans="1:12" s="110" customFormat="1" ht="15" customHeight="1" x14ac:dyDescent="0.2">
      <c r="A56" s="120"/>
      <c r="B56" s="119" t="s">
        <v>196</v>
      </c>
      <c r="C56" s="258"/>
      <c r="E56" s="113">
        <v>61.895356846648021</v>
      </c>
      <c r="F56" s="115">
        <v>88061</v>
      </c>
      <c r="G56" s="114">
        <v>87316</v>
      </c>
      <c r="H56" s="114">
        <v>88362</v>
      </c>
      <c r="I56" s="114">
        <v>87465</v>
      </c>
      <c r="J56" s="140">
        <v>86983</v>
      </c>
      <c r="K56" s="114">
        <v>1078</v>
      </c>
      <c r="L56" s="116">
        <v>1.2393226262603037</v>
      </c>
    </row>
    <row r="57" spans="1:12" s="110" customFormat="1" ht="15" customHeight="1" x14ac:dyDescent="0.2">
      <c r="A57" s="120"/>
      <c r="B57" s="119"/>
      <c r="C57" s="258" t="s">
        <v>106</v>
      </c>
      <c r="E57" s="113">
        <v>58.408376012082535</v>
      </c>
      <c r="F57" s="115">
        <v>51435</v>
      </c>
      <c r="G57" s="114">
        <v>50957</v>
      </c>
      <c r="H57" s="114">
        <v>51830</v>
      </c>
      <c r="I57" s="114">
        <v>51379</v>
      </c>
      <c r="J57" s="140">
        <v>51014</v>
      </c>
      <c r="K57" s="114">
        <v>421</v>
      </c>
      <c r="L57" s="116">
        <v>0.82526365311483119</v>
      </c>
    </row>
    <row r="58" spans="1:12" s="110" customFormat="1" ht="15" customHeight="1" x14ac:dyDescent="0.2">
      <c r="A58" s="120"/>
      <c r="B58" s="119"/>
      <c r="C58" s="258" t="s">
        <v>107</v>
      </c>
      <c r="E58" s="113">
        <v>41.591623987917465</v>
      </c>
      <c r="F58" s="115">
        <v>36626</v>
      </c>
      <c r="G58" s="114">
        <v>36359</v>
      </c>
      <c r="H58" s="114">
        <v>36532</v>
      </c>
      <c r="I58" s="114">
        <v>36086</v>
      </c>
      <c r="J58" s="140">
        <v>35969</v>
      </c>
      <c r="K58" s="114">
        <v>657</v>
      </c>
      <c r="L58" s="116">
        <v>1.8265728822041203</v>
      </c>
    </row>
    <row r="59" spans="1:12" s="110" customFormat="1" ht="15" customHeight="1" x14ac:dyDescent="0.2">
      <c r="A59" s="120"/>
      <c r="B59" s="119"/>
      <c r="C59" s="258" t="s">
        <v>105</v>
      </c>
      <c r="D59" s="110" t="s">
        <v>197</v>
      </c>
      <c r="E59" s="113">
        <v>93.385267030808194</v>
      </c>
      <c r="F59" s="115">
        <v>82236</v>
      </c>
      <c r="G59" s="114">
        <v>81561</v>
      </c>
      <c r="H59" s="114">
        <v>82601</v>
      </c>
      <c r="I59" s="114">
        <v>81797</v>
      </c>
      <c r="J59" s="140">
        <v>81393</v>
      </c>
      <c r="K59" s="114">
        <v>843</v>
      </c>
      <c r="L59" s="116">
        <v>1.0357156020788028</v>
      </c>
    </row>
    <row r="60" spans="1:12" s="110" customFormat="1" ht="15" customHeight="1" x14ac:dyDescent="0.2">
      <c r="A60" s="120"/>
      <c r="B60" s="119"/>
      <c r="C60" s="258"/>
      <c r="D60" s="267" t="s">
        <v>198</v>
      </c>
      <c r="E60" s="113">
        <v>56.96896736222579</v>
      </c>
      <c r="F60" s="115">
        <v>46849</v>
      </c>
      <c r="G60" s="114">
        <v>46434</v>
      </c>
      <c r="H60" s="114">
        <v>47269</v>
      </c>
      <c r="I60" s="114">
        <v>46869</v>
      </c>
      <c r="J60" s="140">
        <v>46559</v>
      </c>
      <c r="K60" s="114">
        <v>290</v>
      </c>
      <c r="L60" s="116">
        <v>0.62286561137481478</v>
      </c>
    </row>
    <row r="61" spans="1:12" s="110" customFormat="1" ht="15" customHeight="1" x14ac:dyDescent="0.2">
      <c r="A61" s="120"/>
      <c r="B61" s="119"/>
      <c r="C61" s="258"/>
      <c r="D61" s="267" t="s">
        <v>199</v>
      </c>
      <c r="E61" s="113">
        <v>43.03103263777421</v>
      </c>
      <c r="F61" s="115">
        <v>35387</v>
      </c>
      <c r="G61" s="114">
        <v>35127</v>
      </c>
      <c r="H61" s="114">
        <v>35332</v>
      </c>
      <c r="I61" s="114">
        <v>34928</v>
      </c>
      <c r="J61" s="140">
        <v>34834</v>
      </c>
      <c r="K61" s="114">
        <v>553</v>
      </c>
      <c r="L61" s="116">
        <v>1.5875294252741574</v>
      </c>
    </row>
    <row r="62" spans="1:12" s="110" customFormat="1" ht="15" customHeight="1" x14ac:dyDescent="0.2">
      <c r="A62" s="120"/>
      <c r="B62" s="119"/>
      <c r="C62" s="258"/>
      <c r="D62" s="258" t="s">
        <v>200</v>
      </c>
      <c r="E62" s="113">
        <v>6.6147329691918104</v>
      </c>
      <c r="F62" s="115">
        <v>5825</v>
      </c>
      <c r="G62" s="114">
        <v>5755</v>
      </c>
      <c r="H62" s="114">
        <v>5761</v>
      </c>
      <c r="I62" s="114">
        <v>5668</v>
      </c>
      <c r="J62" s="140">
        <v>5590</v>
      </c>
      <c r="K62" s="114">
        <v>235</v>
      </c>
      <c r="L62" s="116">
        <v>4.2039355992844367</v>
      </c>
    </row>
    <row r="63" spans="1:12" s="110" customFormat="1" ht="15" customHeight="1" x14ac:dyDescent="0.2">
      <c r="A63" s="120"/>
      <c r="B63" s="119"/>
      <c r="C63" s="258"/>
      <c r="D63" s="267" t="s">
        <v>198</v>
      </c>
      <c r="E63" s="113">
        <v>78.72961373390558</v>
      </c>
      <c r="F63" s="115">
        <v>4586</v>
      </c>
      <c r="G63" s="114">
        <v>4523</v>
      </c>
      <c r="H63" s="114">
        <v>4561</v>
      </c>
      <c r="I63" s="114">
        <v>4510</v>
      </c>
      <c r="J63" s="140">
        <v>4455</v>
      </c>
      <c r="K63" s="114">
        <v>131</v>
      </c>
      <c r="L63" s="116">
        <v>2.9405162738496071</v>
      </c>
    </row>
    <row r="64" spans="1:12" s="110" customFormat="1" ht="15" customHeight="1" x14ac:dyDescent="0.2">
      <c r="A64" s="120"/>
      <c r="B64" s="119"/>
      <c r="C64" s="258"/>
      <c r="D64" s="267" t="s">
        <v>199</v>
      </c>
      <c r="E64" s="113">
        <v>21.27038626609442</v>
      </c>
      <c r="F64" s="115">
        <v>1239</v>
      </c>
      <c r="G64" s="114">
        <v>1232</v>
      </c>
      <c r="H64" s="114">
        <v>1200</v>
      </c>
      <c r="I64" s="114">
        <v>1158</v>
      </c>
      <c r="J64" s="140">
        <v>1135</v>
      </c>
      <c r="K64" s="114">
        <v>104</v>
      </c>
      <c r="L64" s="116">
        <v>9.1629955947136565</v>
      </c>
    </row>
    <row r="65" spans="1:12" s="110" customFormat="1" ht="15" customHeight="1" x14ac:dyDescent="0.2">
      <c r="A65" s="120"/>
      <c r="B65" s="119" t="s">
        <v>201</v>
      </c>
      <c r="C65" s="258"/>
      <c r="E65" s="113">
        <v>7.6985253806036242</v>
      </c>
      <c r="F65" s="115">
        <v>10953</v>
      </c>
      <c r="G65" s="114">
        <v>10880</v>
      </c>
      <c r="H65" s="114">
        <v>10768</v>
      </c>
      <c r="I65" s="114">
        <v>10711</v>
      </c>
      <c r="J65" s="140">
        <v>10533</v>
      </c>
      <c r="K65" s="114">
        <v>420</v>
      </c>
      <c r="L65" s="116">
        <v>3.9874679578467673</v>
      </c>
    </row>
    <row r="66" spans="1:12" s="110" customFormat="1" ht="15" customHeight="1" x14ac:dyDescent="0.2">
      <c r="A66" s="120"/>
      <c r="B66" s="119"/>
      <c r="C66" s="258" t="s">
        <v>106</v>
      </c>
      <c r="E66" s="113">
        <v>53.574363188167624</v>
      </c>
      <c r="F66" s="115">
        <v>5868</v>
      </c>
      <c r="G66" s="114">
        <v>5835</v>
      </c>
      <c r="H66" s="114">
        <v>5803</v>
      </c>
      <c r="I66" s="114">
        <v>5733</v>
      </c>
      <c r="J66" s="140">
        <v>5675</v>
      </c>
      <c r="K66" s="114">
        <v>193</v>
      </c>
      <c r="L66" s="116">
        <v>3.4008810572687223</v>
      </c>
    </row>
    <row r="67" spans="1:12" s="110" customFormat="1" ht="15" customHeight="1" x14ac:dyDescent="0.2">
      <c r="A67" s="120"/>
      <c r="B67" s="119"/>
      <c r="C67" s="258" t="s">
        <v>107</v>
      </c>
      <c r="E67" s="113">
        <v>46.425636811832376</v>
      </c>
      <c r="F67" s="115">
        <v>5085</v>
      </c>
      <c r="G67" s="114">
        <v>5045</v>
      </c>
      <c r="H67" s="114">
        <v>4965</v>
      </c>
      <c r="I67" s="114">
        <v>4978</v>
      </c>
      <c r="J67" s="140">
        <v>4858</v>
      </c>
      <c r="K67" s="114">
        <v>227</v>
      </c>
      <c r="L67" s="116">
        <v>4.6727048167970358</v>
      </c>
    </row>
    <row r="68" spans="1:12" s="110" customFormat="1" ht="15" customHeight="1" x14ac:dyDescent="0.2">
      <c r="A68" s="120"/>
      <c r="B68" s="119"/>
      <c r="C68" s="258" t="s">
        <v>105</v>
      </c>
      <c r="D68" s="110" t="s">
        <v>202</v>
      </c>
      <c r="E68" s="113">
        <v>24.102985483429197</v>
      </c>
      <c r="F68" s="115">
        <v>2640</v>
      </c>
      <c r="G68" s="114">
        <v>2575</v>
      </c>
      <c r="H68" s="114">
        <v>2504</v>
      </c>
      <c r="I68" s="114">
        <v>2466</v>
      </c>
      <c r="J68" s="140">
        <v>2395</v>
      </c>
      <c r="K68" s="114">
        <v>245</v>
      </c>
      <c r="L68" s="116">
        <v>10.22964509394572</v>
      </c>
    </row>
    <row r="69" spans="1:12" s="110" customFormat="1" ht="15" customHeight="1" x14ac:dyDescent="0.2">
      <c r="A69" s="120"/>
      <c r="B69" s="119"/>
      <c r="C69" s="258"/>
      <c r="D69" s="267" t="s">
        <v>198</v>
      </c>
      <c r="E69" s="113">
        <v>52.613636363636367</v>
      </c>
      <c r="F69" s="115">
        <v>1389</v>
      </c>
      <c r="G69" s="114">
        <v>1346</v>
      </c>
      <c r="H69" s="114">
        <v>1332</v>
      </c>
      <c r="I69" s="114">
        <v>1293</v>
      </c>
      <c r="J69" s="140">
        <v>1280</v>
      </c>
      <c r="K69" s="114">
        <v>109</v>
      </c>
      <c r="L69" s="116">
        <v>8.515625</v>
      </c>
    </row>
    <row r="70" spans="1:12" s="110" customFormat="1" ht="15" customHeight="1" x14ac:dyDescent="0.2">
      <c r="A70" s="120"/>
      <c r="B70" s="119"/>
      <c r="C70" s="258"/>
      <c r="D70" s="267" t="s">
        <v>199</v>
      </c>
      <c r="E70" s="113">
        <v>47.386363636363633</v>
      </c>
      <c r="F70" s="115">
        <v>1251</v>
      </c>
      <c r="G70" s="114">
        <v>1229</v>
      </c>
      <c r="H70" s="114">
        <v>1172</v>
      </c>
      <c r="I70" s="114">
        <v>1173</v>
      </c>
      <c r="J70" s="140">
        <v>1115</v>
      </c>
      <c r="K70" s="114">
        <v>136</v>
      </c>
      <c r="L70" s="116">
        <v>12.197309417040358</v>
      </c>
    </row>
    <row r="71" spans="1:12" s="110" customFormat="1" ht="15" customHeight="1" x14ac:dyDescent="0.2">
      <c r="A71" s="120"/>
      <c r="B71" s="119"/>
      <c r="C71" s="258"/>
      <c r="D71" s="110" t="s">
        <v>203</v>
      </c>
      <c r="E71" s="113">
        <v>68.346571715511729</v>
      </c>
      <c r="F71" s="115">
        <v>7486</v>
      </c>
      <c r="G71" s="114">
        <v>7499</v>
      </c>
      <c r="H71" s="114">
        <v>7470</v>
      </c>
      <c r="I71" s="114">
        <v>7473</v>
      </c>
      <c r="J71" s="140">
        <v>7381</v>
      </c>
      <c r="K71" s="114">
        <v>105</v>
      </c>
      <c r="L71" s="116">
        <v>1.4225714672808563</v>
      </c>
    </row>
    <row r="72" spans="1:12" s="110" customFormat="1" ht="15" customHeight="1" x14ac:dyDescent="0.2">
      <c r="A72" s="120"/>
      <c r="B72" s="119"/>
      <c r="C72" s="258"/>
      <c r="D72" s="267" t="s">
        <v>198</v>
      </c>
      <c r="E72" s="113">
        <v>53.473149879775583</v>
      </c>
      <c r="F72" s="115">
        <v>4003</v>
      </c>
      <c r="G72" s="114">
        <v>4015</v>
      </c>
      <c r="H72" s="114">
        <v>4008</v>
      </c>
      <c r="I72" s="114">
        <v>3981</v>
      </c>
      <c r="J72" s="140">
        <v>3948</v>
      </c>
      <c r="K72" s="114">
        <v>55</v>
      </c>
      <c r="L72" s="116">
        <v>1.3931104356636272</v>
      </c>
    </row>
    <row r="73" spans="1:12" s="110" customFormat="1" ht="15" customHeight="1" x14ac:dyDescent="0.2">
      <c r="A73" s="120"/>
      <c r="B73" s="119"/>
      <c r="C73" s="258"/>
      <c r="D73" s="267" t="s">
        <v>199</v>
      </c>
      <c r="E73" s="113">
        <v>46.526850120224417</v>
      </c>
      <c r="F73" s="115">
        <v>3483</v>
      </c>
      <c r="G73" s="114">
        <v>3484</v>
      </c>
      <c r="H73" s="114">
        <v>3462</v>
      </c>
      <c r="I73" s="114">
        <v>3492</v>
      </c>
      <c r="J73" s="140">
        <v>3433</v>
      </c>
      <c r="K73" s="114">
        <v>50</v>
      </c>
      <c r="L73" s="116">
        <v>1.4564520827264782</v>
      </c>
    </row>
    <row r="74" spans="1:12" s="110" customFormat="1" ht="15" customHeight="1" x14ac:dyDescent="0.2">
      <c r="A74" s="120"/>
      <c r="B74" s="119"/>
      <c r="C74" s="258"/>
      <c r="D74" s="110" t="s">
        <v>204</v>
      </c>
      <c r="E74" s="113">
        <v>7.550442801059071</v>
      </c>
      <c r="F74" s="115">
        <v>827</v>
      </c>
      <c r="G74" s="114">
        <v>806</v>
      </c>
      <c r="H74" s="114">
        <v>794</v>
      </c>
      <c r="I74" s="114">
        <v>772</v>
      </c>
      <c r="J74" s="140">
        <v>757</v>
      </c>
      <c r="K74" s="114">
        <v>70</v>
      </c>
      <c r="L74" s="116">
        <v>9.2470277410832225</v>
      </c>
    </row>
    <row r="75" spans="1:12" s="110" customFormat="1" ht="15" customHeight="1" x14ac:dyDescent="0.2">
      <c r="A75" s="120"/>
      <c r="B75" s="119"/>
      <c r="C75" s="258"/>
      <c r="D75" s="267" t="s">
        <v>198</v>
      </c>
      <c r="E75" s="113">
        <v>57.557436517533255</v>
      </c>
      <c r="F75" s="115">
        <v>476</v>
      </c>
      <c r="G75" s="114">
        <v>474</v>
      </c>
      <c r="H75" s="114">
        <v>463</v>
      </c>
      <c r="I75" s="114">
        <v>459</v>
      </c>
      <c r="J75" s="140">
        <v>447</v>
      </c>
      <c r="K75" s="114">
        <v>29</v>
      </c>
      <c r="L75" s="116">
        <v>6.4876957494407161</v>
      </c>
    </row>
    <row r="76" spans="1:12" s="110" customFormat="1" ht="15" customHeight="1" x14ac:dyDescent="0.2">
      <c r="A76" s="120"/>
      <c r="B76" s="119"/>
      <c r="C76" s="258"/>
      <c r="D76" s="267" t="s">
        <v>199</v>
      </c>
      <c r="E76" s="113">
        <v>42.442563482466745</v>
      </c>
      <c r="F76" s="115">
        <v>351</v>
      </c>
      <c r="G76" s="114">
        <v>332</v>
      </c>
      <c r="H76" s="114">
        <v>331</v>
      </c>
      <c r="I76" s="114">
        <v>313</v>
      </c>
      <c r="J76" s="140">
        <v>310</v>
      </c>
      <c r="K76" s="114">
        <v>41</v>
      </c>
      <c r="L76" s="116">
        <v>13.225806451612904</v>
      </c>
    </row>
    <row r="77" spans="1:12" s="110" customFormat="1" ht="15" customHeight="1" x14ac:dyDescent="0.2">
      <c r="A77" s="534"/>
      <c r="B77" s="119" t="s">
        <v>205</v>
      </c>
      <c r="C77" s="268"/>
      <c r="D77" s="182"/>
      <c r="E77" s="113">
        <v>14.181087197941999</v>
      </c>
      <c r="F77" s="115">
        <v>20176</v>
      </c>
      <c r="G77" s="114">
        <v>19858</v>
      </c>
      <c r="H77" s="114">
        <v>20627</v>
      </c>
      <c r="I77" s="114">
        <v>20138</v>
      </c>
      <c r="J77" s="140">
        <v>20197</v>
      </c>
      <c r="K77" s="114">
        <v>-21</v>
      </c>
      <c r="L77" s="116">
        <v>-0.10397583799574195</v>
      </c>
    </row>
    <row r="78" spans="1:12" s="110" customFormat="1" ht="15" customHeight="1" x14ac:dyDescent="0.2">
      <c r="A78" s="120"/>
      <c r="B78" s="119"/>
      <c r="C78" s="268" t="s">
        <v>106</v>
      </c>
      <c r="D78" s="182"/>
      <c r="E78" s="113">
        <v>62.787470261697067</v>
      </c>
      <c r="F78" s="115">
        <v>12668</v>
      </c>
      <c r="G78" s="114">
        <v>12397</v>
      </c>
      <c r="H78" s="114">
        <v>12982</v>
      </c>
      <c r="I78" s="114">
        <v>12727</v>
      </c>
      <c r="J78" s="140">
        <v>12742</v>
      </c>
      <c r="K78" s="114">
        <v>-74</v>
      </c>
      <c r="L78" s="116">
        <v>-0.58075655313137653</v>
      </c>
    </row>
    <row r="79" spans="1:12" s="110" customFormat="1" ht="15" customHeight="1" x14ac:dyDescent="0.2">
      <c r="A79" s="123"/>
      <c r="B79" s="124"/>
      <c r="C79" s="260" t="s">
        <v>107</v>
      </c>
      <c r="D79" s="261"/>
      <c r="E79" s="125">
        <v>37.212529738302933</v>
      </c>
      <c r="F79" s="143">
        <v>7508</v>
      </c>
      <c r="G79" s="144">
        <v>7461</v>
      </c>
      <c r="H79" s="144">
        <v>7645</v>
      </c>
      <c r="I79" s="144">
        <v>7411</v>
      </c>
      <c r="J79" s="145">
        <v>7455</v>
      </c>
      <c r="K79" s="144">
        <v>53</v>
      </c>
      <c r="L79" s="146">
        <v>0.71093226022803491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142274</v>
      </c>
      <c r="E11" s="114">
        <v>141572</v>
      </c>
      <c r="F11" s="114">
        <v>143872</v>
      </c>
      <c r="G11" s="114">
        <v>140446</v>
      </c>
      <c r="H11" s="140">
        <v>139807</v>
      </c>
      <c r="I11" s="115">
        <v>2467</v>
      </c>
      <c r="J11" s="116">
        <v>1.7645754504423956</v>
      </c>
    </row>
    <row r="12" spans="1:15" s="110" customFormat="1" ht="24.95" customHeight="1" x14ac:dyDescent="0.2">
      <c r="A12" s="193" t="s">
        <v>132</v>
      </c>
      <c r="B12" s="194" t="s">
        <v>133</v>
      </c>
      <c r="C12" s="113">
        <v>3.4496816002923936</v>
      </c>
      <c r="D12" s="115">
        <v>4908</v>
      </c>
      <c r="E12" s="114">
        <v>4744</v>
      </c>
      <c r="F12" s="114">
        <v>5343</v>
      </c>
      <c r="G12" s="114">
        <v>4985</v>
      </c>
      <c r="H12" s="140">
        <v>4746</v>
      </c>
      <c r="I12" s="115">
        <v>162</v>
      </c>
      <c r="J12" s="116">
        <v>3.413400758533502</v>
      </c>
    </row>
    <row r="13" spans="1:15" s="110" customFormat="1" ht="24.95" customHeight="1" x14ac:dyDescent="0.2">
      <c r="A13" s="193" t="s">
        <v>134</v>
      </c>
      <c r="B13" s="199" t="s">
        <v>214</v>
      </c>
      <c r="C13" s="113">
        <v>1.5189001504139898</v>
      </c>
      <c r="D13" s="115">
        <v>2161</v>
      </c>
      <c r="E13" s="114">
        <v>2121</v>
      </c>
      <c r="F13" s="114">
        <v>2157</v>
      </c>
      <c r="G13" s="114">
        <v>2205</v>
      </c>
      <c r="H13" s="140">
        <v>2194</v>
      </c>
      <c r="I13" s="115">
        <v>-33</v>
      </c>
      <c r="J13" s="116">
        <v>-1.504102096627165</v>
      </c>
    </row>
    <row r="14" spans="1:15" s="287" customFormat="1" ht="24" customHeight="1" x14ac:dyDescent="0.2">
      <c r="A14" s="193" t="s">
        <v>215</v>
      </c>
      <c r="B14" s="199" t="s">
        <v>137</v>
      </c>
      <c r="C14" s="113">
        <v>31.660739137157879</v>
      </c>
      <c r="D14" s="115">
        <v>45045</v>
      </c>
      <c r="E14" s="114">
        <v>45144</v>
      </c>
      <c r="F14" s="114">
        <v>45923</v>
      </c>
      <c r="G14" s="114">
        <v>45356</v>
      </c>
      <c r="H14" s="140">
        <v>45538</v>
      </c>
      <c r="I14" s="115">
        <v>-493</v>
      </c>
      <c r="J14" s="116">
        <v>-1.0826123237735517</v>
      </c>
      <c r="K14" s="110"/>
      <c r="L14" s="110"/>
      <c r="M14" s="110"/>
      <c r="N14" s="110"/>
      <c r="O14" s="110"/>
    </row>
    <row r="15" spans="1:15" s="110" customFormat="1" ht="24.75" customHeight="1" x14ac:dyDescent="0.2">
      <c r="A15" s="193" t="s">
        <v>216</v>
      </c>
      <c r="B15" s="199" t="s">
        <v>217</v>
      </c>
      <c r="C15" s="113">
        <v>12.601740303920604</v>
      </c>
      <c r="D15" s="115">
        <v>17929</v>
      </c>
      <c r="E15" s="114">
        <v>17928</v>
      </c>
      <c r="F15" s="114">
        <v>18235</v>
      </c>
      <c r="G15" s="114">
        <v>17957</v>
      </c>
      <c r="H15" s="140">
        <v>17984</v>
      </c>
      <c r="I15" s="115">
        <v>-55</v>
      </c>
      <c r="J15" s="116">
        <v>-0.3058274021352313</v>
      </c>
    </row>
    <row r="16" spans="1:15" s="287" customFormat="1" ht="24.95" customHeight="1" x14ac:dyDescent="0.2">
      <c r="A16" s="193" t="s">
        <v>218</v>
      </c>
      <c r="B16" s="199" t="s">
        <v>141</v>
      </c>
      <c r="C16" s="113">
        <v>10.727188382979321</v>
      </c>
      <c r="D16" s="115">
        <v>15262</v>
      </c>
      <c r="E16" s="114">
        <v>15350</v>
      </c>
      <c r="F16" s="114">
        <v>15670</v>
      </c>
      <c r="G16" s="114">
        <v>15469</v>
      </c>
      <c r="H16" s="140">
        <v>15615</v>
      </c>
      <c r="I16" s="115">
        <v>-353</v>
      </c>
      <c r="J16" s="116">
        <v>-2.260646813960935</v>
      </c>
      <c r="K16" s="110"/>
      <c r="L16" s="110"/>
      <c r="M16" s="110"/>
      <c r="N16" s="110"/>
      <c r="O16" s="110"/>
    </row>
    <row r="17" spans="1:15" s="110" customFormat="1" ht="24.95" customHeight="1" x14ac:dyDescent="0.2">
      <c r="A17" s="193" t="s">
        <v>219</v>
      </c>
      <c r="B17" s="199" t="s">
        <v>220</v>
      </c>
      <c r="C17" s="113">
        <v>8.3318104502579526</v>
      </c>
      <c r="D17" s="115">
        <v>11854</v>
      </c>
      <c r="E17" s="114">
        <v>11866</v>
      </c>
      <c r="F17" s="114">
        <v>12018</v>
      </c>
      <c r="G17" s="114">
        <v>11930</v>
      </c>
      <c r="H17" s="140">
        <v>11939</v>
      </c>
      <c r="I17" s="115">
        <v>-85</v>
      </c>
      <c r="J17" s="116">
        <v>-0.7119524248261998</v>
      </c>
    </row>
    <row r="18" spans="1:15" s="287" customFormat="1" ht="24.95" customHeight="1" x14ac:dyDescent="0.2">
      <c r="A18" s="201" t="s">
        <v>144</v>
      </c>
      <c r="B18" s="202" t="s">
        <v>145</v>
      </c>
      <c r="C18" s="113">
        <v>9.0367881693071119</v>
      </c>
      <c r="D18" s="115">
        <v>12857</v>
      </c>
      <c r="E18" s="114">
        <v>12646</v>
      </c>
      <c r="F18" s="114">
        <v>13111</v>
      </c>
      <c r="G18" s="114">
        <v>12677</v>
      </c>
      <c r="H18" s="140">
        <v>12610</v>
      </c>
      <c r="I18" s="115">
        <v>247</v>
      </c>
      <c r="J18" s="116">
        <v>1.9587628865979381</v>
      </c>
      <c r="K18" s="110"/>
      <c r="L18" s="110"/>
      <c r="M18" s="110"/>
      <c r="N18" s="110"/>
      <c r="O18" s="110"/>
    </row>
    <row r="19" spans="1:15" s="110" customFormat="1" ht="24.95" customHeight="1" x14ac:dyDescent="0.2">
      <c r="A19" s="193" t="s">
        <v>146</v>
      </c>
      <c r="B19" s="199" t="s">
        <v>147</v>
      </c>
      <c r="C19" s="113">
        <v>13.659558317050198</v>
      </c>
      <c r="D19" s="115">
        <v>19434</v>
      </c>
      <c r="E19" s="114">
        <v>19567</v>
      </c>
      <c r="F19" s="114">
        <v>19765</v>
      </c>
      <c r="G19" s="114">
        <v>19092</v>
      </c>
      <c r="H19" s="140">
        <v>19090</v>
      </c>
      <c r="I19" s="115">
        <v>344</v>
      </c>
      <c r="J19" s="116">
        <v>1.8019905709795705</v>
      </c>
    </row>
    <row r="20" spans="1:15" s="287" customFormat="1" ht="24.95" customHeight="1" x14ac:dyDescent="0.2">
      <c r="A20" s="193" t="s">
        <v>148</v>
      </c>
      <c r="B20" s="199" t="s">
        <v>149</v>
      </c>
      <c r="C20" s="113">
        <v>5.6538791346275499</v>
      </c>
      <c r="D20" s="115">
        <v>8044</v>
      </c>
      <c r="E20" s="114">
        <v>7831</v>
      </c>
      <c r="F20" s="114">
        <v>7948</v>
      </c>
      <c r="G20" s="114">
        <v>7825</v>
      </c>
      <c r="H20" s="140">
        <v>7688</v>
      </c>
      <c r="I20" s="115">
        <v>356</v>
      </c>
      <c r="J20" s="116">
        <v>4.6305931321540061</v>
      </c>
      <c r="K20" s="110"/>
      <c r="L20" s="110"/>
      <c r="M20" s="110"/>
      <c r="N20" s="110"/>
      <c r="O20" s="110"/>
    </row>
    <row r="21" spans="1:15" s="110" customFormat="1" ht="24.95" customHeight="1" x14ac:dyDescent="0.2">
      <c r="A21" s="201" t="s">
        <v>150</v>
      </c>
      <c r="B21" s="202" t="s">
        <v>151</v>
      </c>
      <c r="C21" s="113">
        <v>1.5484206531059785</v>
      </c>
      <c r="D21" s="115">
        <v>2203</v>
      </c>
      <c r="E21" s="114">
        <v>2339</v>
      </c>
      <c r="F21" s="114">
        <v>2414</v>
      </c>
      <c r="G21" s="114">
        <v>2206</v>
      </c>
      <c r="H21" s="140">
        <v>2182</v>
      </c>
      <c r="I21" s="115">
        <v>21</v>
      </c>
      <c r="J21" s="116">
        <v>0.96241979835013747</v>
      </c>
    </row>
    <row r="22" spans="1:15" s="110" customFormat="1" ht="24.95" customHeight="1" x14ac:dyDescent="0.2">
      <c r="A22" s="201" t="s">
        <v>152</v>
      </c>
      <c r="B22" s="199" t="s">
        <v>153</v>
      </c>
      <c r="C22" s="113">
        <v>0.49763133109352375</v>
      </c>
      <c r="D22" s="115">
        <v>708</v>
      </c>
      <c r="E22" s="114">
        <v>698</v>
      </c>
      <c r="F22" s="114">
        <v>698</v>
      </c>
      <c r="G22" s="114">
        <v>663</v>
      </c>
      <c r="H22" s="140">
        <v>638</v>
      </c>
      <c r="I22" s="115">
        <v>70</v>
      </c>
      <c r="J22" s="116">
        <v>10.9717868338558</v>
      </c>
    </row>
    <row r="23" spans="1:15" s="110" customFormat="1" ht="24.95" customHeight="1" x14ac:dyDescent="0.2">
      <c r="A23" s="193" t="s">
        <v>154</v>
      </c>
      <c r="B23" s="199" t="s">
        <v>155</v>
      </c>
      <c r="C23" s="113">
        <v>1.6573653654216511</v>
      </c>
      <c r="D23" s="115">
        <v>2358</v>
      </c>
      <c r="E23" s="114">
        <v>2367</v>
      </c>
      <c r="F23" s="114">
        <v>2367</v>
      </c>
      <c r="G23" s="114">
        <v>2322</v>
      </c>
      <c r="H23" s="140">
        <v>2333</v>
      </c>
      <c r="I23" s="115">
        <v>25</v>
      </c>
      <c r="J23" s="116">
        <v>1.0715816545220747</v>
      </c>
    </row>
    <row r="24" spans="1:15" s="110" customFormat="1" ht="24.95" customHeight="1" x14ac:dyDescent="0.2">
      <c r="A24" s="193" t="s">
        <v>156</v>
      </c>
      <c r="B24" s="199" t="s">
        <v>221</v>
      </c>
      <c r="C24" s="113">
        <v>4.4983623149697065</v>
      </c>
      <c r="D24" s="115">
        <v>6400</v>
      </c>
      <c r="E24" s="114">
        <v>6362</v>
      </c>
      <c r="F24" s="114">
        <v>6359</v>
      </c>
      <c r="G24" s="114">
        <v>6186</v>
      </c>
      <c r="H24" s="140">
        <v>6252</v>
      </c>
      <c r="I24" s="115">
        <v>148</v>
      </c>
      <c r="J24" s="116">
        <v>2.3672424824056302</v>
      </c>
    </row>
    <row r="25" spans="1:15" s="110" customFormat="1" ht="24.95" customHeight="1" x14ac:dyDescent="0.2">
      <c r="A25" s="193" t="s">
        <v>222</v>
      </c>
      <c r="B25" s="204" t="s">
        <v>159</v>
      </c>
      <c r="C25" s="113">
        <v>2.69831451987011</v>
      </c>
      <c r="D25" s="115">
        <v>3839</v>
      </c>
      <c r="E25" s="114">
        <v>3690</v>
      </c>
      <c r="F25" s="114">
        <v>3778</v>
      </c>
      <c r="G25" s="114">
        <v>3710</v>
      </c>
      <c r="H25" s="140">
        <v>3513</v>
      </c>
      <c r="I25" s="115">
        <v>326</v>
      </c>
      <c r="J25" s="116">
        <v>9.2798178195274694</v>
      </c>
    </row>
    <row r="26" spans="1:15" s="110" customFormat="1" ht="24.95" customHeight="1" x14ac:dyDescent="0.2">
      <c r="A26" s="201">
        <v>782.78300000000002</v>
      </c>
      <c r="B26" s="203" t="s">
        <v>160</v>
      </c>
      <c r="C26" s="113">
        <v>2.8880891800328943</v>
      </c>
      <c r="D26" s="115">
        <v>4109</v>
      </c>
      <c r="E26" s="114">
        <v>3801</v>
      </c>
      <c r="F26" s="114">
        <v>3981</v>
      </c>
      <c r="G26" s="114">
        <v>3943</v>
      </c>
      <c r="H26" s="140">
        <v>3756</v>
      </c>
      <c r="I26" s="115">
        <v>353</v>
      </c>
      <c r="J26" s="116">
        <v>9.3982960596379126</v>
      </c>
    </row>
    <row r="27" spans="1:15" s="110" customFormat="1" ht="24.95" customHeight="1" x14ac:dyDescent="0.2">
      <c r="A27" s="193" t="s">
        <v>161</v>
      </c>
      <c r="B27" s="199" t="s">
        <v>223</v>
      </c>
      <c r="C27" s="113">
        <v>2.6301362160338502</v>
      </c>
      <c r="D27" s="115">
        <v>3742</v>
      </c>
      <c r="E27" s="114">
        <v>3742</v>
      </c>
      <c r="F27" s="114">
        <v>3748</v>
      </c>
      <c r="G27" s="114">
        <v>3684</v>
      </c>
      <c r="H27" s="140">
        <v>3662</v>
      </c>
      <c r="I27" s="115">
        <v>80</v>
      </c>
      <c r="J27" s="116">
        <v>2.1845985800109231</v>
      </c>
    </row>
    <row r="28" spans="1:15" s="110" customFormat="1" ht="24.95" customHeight="1" x14ac:dyDescent="0.2">
      <c r="A28" s="193" t="s">
        <v>163</v>
      </c>
      <c r="B28" s="199" t="s">
        <v>164</v>
      </c>
      <c r="C28" s="113">
        <v>3.3547942702110012</v>
      </c>
      <c r="D28" s="115">
        <v>4773</v>
      </c>
      <c r="E28" s="114">
        <v>4854</v>
      </c>
      <c r="F28" s="114">
        <v>4644</v>
      </c>
      <c r="G28" s="114">
        <v>4510</v>
      </c>
      <c r="H28" s="140">
        <v>4512</v>
      </c>
      <c r="I28" s="115">
        <v>261</v>
      </c>
      <c r="J28" s="116">
        <v>5.7845744680851068</v>
      </c>
    </row>
    <row r="29" spans="1:15" s="110" customFormat="1" ht="24.95" customHeight="1" x14ac:dyDescent="0.2">
      <c r="A29" s="193">
        <v>86</v>
      </c>
      <c r="B29" s="199" t="s">
        <v>165</v>
      </c>
      <c r="C29" s="113">
        <v>6.0727891252091037</v>
      </c>
      <c r="D29" s="115">
        <v>8640</v>
      </c>
      <c r="E29" s="114">
        <v>8662</v>
      </c>
      <c r="F29" s="114">
        <v>8632</v>
      </c>
      <c r="G29" s="114">
        <v>8369</v>
      </c>
      <c r="H29" s="140">
        <v>8386</v>
      </c>
      <c r="I29" s="115">
        <v>254</v>
      </c>
      <c r="J29" s="116">
        <v>3.0288576198425949</v>
      </c>
    </row>
    <row r="30" spans="1:15" s="110" customFormat="1" ht="24.95" customHeight="1" x14ac:dyDescent="0.2">
      <c r="A30" s="193">
        <v>87.88</v>
      </c>
      <c r="B30" s="204" t="s">
        <v>166</v>
      </c>
      <c r="C30" s="113">
        <v>6.3616683301235648</v>
      </c>
      <c r="D30" s="115">
        <v>9051</v>
      </c>
      <c r="E30" s="114">
        <v>9015</v>
      </c>
      <c r="F30" s="114">
        <v>8938</v>
      </c>
      <c r="G30" s="114">
        <v>8746</v>
      </c>
      <c r="H30" s="140">
        <v>8733</v>
      </c>
      <c r="I30" s="115">
        <v>318</v>
      </c>
      <c r="J30" s="116">
        <v>3.6413603572655444</v>
      </c>
    </row>
    <row r="31" spans="1:15" s="110" customFormat="1" ht="24.95" customHeight="1" x14ac:dyDescent="0.2">
      <c r="A31" s="193" t="s">
        <v>167</v>
      </c>
      <c r="B31" s="199" t="s">
        <v>168</v>
      </c>
      <c r="C31" s="113">
        <v>2.8128821850794945</v>
      </c>
      <c r="D31" s="115">
        <v>4002</v>
      </c>
      <c r="E31" s="114">
        <v>3989</v>
      </c>
      <c r="F31" s="114">
        <v>4066</v>
      </c>
      <c r="G31" s="114">
        <v>3966</v>
      </c>
      <c r="H31" s="140">
        <v>3971</v>
      </c>
      <c r="I31" s="115">
        <v>31</v>
      </c>
      <c r="J31" s="116">
        <v>0.78065978342986653</v>
      </c>
    </row>
    <row r="32" spans="1:15" s="110" customFormat="1" ht="24.95" customHeight="1" x14ac:dyDescent="0.2">
      <c r="A32" s="193"/>
      <c r="B32" s="288" t="s">
        <v>224</v>
      </c>
      <c r="C32" s="113">
        <v>0</v>
      </c>
      <c r="D32" s="115">
        <v>0</v>
      </c>
      <c r="E32" s="114">
        <v>0</v>
      </c>
      <c r="F32" s="114">
        <v>0</v>
      </c>
      <c r="G32" s="114" t="s">
        <v>514</v>
      </c>
      <c r="H32" s="140">
        <v>3</v>
      </c>
      <c r="I32" s="115">
        <v>-3</v>
      </c>
      <c r="J32" s="116">
        <v>-100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3.4496816002923936</v>
      </c>
      <c r="D34" s="115">
        <v>4908</v>
      </c>
      <c r="E34" s="114">
        <v>4744</v>
      </c>
      <c r="F34" s="114">
        <v>5343</v>
      </c>
      <c r="G34" s="114">
        <v>4985</v>
      </c>
      <c r="H34" s="140">
        <v>4746</v>
      </c>
      <c r="I34" s="115">
        <v>162</v>
      </c>
      <c r="J34" s="116">
        <v>3.413400758533502</v>
      </c>
    </row>
    <row r="35" spans="1:10" s="110" customFormat="1" ht="24.95" customHeight="1" x14ac:dyDescent="0.2">
      <c r="A35" s="292" t="s">
        <v>171</v>
      </c>
      <c r="B35" s="293" t="s">
        <v>172</v>
      </c>
      <c r="C35" s="113">
        <v>42.216427456878982</v>
      </c>
      <c r="D35" s="115">
        <v>60063</v>
      </c>
      <c r="E35" s="114">
        <v>59911</v>
      </c>
      <c r="F35" s="114">
        <v>61191</v>
      </c>
      <c r="G35" s="114">
        <v>60238</v>
      </c>
      <c r="H35" s="140">
        <v>60342</v>
      </c>
      <c r="I35" s="115">
        <v>-279</v>
      </c>
      <c r="J35" s="116">
        <v>-0.46236452222332702</v>
      </c>
    </row>
    <row r="36" spans="1:10" s="110" customFormat="1" ht="24.95" customHeight="1" x14ac:dyDescent="0.2">
      <c r="A36" s="294" t="s">
        <v>173</v>
      </c>
      <c r="B36" s="295" t="s">
        <v>174</v>
      </c>
      <c r="C36" s="125">
        <v>54.333890942828624</v>
      </c>
      <c r="D36" s="143">
        <v>77303</v>
      </c>
      <c r="E36" s="144">
        <v>76917</v>
      </c>
      <c r="F36" s="144">
        <v>77338</v>
      </c>
      <c r="G36" s="144">
        <v>75222</v>
      </c>
      <c r="H36" s="145">
        <v>74716</v>
      </c>
      <c r="I36" s="143">
        <v>2587</v>
      </c>
      <c r="J36" s="146">
        <v>3.4624444563413457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2020-09-28T07:24:26Z</dcterms:created>
  <dcterms:modified xsi:type="dcterms:W3CDTF">2020-09-28T10:32:49Z</dcterms:modified>
</cp:coreProperties>
</file>