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AA\"/>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D44" i="24"/>
  <c r="C44" i="24"/>
  <c r="B44" i="24"/>
  <c r="J44" i="24" s="1"/>
  <c r="M43" i="24"/>
  <c r="K43" i="24"/>
  <c r="H43" i="24"/>
  <c r="G43" i="24"/>
  <c r="F43" i="24"/>
  <c r="E43" i="24"/>
  <c r="D43" i="24"/>
  <c r="C43" i="24"/>
  <c r="I43" i="24" s="1"/>
  <c r="B43" i="24"/>
  <c r="J43" i="24" s="1"/>
  <c r="K42" i="24"/>
  <c r="D42" i="24"/>
  <c r="C42" i="24"/>
  <c r="B42" i="24"/>
  <c r="J42" i="24" s="1"/>
  <c r="M41" i="24"/>
  <c r="K41" i="24"/>
  <c r="H41" i="24"/>
  <c r="G41" i="24"/>
  <c r="F41" i="24"/>
  <c r="E41" i="24"/>
  <c r="D41" i="24"/>
  <c r="C41" i="24"/>
  <c r="I41" i="24" s="1"/>
  <c r="B41" i="24"/>
  <c r="J41" i="24" s="1"/>
  <c r="K40" i="24"/>
  <c r="D40" i="24"/>
  <c r="C40" i="24"/>
  <c r="I40" i="24" s="1"/>
  <c r="B40" i="24"/>
  <c r="J40" i="24" s="1"/>
  <c r="M36" i="24"/>
  <c r="L36" i="24"/>
  <c r="K36" i="24"/>
  <c r="J36" i="24"/>
  <c r="I36" i="24"/>
  <c r="H36" i="24"/>
  <c r="G36" i="24"/>
  <c r="F36" i="24"/>
  <c r="E36" i="24"/>
  <c r="D36" i="24"/>
  <c r="L57" i="15"/>
  <c r="K57" i="15"/>
  <c r="C38" i="24"/>
  <c r="C37" i="24"/>
  <c r="C35" i="24"/>
  <c r="C34" i="24"/>
  <c r="C33" i="24"/>
  <c r="C32" i="24"/>
  <c r="C31" i="24"/>
  <c r="C30" i="24"/>
  <c r="I30" i="24" s="1"/>
  <c r="C29" i="24"/>
  <c r="C28" i="24"/>
  <c r="C27" i="24"/>
  <c r="C26" i="24"/>
  <c r="C25" i="24"/>
  <c r="C24" i="24"/>
  <c r="C23" i="24"/>
  <c r="C22" i="24"/>
  <c r="I22" i="24" s="1"/>
  <c r="C21" i="24"/>
  <c r="C20" i="24"/>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K18" i="24" l="1"/>
  <c r="H18" i="24"/>
  <c r="F18" i="24"/>
  <c r="D18" i="24"/>
  <c r="J18" i="24"/>
  <c r="D21" i="24"/>
  <c r="J21" i="24"/>
  <c r="H21" i="24"/>
  <c r="K21" i="24"/>
  <c r="F21" i="24"/>
  <c r="G17" i="24"/>
  <c r="L17" i="24"/>
  <c r="I17" i="24"/>
  <c r="E17" i="24"/>
  <c r="M17" i="24"/>
  <c r="G23" i="24"/>
  <c r="L23" i="24"/>
  <c r="I23" i="24"/>
  <c r="M23" i="24"/>
  <c r="E23" i="24"/>
  <c r="K16" i="24"/>
  <c r="H16" i="24"/>
  <c r="F16" i="24"/>
  <c r="D16" i="24"/>
  <c r="J16" i="24"/>
  <c r="K22" i="24"/>
  <c r="H22" i="24"/>
  <c r="F22" i="24"/>
  <c r="D22" i="24"/>
  <c r="J22" i="24"/>
  <c r="D25" i="24"/>
  <c r="J25" i="24"/>
  <c r="H25" i="24"/>
  <c r="K25" i="24"/>
  <c r="F25" i="24"/>
  <c r="K28" i="24"/>
  <c r="H28" i="24"/>
  <c r="F28" i="24"/>
  <c r="D28" i="24"/>
  <c r="J28" i="24"/>
  <c r="D31" i="24"/>
  <c r="J31" i="24"/>
  <c r="H31" i="24"/>
  <c r="K31" i="24"/>
  <c r="F31" i="24"/>
  <c r="K34" i="24"/>
  <c r="H34" i="24"/>
  <c r="F34" i="24"/>
  <c r="D34" i="24"/>
  <c r="J34" i="24"/>
  <c r="D38" i="24"/>
  <c r="J38" i="24"/>
  <c r="H38" i="24"/>
  <c r="F38" i="24"/>
  <c r="K38" i="24"/>
  <c r="G9" i="24"/>
  <c r="L9" i="24"/>
  <c r="I9" i="24"/>
  <c r="M9" i="24"/>
  <c r="E9" i="24"/>
  <c r="I37" i="24"/>
  <c r="L37" i="24"/>
  <c r="M37" i="24"/>
  <c r="G37" i="24"/>
  <c r="E37" i="24"/>
  <c r="D19" i="24"/>
  <c r="J19" i="24"/>
  <c r="H19" i="24"/>
  <c r="F19" i="24"/>
  <c r="K19" i="24"/>
  <c r="M18" i="24"/>
  <c r="E18" i="24"/>
  <c r="L18" i="24"/>
  <c r="I18" i="24"/>
  <c r="G18" i="24"/>
  <c r="G21" i="24"/>
  <c r="L21" i="24"/>
  <c r="I21" i="24"/>
  <c r="E21" i="24"/>
  <c r="M21" i="24"/>
  <c r="M24" i="24"/>
  <c r="E24" i="24"/>
  <c r="L24" i="24"/>
  <c r="I24" i="24"/>
  <c r="G24" i="24"/>
  <c r="G27" i="24"/>
  <c r="L27" i="24"/>
  <c r="I27" i="24"/>
  <c r="M27" i="24"/>
  <c r="E27" i="24"/>
  <c r="G33" i="24"/>
  <c r="L33" i="24"/>
  <c r="I33" i="24"/>
  <c r="E33" i="24"/>
  <c r="M33" i="24"/>
  <c r="K8" i="24"/>
  <c r="H8" i="24"/>
  <c r="F8" i="24"/>
  <c r="D8" i="24"/>
  <c r="J8" i="24"/>
  <c r="K32" i="24"/>
  <c r="H32" i="24"/>
  <c r="F32" i="24"/>
  <c r="D32" i="24"/>
  <c r="J32" i="24"/>
  <c r="B45" i="24"/>
  <c r="B39" i="24"/>
  <c r="G15" i="24"/>
  <c r="L15" i="24"/>
  <c r="I15" i="24"/>
  <c r="M15" i="24"/>
  <c r="E15" i="24"/>
  <c r="B14" i="24"/>
  <c r="B6" i="24"/>
  <c r="D17" i="24"/>
  <c r="J17" i="24"/>
  <c r="H17" i="24"/>
  <c r="K17" i="24"/>
  <c r="F17" i="24"/>
  <c r="K20" i="24"/>
  <c r="H20" i="24"/>
  <c r="F20" i="24"/>
  <c r="D20" i="24"/>
  <c r="J20" i="24"/>
  <c r="D23" i="24"/>
  <c r="J23" i="24"/>
  <c r="H23" i="24"/>
  <c r="K23" i="24"/>
  <c r="F23" i="24"/>
  <c r="K26" i="24"/>
  <c r="H26" i="24"/>
  <c r="F26" i="24"/>
  <c r="D26" i="24"/>
  <c r="J26" i="24"/>
  <c r="D29" i="24"/>
  <c r="J29" i="24"/>
  <c r="H29" i="24"/>
  <c r="K29" i="24"/>
  <c r="F29" i="24"/>
  <c r="D35" i="24"/>
  <c r="J35" i="24"/>
  <c r="H35" i="24"/>
  <c r="F35" i="24"/>
  <c r="K35" i="24"/>
  <c r="M28" i="24"/>
  <c r="E28" i="24"/>
  <c r="L28" i="24"/>
  <c r="G28" i="24"/>
  <c r="I28" i="24"/>
  <c r="M34" i="24"/>
  <c r="E34" i="24"/>
  <c r="L34" i="24"/>
  <c r="I34" i="24"/>
  <c r="G34" i="24"/>
  <c r="M38" i="24"/>
  <c r="E38" i="24"/>
  <c r="L38" i="24"/>
  <c r="G38" i="24"/>
  <c r="I38" i="24"/>
  <c r="D9" i="24"/>
  <c r="J9" i="24"/>
  <c r="H9" i="24"/>
  <c r="K9" i="24"/>
  <c r="F9" i="24"/>
  <c r="M16" i="24"/>
  <c r="E16" i="24"/>
  <c r="L16" i="24"/>
  <c r="I16" i="24"/>
  <c r="G16" i="24"/>
  <c r="G19" i="24"/>
  <c r="L19" i="24"/>
  <c r="I19" i="24"/>
  <c r="E19" i="24"/>
  <c r="M19" i="24"/>
  <c r="G25" i="24"/>
  <c r="L25" i="24"/>
  <c r="I25" i="24"/>
  <c r="M25" i="24"/>
  <c r="E25" i="24"/>
  <c r="G31" i="24"/>
  <c r="L31" i="24"/>
  <c r="I31" i="24"/>
  <c r="M31" i="24"/>
  <c r="E31" i="24"/>
  <c r="D7" i="24"/>
  <c r="J7" i="24"/>
  <c r="H7" i="24"/>
  <c r="K7" i="24"/>
  <c r="F7" i="24"/>
  <c r="K24" i="24"/>
  <c r="H24" i="24"/>
  <c r="F24" i="24"/>
  <c r="D24" i="24"/>
  <c r="J24" i="24"/>
  <c r="K30" i="24"/>
  <c r="H30" i="24"/>
  <c r="F30" i="24"/>
  <c r="D30" i="24"/>
  <c r="J30" i="24"/>
  <c r="D33" i="24"/>
  <c r="J33" i="24"/>
  <c r="H33" i="24"/>
  <c r="K33" i="24"/>
  <c r="F33" i="24"/>
  <c r="H37" i="24"/>
  <c r="F37" i="24"/>
  <c r="D37" i="24"/>
  <c r="K37" i="24"/>
  <c r="J37" i="24"/>
  <c r="D15" i="24"/>
  <c r="J15" i="24"/>
  <c r="H15" i="24"/>
  <c r="K15" i="24"/>
  <c r="F15" i="24"/>
  <c r="D27" i="24"/>
  <c r="J27" i="24"/>
  <c r="H27" i="24"/>
  <c r="K27" i="24"/>
  <c r="F27" i="24"/>
  <c r="G7" i="24"/>
  <c r="L7" i="24"/>
  <c r="I7" i="24"/>
  <c r="M7" i="24"/>
  <c r="E7" i="24"/>
  <c r="M8" i="24"/>
  <c r="E8" i="24"/>
  <c r="L8" i="24"/>
  <c r="G8" i="24"/>
  <c r="I8" i="24"/>
  <c r="M20" i="24"/>
  <c r="E20" i="24"/>
  <c r="L20" i="24"/>
  <c r="I20" i="24"/>
  <c r="G20" i="24"/>
  <c r="M26" i="24"/>
  <c r="E26" i="24"/>
  <c r="L26" i="24"/>
  <c r="I26" i="24"/>
  <c r="G26" i="24"/>
  <c r="G29" i="24"/>
  <c r="L29" i="24"/>
  <c r="I29" i="24"/>
  <c r="M29" i="24"/>
  <c r="E29" i="24"/>
  <c r="M32" i="24"/>
  <c r="E32" i="24"/>
  <c r="L32" i="24"/>
  <c r="I32" i="24"/>
  <c r="G32" i="24"/>
  <c r="G35" i="24"/>
  <c r="L35" i="24"/>
  <c r="I35" i="24"/>
  <c r="E35" i="24"/>
  <c r="M35" i="24"/>
  <c r="G30" i="24"/>
  <c r="M44" i="24"/>
  <c r="E44" i="24"/>
  <c r="L44" i="24"/>
  <c r="I44" i="24"/>
  <c r="G44"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G22" i="24"/>
  <c r="M42" i="24"/>
  <c r="E42" i="24"/>
  <c r="L42" i="24"/>
  <c r="I42" i="24"/>
  <c r="G42" i="24"/>
  <c r="C14" i="24"/>
  <c r="C6" i="24"/>
  <c r="M22" i="24"/>
  <c r="E22" i="24"/>
  <c r="L22" i="24"/>
  <c r="M30" i="24"/>
  <c r="E30" i="24"/>
  <c r="L30" i="24"/>
  <c r="C45" i="24"/>
  <c r="C39" i="24"/>
  <c r="M40" i="24"/>
  <c r="E40" i="24"/>
  <c r="L40" i="24"/>
  <c r="G40"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J77" i="24" s="1"/>
  <c r="I75" i="24"/>
  <c r="I77" i="24" s="1"/>
  <c r="F40" i="24"/>
  <c r="F42" i="24"/>
  <c r="F44" i="24"/>
  <c r="H40" i="24"/>
  <c r="L41" i="24"/>
  <c r="H42" i="24"/>
  <c r="L43" i="24"/>
  <c r="H44" i="24"/>
  <c r="K6" i="24" l="1"/>
  <c r="H6" i="24"/>
  <c r="F6" i="24"/>
  <c r="D6" i="24"/>
  <c r="J6" i="24"/>
  <c r="I39" i="24"/>
  <c r="L39" i="24"/>
  <c r="M39" i="24"/>
  <c r="G39" i="24"/>
  <c r="E39" i="24"/>
  <c r="M6" i="24"/>
  <c r="E6" i="24"/>
  <c r="L6" i="24"/>
  <c r="I6" i="24"/>
  <c r="G6" i="24"/>
  <c r="M14" i="24"/>
  <c r="E14" i="24"/>
  <c r="L14" i="24"/>
  <c r="I14" i="24"/>
  <c r="G14" i="24"/>
  <c r="I78" i="24"/>
  <c r="I79" i="24"/>
  <c r="I45" i="24"/>
  <c r="G45" i="24"/>
  <c r="M45" i="24"/>
  <c r="E45" i="24"/>
  <c r="L45" i="24"/>
  <c r="H39" i="24"/>
  <c r="F39" i="24"/>
  <c r="D39" i="24"/>
  <c r="K39" i="24"/>
  <c r="J39" i="24"/>
  <c r="J79" i="24"/>
  <c r="J78" i="24"/>
  <c r="H45" i="24"/>
  <c r="F45" i="24"/>
  <c r="D45" i="24"/>
  <c r="K45" i="24"/>
  <c r="J45" i="24"/>
  <c r="K79" i="24"/>
  <c r="K78" i="24"/>
  <c r="K14" i="24"/>
  <c r="H14" i="24"/>
  <c r="F14" i="24"/>
  <c r="D14" i="24"/>
  <c r="J14" i="24"/>
  <c r="I83" i="24" l="1"/>
  <c r="I82" i="24"/>
  <c r="I81" i="24"/>
</calcChain>
</file>

<file path=xl/sharedStrings.xml><?xml version="1.0" encoding="utf-8"?>
<sst xmlns="http://schemas.openxmlformats.org/spreadsheetml/2006/main" count="1693" uniqueCount="521">
  <si>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</si>
  <si>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</si>
  <si>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</si>
  <si>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</si>
  <si>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</si>
  <si>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</si>
  <si>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</si>
  <si>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</si>
  <si>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</si>
  <si>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</si>
  <si>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</si>
  <si>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</si>
  <si>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</si>
  <si>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Agentur für Arbeit Nienburg – Verden (277)</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</si>
  <si>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</si>
  <si>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</si>
  <si>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</si>
  <si>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</si>
  <si>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</si>
  <si>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</si>
  <si>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</si>
  <si>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</si>
  <si>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</si>
  <si>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</si>
  <si>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</si>
  <si>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</si>
  <si>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</si>
  <si>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</si>
  <si>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</si>
  <si>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</si>
  <si>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</si>
  <si>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</si>
  <si>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</si>
  <si>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</si>
  <si>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</si>
  <si>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</si>
  <si>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</si>
  <si>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</si>
  <si>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</si>
  <si>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</si>
  <si>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</si>
  <si>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</si>
  <si>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</si>
  <si>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</si>
  <si>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</si>
  <si>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</si>
  <si>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</si>
  <si>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</si>
  <si>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</si>
  <si>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</si>
  <si>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</si>
  <si>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</si>
  <si>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</si>
  <si>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</si>
  <si>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</si>
  <si>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</si>
  <si>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</si>
  <si>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</si>
  <si>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</si>
  <si>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</si>
  <si>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</si>
  <si>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</si>
  <si>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</si>
  <si>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</si>
  <si>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</si>
  <si>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</si>
  <si>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</si>
  <si>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</si>
  <si>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</si>
  <si>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</si>
  <si>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</si>
  <si>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</si>
  <si>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</si>
  <si>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</si>
  <si>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</si>
  <si>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</si>
  <si>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</si>
  <si>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</si>
  <si>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</si>
  <si>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</si>
  <si>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</si>
  <si>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</si>
  <si>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</si>
  <si>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</si>
  <si>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</si>
  <si>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</si>
  <si>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</si>
  <si>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</si>
  <si>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</si>
  <si>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</si>
  <si>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</si>
  <si>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</si>
  <si>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Agentur für Arbeit Nienburg – Verden (277);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</si>
  <si>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</si>
  <si>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</si>
  <si>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</si>
  <si>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</si>
  <si>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</si>
  <si>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</si>
  <si>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</si>
  <si>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</si>
  <si>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</si>
  <si>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</si>
  <si>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</si>
  <si>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</si>
  <si>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</si>
  <si>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</si>
  <si>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</si>
  <si>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</si>
  <si>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</si>
  <si>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</si>
  <si>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</si>
  <si>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</si>
  <si>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</si>
  <si>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</si>
  <si>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</si>
  <si>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</si>
  <si>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</si>
  <si>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</si>
  <si>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</si>
  <si>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</si>
  <si>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</si>
  <si>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</si>
  <si>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</si>
  <si>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</si>
  <si>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</si>
  <si>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</si>
  <si>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</si>
  <si>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</si>
  <si>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Regionaldirektion RD Niedersachsen-Bremen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</si>
  <si>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</si>
  <si>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</si>
  <si>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</si>
  <si>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</si>
  <si>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</si>
  <si>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</si>
  <si>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</si>
  <si>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</si>
  <si>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</si>
  <si>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</si>
  <si>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</si>
  <si>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</si>
  <si>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</si>
  <si>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</si>
  <si>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</si>
  <si>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</si>
  <si>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</si>
  <si>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</si>
  <si>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</si>
  <si>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</si>
  <si>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</si>
  <si>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</si>
  <si>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</si>
  <si>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</si>
  <si>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</si>
  <si>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</si>
  <si>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</si>
  <si>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</si>
  <si>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</si>
  <si>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</si>
  <si>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</si>
  <si>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</si>
  <si>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</si>
  <si>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</si>
  <si>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</si>
  <si>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</si>
  <si>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</si>
  <si>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</si>
  <si>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</si>
  <si>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</si>
  <si>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</si>
  <si>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</si>
  <si>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</si>
  <si>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</si>
  <si>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</si>
  <si>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</si>
  <si>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</si>
  <si>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</si>
  <si>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</si>
  <si>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</si>
  <si>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</si>
  <si>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</si>
  <si>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</si>
  <si>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Agentur für Arbeit Nienburg – Verden (277)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</si>
  <si>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</si>
  <si>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</si>
  <si>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</si>
  <si>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</si>
  <si>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</si>
  <si>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</si>
  <si>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</si>
  <si>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</si>
  <si>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</si>
  <si>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</si>
  <si>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</si>
  <si>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</si>
  <si>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</si>
  <si>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</si>
  <si>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</si>
  <si>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</si>
  <si>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</si>
  <si>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</si>
  <si>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</si>
  <si>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</si>
  <si>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</si>
  <si>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</si>
  <si>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</si>
  <si>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</si>
  <si>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</si>
  <si>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</si>
  <si>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</si>
  <si>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</si>
  <si>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</si>
  <si>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</si>
  <si>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</si>
  <si>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</si>
  <si>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</si>
  <si>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</si>
  <si>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</si>
  <si>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</si>
  <si>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</si>
  <si>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</si>
  <si>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</si>
  <si>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</si>
  <si>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</si>
  <si>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</si>
  <si>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</si>
  <si>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</si>
  <si>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</si>
  <si>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</si>
  <si>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</si>
  <si>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</si>
  <si>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</si>
  <si>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</si>
  <si>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</si>
  <si>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</si>
  <si>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</si>
  <si>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</si>
  <si>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</si>
  <si>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</si>
  <si>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</si>
  <si>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</si>
  <si>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</si>
  <si>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</si>
  <si>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</si>
  <si>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</si>
  <si>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</si>
  <si>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</si>
  <si>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</si>
  <si>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</si>
  <si>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</si>
  <si>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</si>
  <si>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</si>
  <si>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</si>
  <si>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</si>
  <si>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</si>
  <si>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</si>
  <si>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</si>
  <si>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</si>
  <si>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</si>
  <si>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</si>
  <si>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</si>
  <si>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</si>
  <si>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</si>
  <si>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</si>
  <si>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</si>
  <si>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</si>
  <si>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</si>
  <si>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</si>
  <si>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</si>
  <si>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</si>
  <si>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</si>
  <si>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</si>
  <si>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</si>
  <si>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</si>
  <si>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</si>
  <si>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</si>
  <si>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</si>
  <si>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</si>
  <si>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</si>
  <si>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</si>
  <si>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</si>
  <si>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</si>
  <si>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</si>
  <si>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</si>
  <si>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</si>
  <si>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</si>
  <si>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</si>
  <si>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</si>
  <si>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</si>
  <si>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</si>
  <si>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</si>
  <si>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</si>
  <si>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</si>
  <si>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</si>
  <si>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</si>
  <si>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</si>
  <si>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</si>
  <si>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</si>
  <si>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</si>
  <si>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</si>
  <si>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</si>
  <si>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</si>
  <si>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</si>
  <si>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</si>
  <si>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</si>
  <si>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</si>
  <si>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</si>
  <si>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</si>
  <si>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</si>
  <si>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</si>
  <si>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</si>
  <si>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</si>
  <si>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</si>
  <si>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</si>
  <si>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</si>
  <si>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</si>
  <si>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</si>
  <si>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</si>
  <si>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</si>
  <si>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</si>
  <si>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</si>
  <si>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</si>
  <si>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</si>
  <si>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</si>
  <si>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</si>
  <si>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</si>
  <si>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Agentur für Arbeit Nienburg – Verden am Wohnort</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</si>
  <si>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</si>
  <si>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</si>
  <si>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</si>
  <si>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</si>
  <si>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</si>
  <si>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</si>
  <si>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</si>
  <si>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</si>
  <si>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</si>
  <si>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</si>
  <si>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</si>
  <si>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</si>
  <si>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</si>
  <si>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</si>
  <si>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</si>
  <si>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</si>
  <si>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</si>
  <si>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</si>
  <si>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</si>
  <si>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</si>
  <si>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</si>
  <si>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</si>
  <si>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</si>
  <si>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</si>
  <si>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</si>
  <si>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</si>
  <si>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</si>
  <si>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</si>
  <si>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</si>
  <si>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</si>
  <si>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</si>
  <si>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</si>
  <si>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</si>
  <si>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</si>
  <si>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</si>
  <si>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</si>
  <si>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</si>
  <si>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</si>
  <si>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</si>
  <si>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</si>
  <si>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</si>
  <si>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</si>
  <si>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</si>
  <si>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</si>
  <si>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</si>
  <si>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</si>
  <si>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Agentur für Arbeit  Nienburg – Verden (277);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</si>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</sst>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{9E5AEF20-ADC1-418E-8AE0-7287B2153F8C}</c15:txfldGUID>
                      <c15:f>Daten_Diagramme!$D$6</c15:f>
                      <c15:dlblFieldTableCache>
                        <c:ptCount val="1"/>
                        <c:pt idx="0">
                          <c:v>1.5</c:v>
                        </c:pt>
                      </c15:dlblFieldTableCache>
                    </c15:dlblFTEntry>
                  </c15:dlblFieldTable>
                  <c15:showDataLabelsRange val="0"/>
                </c:ext>
                <c:ext xmlns:c16="http://schemas.microsoft.com/office/drawing/2014/chart" uri="{C3380CC4-5D6E-409C-BE32-E72D297353CC}">
                  <c16:uniqueId val="{00000000-8B30-40D3-9232-DBD9CD315452}"/>
                </c:ext>
              </c:extLst>
            </c:dLbl>
            <c:dLbl>
              <c:idx val="1"/>
              <c:tx>
                <c:strRef>
                  <c:f>Daten_Diagramme!$D$7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{16C3B9A7-CF2F-4E65-9B97-7B55EDAEDFA2}</c15:txfldGUID>
                      <c15:f>Daten_Diagramme!$D$7</c15:f>
                      <c15:dlblFieldTableCache>
                        <c:ptCount val="1"/>
                        <c:pt idx="0">
                          <c:v>1.3</c:v>
                        </c:pt>
                      </c15:dlblFieldTableCache>
                    </c15:dlblFTEntry>
                  </c15:dlblFieldTable>
                  <c15:showDataLabelsRange val="0"/>
                </c:ext>
                <c:ext xmlns:c16="http://schemas.microsoft.com/office/drawing/2014/chart" uri="{C3380CC4-5D6E-409C-BE32-E72D297353CC}">
                  <c16:uniqueId val="{00000001-8B30-40D3-9232-DBD9CD315452}"/>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{1C79CF96-F033-4FF2-AD6F-AAAF5A616425}</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8B30-40D3-9232-DBD9CD315452}"/>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{720C1B8F-8BF0-46FF-96A5-01890D7CFB1B}</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8B30-40D3-9232-DBD9CD315452}"/>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1.5445988904818302</c:v>
                </c:pt>
                <c:pt idx="1">
                  <c:v>1.3425600596480083</c:v>
                </c:pt>
                <c:pt idx="2">
                  <c:v>1.1186464311118853</c:v>
                </c:pt>
                <c:pt idx="3">
                  <c:v>1.0875687030768</c:v>
                </c:pt>
              </c:numCache>
            </c:numRef>
          </c:val>
          <c:extLst>
            <c:ext xmlns:c16="http://schemas.microsoft.com/office/drawing/2014/chart" uri="{C3380CC4-5D6E-409C-BE32-E72D297353CC}">
              <c16:uniqueId val="{00000004-8B30-40D3-9232-DBD9CD315452}"/>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{FA893CDD-34A9-4627-9F69-A792521D93E4}</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8B30-40D3-9232-DBD9CD315452}"/>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{4B13FAD6-56E3-4F66-AE81-60DD01B6D27D}</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8B30-40D3-9232-DBD9CD315452}"/>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{2A5C4296-4549-48CD-8E38-44A409E0E39D}</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8B30-40D3-9232-DBD9CD315452}"/>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{40AD9468-EEB7-4782-BB5E-DE05B22DF907}</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8B30-40D3-9232-DBD9CD315452}"/>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8B30-40D3-9232-DBD9CD315452}"/>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8B30-40D3-9232-DBD9CD315452}"/>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{815A2666-79D1-4BD2-98D1-66A083AEDA26}</c15:txfldGUID>
                      <c15:f>Daten_Diagramme!$E$6</c15:f>
                      <c15:dlblFieldTableCache>
                        <c:ptCount val="1"/>
                        <c:pt idx="0">
                          <c:v>-2.4</c:v>
                        </c:pt>
                      </c15:dlblFieldTableCache>
                    </c15:dlblFTEntry>
                  </c15:dlblFieldTable>
                  <c15:showDataLabelsRange val="0"/>
                </c:ext>
                <c:ext xmlns:c16="http://schemas.microsoft.com/office/drawing/2014/chart" uri="{C3380CC4-5D6E-409C-BE32-E72D297353CC}">
                  <c16:uniqueId val="{00000000-711D-449F-8907-580050D27C89}"/>
                </c:ext>
              </c:extLst>
            </c:dLbl>
            <c:dLbl>
              <c:idx val="1"/>
              <c:tx>
                <c:strRef>
                  <c:f>Daten_Diagramme!$E$7</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{8CDBCE83-CE22-4CA2-B888-717F9EA74887}</c15:txfldGUID>
                      <c15:f>Daten_Diagramme!$E$7</c15:f>
                      <c15:dlblFieldTableCache>
                        <c:ptCount val="1"/>
                        <c:pt idx="0">
                          <c:v>-2.9</c:v>
                        </c:pt>
                      </c15:dlblFieldTableCache>
                    </c15:dlblFTEntry>
                  </c15:dlblFieldTable>
                  <c15:showDataLabelsRange val="0"/>
                </c:ext>
                <c:ext xmlns:c16="http://schemas.microsoft.com/office/drawing/2014/chart" uri="{C3380CC4-5D6E-409C-BE32-E72D297353CC}">
                  <c16:uniqueId val="{00000001-711D-449F-8907-580050D27C89}"/>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{915D21F7-E690-4F77-8EC4-EBA7CC18D50D}</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711D-449F-8907-580050D27C89}"/>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{B88ED06D-5063-476F-8E61-E8056B965F78}</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711D-449F-8907-580050D27C89}"/>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-2.4115010047920853</c:v>
                </c:pt>
                <c:pt idx="1">
                  <c:v>-2.8956682259603461</c:v>
                </c:pt>
                <c:pt idx="2">
                  <c:v>-2.7637010795899166</c:v>
                </c:pt>
                <c:pt idx="3">
                  <c:v>-2.8655893304673015</c:v>
                </c:pt>
              </c:numCache>
            </c:numRef>
          </c:val>
          <c:extLst>
            <c:ext xmlns:c16="http://schemas.microsoft.com/office/drawing/2014/chart" uri="{C3380CC4-5D6E-409C-BE32-E72D297353CC}">
              <c16:uniqueId val="{00000004-711D-449F-8907-580050D27C89}"/>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{74CA4464-4AAD-4900-9A57-F5A1D69AFE4C}</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711D-449F-8907-580050D27C89}"/>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{DB4F1418-81CB-4A6F-A600-5C3E2AFC8165}</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711D-449F-8907-580050D27C89}"/>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{A7EF0978-244C-42ED-93B7-6FED25BA6CCB}</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711D-449F-8907-580050D27C89}"/>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{B15BB518-6254-46A1-BFC7-2E51FE27E292}</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711D-449F-8907-580050D27C89}"/>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711D-449F-8907-580050D27C89}"/>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711D-449F-8907-580050D27C89}"/>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{D7E8AAD7-2283-41B0-9D25-66227597BE55}</c15:txfldGUID>
                      <c15:f>Daten_Diagramme!$D$14</c15:f>
                      <c15:dlblFieldTableCache>
                        <c:ptCount val="1"/>
                        <c:pt idx="0">
                          <c:v>1.5</c:v>
                        </c:pt>
                      </c15:dlblFieldTableCache>
                    </c15:dlblFTEntry>
                  </c15:dlblFieldTable>
                  <c15:showDataLabelsRange val="0"/>
                </c:ext>
                <c:ext xmlns:c16="http://schemas.microsoft.com/office/drawing/2014/chart" uri="{C3380CC4-5D6E-409C-BE32-E72D297353CC}">
                  <c16:uniqueId val="{00000000-1D19-4401-8215-0FB03160E7BB}"/>
                </c:ext>
              </c:extLst>
            </c:dLbl>
            <c:dLbl>
              <c:idx val="1"/>
              <c:tx>
                <c:strRef>
                  <c:f>Daten_Diagramme!$D$15</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{76AADAF7-1C0E-45C7-B198-982712CDB1DB}</c15:txfldGUID>
                      <c15:f>Daten_Diagramme!$D$15</c15:f>
                      <c15:dlblFieldTableCache>
                        <c:ptCount val="1"/>
                        <c:pt idx="0">
                          <c:v>0.6</c:v>
                        </c:pt>
                      </c15:dlblFieldTableCache>
                    </c15:dlblFTEntry>
                  </c15:dlblFieldTable>
                  <c15:showDataLabelsRange val="0"/>
                </c:ext>
                <c:ext xmlns:c16="http://schemas.microsoft.com/office/drawing/2014/chart" uri="{C3380CC4-5D6E-409C-BE32-E72D297353CC}">
                  <c16:uniqueId val="{00000001-1D19-4401-8215-0FB03160E7BB}"/>
                </c:ext>
              </c:extLst>
            </c:dLbl>
            <c:dLbl>
              <c:idx val="2"/>
              <c:tx>
                <c:strRef>
                  <c:f>Daten_Diagramme!$D$16</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{18FDFD5E-E056-41B2-98F0-8A61C04D2D62}</c15:txfldGUID>
                      <c15:f>Daten_Diagramme!$D$16</c15:f>
                      <c15:dlblFieldTableCache>
                        <c:ptCount val="1"/>
                        <c:pt idx="0">
                          <c:v>-2.3</c:v>
                        </c:pt>
                      </c15:dlblFieldTableCache>
                    </c15:dlblFTEntry>
                  </c15:dlblFieldTable>
                  <c15:showDataLabelsRange val="0"/>
                </c:ext>
                <c:ext xmlns:c16="http://schemas.microsoft.com/office/drawing/2014/chart" uri="{C3380CC4-5D6E-409C-BE32-E72D297353CC}">
                  <c16:uniqueId val="{00000002-1D19-4401-8215-0FB03160E7BB}"/>
                </c:ext>
              </c:extLst>
            </c:dLbl>
            <c:dLbl>
              <c:idx val="3"/>
              <c:tx>
                <c:strRef>
                  <c:f>Daten_Diagramme!$D$17</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{54E77EF5-C648-40E4-ACAC-27E4147EB6BD}</c15:txfldGUID>
                      <c15:f>Daten_Diagramme!$D$17</c15:f>
                      <c15:dlblFieldTableCache>
                        <c:ptCount val="1"/>
                        <c:pt idx="0">
                          <c:v>-0.2</c:v>
                        </c:pt>
                      </c15:dlblFieldTableCache>
                    </c15:dlblFTEntry>
                  </c15:dlblFieldTable>
                  <c15:showDataLabelsRange val="0"/>
                </c:ext>
                <c:ext xmlns:c16="http://schemas.microsoft.com/office/drawing/2014/chart" uri="{C3380CC4-5D6E-409C-BE32-E72D297353CC}">
                  <c16:uniqueId val="{00000003-1D19-4401-8215-0FB03160E7BB}"/>
                </c:ext>
              </c:extLst>
            </c:dLbl>
            <c:dLbl>
              <c:idx val="4"/>
              <c:tx>
                <c:strRef>
                  <c:f>Daten_Diagramme!$D$18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{9C4BB489-BD2C-4D78-903E-3FF8754A0E0D}</c15:txfldGUID>
                      <c15:f>Daten_Diagramme!$D$18</c15:f>
                      <c15:dlblFieldTableCache>
                        <c:ptCount val="1"/>
                        <c:pt idx="0">
                          <c:v>0.7</c:v>
                        </c:pt>
                      </c15:dlblFieldTableCache>
                    </c15:dlblFTEntry>
                  </c15:dlblFieldTable>
                  <c15:showDataLabelsRange val="0"/>
                </c:ext>
                <c:ext xmlns:c16="http://schemas.microsoft.com/office/drawing/2014/chart" uri="{C3380CC4-5D6E-409C-BE32-E72D297353CC}">
                  <c16:uniqueId val="{00000004-1D19-4401-8215-0FB03160E7BB}"/>
                </c:ext>
              </c:extLst>
            </c:dLbl>
            <c:dLbl>
              <c:idx val="5"/>
              <c:tx>
                <c:strRef>
                  <c:f>Daten_Diagramme!$D$19</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{D18DFAAC-9F6B-419C-B222-8AE308AE0BA9}</c15:txfldGUID>
                      <c15:f>Daten_Diagramme!$D$19</c15:f>
                      <c15:dlblFieldTableCache>
                        <c:ptCount val="1"/>
                        <c:pt idx="0">
                          <c:v>-0.8</c:v>
                        </c:pt>
                      </c15:dlblFieldTableCache>
                    </c15:dlblFTEntry>
                  </c15:dlblFieldTable>
                  <c15:showDataLabelsRange val="0"/>
                </c:ext>
                <c:ext xmlns:c16="http://schemas.microsoft.com/office/drawing/2014/chart" uri="{C3380CC4-5D6E-409C-BE32-E72D297353CC}">
                  <c16:uniqueId val="{00000005-1D19-4401-8215-0FB03160E7BB}"/>
                </c:ext>
              </c:extLst>
            </c:dLbl>
            <c:dLbl>
              <c:idx val="6"/>
              <c:tx>
                <c:strRef>
                  <c:f>Daten_Diagramme!$D$20</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{2A781F65-7DD0-404D-9E8B-B0A8EE8B1142}</c15:txfldGUID>
                      <c15:f>Daten_Diagramme!$D$20</c15:f>
                      <c15:dlblFieldTableCache>
                        <c:ptCount val="1"/>
                        <c:pt idx="0">
                          <c:v>-0.4</c:v>
                        </c:pt>
                      </c15:dlblFieldTableCache>
                    </c15:dlblFTEntry>
                  </c15:dlblFieldTable>
                  <c15:showDataLabelsRange val="0"/>
                </c:ext>
                <c:ext xmlns:c16="http://schemas.microsoft.com/office/drawing/2014/chart" uri="{C3380CC4-5D6E-409C-BE32-E72D297353CC}">
                  <c16:uniqueId val="{00000006-1D19-4401-8215-0FB03160E7BB}"/>
                </c:ext>
              </c:extLst>
            </c:dLbl>
            <c:dLbl>
              <c:idx val="7"/>
              <c:tx>
                <c:strRef>
                  <c:f>Daten_Diagramme!$D$21</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{8805B974-8532-43CF-87AF-AECE4F4E691F}</c15:txfldGUID>
                      <c15:f>Daten_Diagramme!$D$21</c15:f>
                      <c15:dlblFieldTableCache>
                        <c:ptCount val="1"/>
                        <c:pt idx="0">
                          <c:v>3.7</c:v>
                        </c:pt>
                      </c15:dlblFieldTableCache>
                    </c15:dlblFTEntry>
                  </c15:dlblFieldTable>
                  <c15:showDataLabelsRange val="0"/>
                </c:ext>
                <c:ext xmlns:c16="http://schemas.microsoft.com/office/drawing/2014/chart" uri="{C3380CC4-5D6E-409C-BE32-E72D297353CC}">
                  <c16:uniqueId val="{00000007-1D19-4401-8215-0FB03160E7BB}"/>
                </c:ext>
              </c:extLst>
            </c:dLbl>
            <c:dLbl>
              <c:idx val="8"/>
              <c:tx>
                <c:strRef>
                  <c:f>Daten_Diagramme!$D$22</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{3316A091-4000-48CF-8B84-13DAB82D676D}</c15:txfldGUID>
                      <c15:f>Daten_Diagramme!$D$22</c15:f>
                      <c15:dlblFieldTableCache>
                        <c:ptCount val="1"/>
                        <c:pt idx="0">
                          <c:v>1.6</c:v>
                        </c:pt>
                      </c15:dlblFieldTableCache>
                    </c15:dlblFTEntry>
                  </c15:dlblFieldTable>
                  <c15:showDataLabelsRange val="0"/>
                </c:ext>
                <c:ext xmlns:c16="http://schemas.microsoft.com/office/drawing/2014/chart" uri="{C3380CC4-5D6E-409C-BE32-E72D297353CC}">
                  <c16:uniqueId val="{00000008-1D19-4401-8215-0FB03160E7BB}"/>
                </c:ext>
              </c:extLst>
            </c:dLbl>
            <c:dLbl>
              <c:idx val="9"/>
              <c:tx>
                <c:strRef>
                  <c:f>Daten_Diagramme!$D$23</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{D5D47D05-4D92-425A-975D-48296382E43E}</c15:txfldGUID>
                      <c15:f>Daten_Diagramme!$D$23</c15:f>
                      <c15:dlblFieldTableCache>
                        <c:ptCount val="1"/>
                        <c:pt idx="0">
                          <c:v>-0.9</c:v>
                        </c:pt>
                      </c15:dlblFieldTableCache>
                    </c15:dlblFTEntry>
                  </c15:dlblFieldTable>
                  <c15:showDataLabelsRange val="0"/>
                </c:ext>
                <c:ext xmlns:c16="http://schemas.microsoft.com/office/drawing/2014/chart" uri="{C3380CC4-5D6E-409C-BE32-E72D297353CC}">
                  <c16:uniqueId val="{00000009-1D19-4401-8215-0FB03160E7BB}"/>
                </c:ext>
              </c:extLst>
            </c:dLbl>
            <c:dLbl>
              <c:idx val="10"/>
              <c:tx>
                <c:strRef>
                  <c:f>Daten_Diagramme!$D$24</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{B1B7DF01-FEBC-420C-BEB2-E229C634197E}</c15:txfldGUID>
                      <c15:f>Daten_Diagramme!$D$24</c15:f>
                      <c15:dlblFieldTableCache>
                        <c:ptCount val="1"/>
                        <c:pt idx="0">
                          <c:v>0.7</c:v>
                        </c:pt>
                      </c15:dlblFieldTableCache>
                    </c15:dlblFTEntry>
                  </c15:dlblFieldTable>
                  <c15:showDataLabelsRange val="0"/>
                </c:ext>
                <c:ext xmlns:c16="http://schemas.microsoft.com/office/drawing/2014/chart" uri="{C3380CC4-5D6E-409C-BE32-E72D297353CC}">
                  <c16:uniqueId val="{0000000A-1D19-4401-8215-0FB03160E7BB}"/>
                </c:ext>
              </c:extLst>
            </c:dLbl>
            <c:dLbl>
              <c:idx val="11"/>
              <c:tx>
                <c:strRef>
                  <c:f>Daten_Diagramme!$D$25</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{EB463913-B0DD-4140-ADC3-A755D99644D7}</c15:txfldGUID>
                      <c15:f>Daten_Diagramme!$D$25</c15:f>
                      <c15:dlblFieldTableCache>
                        <c:ptCount val="1"/>
                        <c:pt idx="0">
                          <c:v>-0.8</c:v>
                        </c:pt>
                      </c15:dlblFieldTableCache>
                    </c15:dlblFTEntry>
                  </c15:dlblFieldTable>
                  <c15:showDataLabelsRange val="0"/>
                </c:ext>
                <c:ext xmlns:c16="http://schemas.microsoft.com/office/drawing/2014/chart" uri="{C3380CC4-5D6E-409C-BE32-E72D297353CC}">
                  <c16:uniqueId val="{0000000B-1D19-4401-8215-0FB03160E7BB}"/>
                </c:ext>
              </c:extLst>
            </c:dLbl>
            <c:dLbl>
              <c:idx val="12"/>
              <c:tx>
                <c:strRef>
                  <c:f>Daten_Diagramme!$D$26</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{6807F40D-F512-414D-B005-87CBCEF9FA0E}</c15:txfldGUID>
                      <c15:f>Daten_Diagramme!$D$26</c15:f>
                      <c15:dlblFieldTableCache>
                        <c:ptCount val="1"/>
                        <c:pt idx="0">
                          <c:v>-1.4</c:v>
                        </c:pt>
                      </c15:dlblFieldTableCache>
                    </c15:dlblFTEntry>
                  </c15:dlblFieldTable>
                  <c15:showDataLabelsRange val="0"/>
                </c:ext>
                <c:ext xmlns:c16="http://schemas.microsoft.com/office/drawing/2014/chart" uri="{C3380CC4-5D6E-409C-BE32-E72D297353CC}">
                  <c16:uniqueId val="{0000000C-1D19-4401-8215-0FB03160E7BB}"/>
                </c:ext>
              </c:extLst>
            </c:dLbl>
            <c:dLbl>
              <c:idx val="13"/>
              <c:tx>
                <c:strRef>
                  <c:f>Daten_Diagramme!$D$27</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{F02E3D78-B3FC-40E5-B787-B8012D3A6328}</c15:txfldGUID>
                      <c15:f>Daten_Diagramme!$D$27</c15:f>
                      <c15:dlblFieldTableCache>
                        <c:ptCount val="1"/>
                        <c:pt idx="0">
                          <c:v>4.4</c:v>
                        </c:pt>
                      </c15:dlblFieldTableCache>
                    </c15:dlblFTEntry>
                  </c15:dlblFieldTable>
                  <c15:showDataLabelsRange val="0"/>
                </c:ext>
                <c:ext xmlns:c16="http://schemas.microsoft.com/office/drawing/2014/chart" uri="{C3380CC4-5D6E-409C-BE32-E72D297353CC}">
                  <c16:uniqueId val="{0000000D-1D19-4401-8215-0FB03160E7BB}"/>
                </c:ext>
              </c:extLst>
            </c:dLbl>
            <c:dLbl>
              <c:idx val="14"/>
              <c:tx>
                <c:strRef>
                  <c:f>Daten_Diagramme!$D$28</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{D308988D-0398-49ED-AF2E-3824E8C54666}</c15:txfldGUID>
                      <c15:f>Daten_Diagramme!$D$28</c15:f>
                      <c15:dlblFieldTableCache>
                        <c:ptCount val="1"/>
                        <c:pt idx="0">
                          <c:v>2.1</c:v>
                        </c:pt>
                      </c15:dlblFieldTableCache>
                    </c15:dlblFTEntry>
                  </c15:dlblFieldTable>
                  <c15:showDataLabelsRange val="0"/>
                </c:ext>
                <c:ext xmlns:c16="http://schemas.microsoft.com/office/drawing/2014/chart" uri="{C3380CC4-5D6E-409C-BE32-E72D297353CC}">
                  <c16:uniqueId val="{0000000E-1D19-4401-8215-0FB03160E7BB}"/>
                </c:ext>
              </c:extLst>
            </c:dLbl>
            <c:dLbl>
              <c:idx val="15"/>
              <c:tx>
                <c:strRef>
                  <c:f>Daten_Diagramme!$D$29</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{5C75078D-5D97-4DF8-8AE5-2FCD2A6C1BF1}</c15:txfldGUID>
                      <c15:f>Daten_Diagramme!$D$29</c15:f>
                      <c15:dlblFieldTableCache>
                        <c:ptCount val="1"/>
                        <c:pt idx="0">
                          <c:v>4.8</c:v>
                        </c:pt>
                      </c15:dlblFieldTableCache>
                    </c15:dlblFTEntry>
                  </c15:dlblFieldTable>
                  <c15:showDataLabelsRange val="0"/>
                </c:ext>
                <c:ext xmlns:c16="http://schemas.microsoft.com/office/drawing/2014/chart" uri="{C3380CC4-5D6E-409C-BE32-E72D297353CC}">
                  <c16:uniqueId val="{0000000F-1D19-4401-8215-0FB03160E7BB}"/>
                </c:ext>
              </c:extLst>
            </c:dLbl>
            <c:dLbl>
              <c:idx val="16"/>
              <c:tx>
                <c:strRef>
                  <c:f>Daten_Diagramme!$D$30</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{68F55126-AB14-40C4-8B20-9E85406CE866}</c15:txfldGUID>
                      <c15:f>Daten_Diagramme!$D$30</c15:f>
                      <c15:dlblFieldTableCache>
                        <c:ptCount val="1"/>
                        <c:pt idx="0">
                          <c:v>3.4</c:v>
                        </c:pt>
                      </c15:dlblFieldTableCache>
                    </c15:dlblFTEntry>
                  </c15:dlblFieldTable>
                  <c15:showDataLabelsRange val="0"/>
                </c:ext>
                <c:ext xmlns:c16="http://schemas.microsoft.com/office/drawing/2014/chart" uri="{C3380CC4-5D6E-409C-BE32-E72D297353CC}">
                  <c16:uniqueId val="{00000010-1D19-4401-8215-0FB03160E7BB}"/>
                </c:ext>
              </c:extLst>
            </c:dLbl>
            <c:dLbl>
              <c:idx val="17"/>
              <c:tx>
                <c:strRef>
                  <c:f>Daten_Diagramme!$D$31</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{39A2BD82-32FE-4646-8F18-5B33B5BF1DE0}</c15:txfldGUID>
                      <c15:f>Daten_Diagramme!$D$31</c15:f>
                      <c15:dlblFieldTableCache>
                        <c:ptCount val="1"/>
                        <c:pt idx="0">
                          <c:v>1.2</c:v>
                        </c:pt>
                      </c15:dlblFieldTableCache>
                    </c15:dlblFTEntry>
                  </c15:dlblFieldTable>
                  <c15:showDataLabelsRange val="0"/>
                </c:ext>
                <c:ext xmlns:c16="http://schemas.microsoft.com/office/drawing/2014/chart" uri="{C3380CC4-5D6E-409C-BE32-E72D297353CC}">
                  <c16:uniqueId val="{00000011-1D19-4401-8215-0FB03160E7BB}"/>
                </c:ext>
              </c:extLst>
            </c:dLbl>
            <c:dLbl>
              <c:idx val="18"/>
              <c:tx>
                <c:strRef>
                  <c:f>Daten_Diagramme!$D$32</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{E26D98A0-41AD-43D1-B0D6-E1A50202EA70}</c15:txfldGUID>
                      <c15:f>Daten_Diagramme!$D$32</c15:f>
                      <c15:dlblFieldTableCache>
                        <c:ptCount val="1"/>
                        <c:pt idx="0">
                          <c:v>2.4</c:v>
                        </c:pt>
                      </c15:dlblFieldTableCache>
                    </c15:dlblFTEntry>
                  </c15:dlblFieldTable>
                  <c15:showDataLabelsRange val="0"/>
                </c:ext>
                <c:ext xmlns:c16="http://schemas.microsoft.com/office/drawing/2014/chart" uri="{C3380CC4-5D6E-409C-BE32-E72D297353CC}">
                  <c16:uniqueId val="{00000012-1D19-4401-8215-0FB03160E7BB}"/>
                </c:ext>
              </c:extLst>
            </c:dLbl>
            <c:dLbl>
              <c:idx val="19"/>
              <c:tx>
                <c:strRef>
                  <c:f>Daten_Diagramme!$D$33</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{A8C9FCAC-5225-4CE2-B27A-A72CAFF3FF26}</c15:txfldGUID>
                      <c15:f>Daten_Diagramme!$D$33</c15:f>
                      <c15:dlblFieldTableCache>
                        <c:ptCount val="1"/>
                        <c:pt idx="0">
                          <c:v>4.2</c:v>
                        </c:pt>
                      </c15:dlblFieldTableCache>
                    </c15:dlblFTEntry>
                  </c15:dlblFieldTable>
                  <c15:showDataLabelsRange val="0"/>
                </c:ext>
                <c:ext xmlns:c16="http://schemas.microsoft.com/office/drawing/2014/chart" uri="{C3380CC4-5D6E-409C-BE32-E72D297353CC}">
                  <c16:uniqueId val="{00000013-1D19-4401-8215-0FB03160E7BB}"/>
                </c:ext>
              </c:extLst>
            </c:dLbl>
            <c:dLbl>
              <c:idx val="20"/>
              <c:tx>
                <c:strRef>
                  <c:f>Daten_Diagramme!$D$34</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{6C03D143-B14C-41B1-B165-1B503ACA3F34}</c15:txfldGUID>
                      <c15:f>Daten_Diagramme!$D$34</c15:f>
                      <c15:dlblFieldTableCache>
                        <c:ptCount val="1"/>
                        <c:pt idx="0">
                          <c:v>1.1</c:v>
                        </c:pt>
                      </c15:dlblFieldTableCache>
                    </c15:dlblFTEntry>
                  </c15:dlblFieldTable>
                  <c15:showDataLabelsRange val="0"/>
                </c:ext>
                <c:ext xmlns:c16="http://schemas.microsoft.com/office/drawing/2014/chart" uri="{C3380CC4-5D6E-409C-BE32-E72D297353CC}">
                  <c16:uniqueId val="{00000014-1D19-4401-8215-0FB03160E7BB}"/>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{F651CF7C-0D59-457D-AB5A-26D4E21AD024}</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1D19-4401-8215-0FB03160E7BB}"/>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{37FBD691-D084-4849-9905-7912DB93A1C9}</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1D19-4401-8215-0FB03160E7BB}"/>
                </c:ext>
              </c:extLst>
            </c:dLbl>
            <c:dLbl>
              <c:idx val="23"/>
              <c:tx>
                <c:strRef>
                  <c:f>Daten_Diagramme!$D$37</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{67FC2F4C-E875-4DDF-96A4-8442AC9A4EC3}</c15:txfldGUID>
                      <c15:f>Daten_Diagramme!$D$37</c15:f>
                      <c15:dlblFieldTableCache>
                        <c:ptCount val="1"/>
                        <c:pt idx="0">
                          <c:v>0.6</c:v>
                        </c:pt>
                      </c15:dlblFieldTableCache>
                    </c15:dlblFTEntry>
                  </c15:dlblFieldTable>
                  <c15:showDataLabelsRange val="0"/>
                </c:ext>
                <c:ext xmlns:c16="http://schemas.microsoft.com/office/drawing/2014/chart" uri="{C3380CC4-5D6E-409C-BE32-E72D297353CC}">
                  <c16:uniqueId val="{00000017-1D19-4401-8215-0FB03160E7BB}"/>
                </c:ext>
              </c:extLst>
            </c:dLbl>
            <c:dLbl>
              <c:idx val="24"/>
              <c:layout>
                <c:manualLayout>
                  <c:x val="4.7769028871392123E-3"/>
                  <c:y val="-4.6876052205785108E-5"/>
                </c:manualLayout>
              </c:layout>
              <c:tx>
                <c:strRef>
                  <c:f>Daten_Diagramme!$D$38</c:f>
                  <c:strCache>
                    <c:ptCount val="1"/>
                    <c:pt idx="0">
                      <c:v>0.6</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{2153D9E7-E015-42DF-B5C5-129439B9E2C0}</c15:txfldGUID>
                      <c15:f>Daten_Diagramme!$D$38</c15:f>
                      <c15:dlblFieldTableCache>
                        <c:ptCount val="1"/>
                        <c:pt idx="0">
                          <c:v>0.6</c:v>
                        </c:pt>
                      </c15:dlblFieldTableCache>
                    </c15:dlblFTEntry>
                  </c15:dlblFieldTable>
                  <c15:showDataLabelsRange val="0"/>
                </c:ext>
                <c:ext xmlns:c16="http://schemas.microsoft.com/office/drawing/2014/chart" uri="{C3380CC4-5D6E-409C-BE32-E72D297353CC}">
                  <c16:uniqueId val="{00000018-1D19-4401-8215-0FB03160E7BB}"/>
                </c:ext>
              </c:extLst>
            </c:dLbl>
            <c:dLbl>
              <c:idx val="25"/>
              <c:tx>
                <c:strRef>
                  <c:f>Daten_Diagramme!$D$39</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{60FC61DD-BC5A-491E-9DD7-BEAF164254C9}</c15:txfldGUID>
                      <c15:f>Daten_Diagramme!$D$39</c15:f>
                      <c15:dlblFieldTableCache>
                        <c:ptCount val="1"/>
                        <c:pt idx="0">
                          <c:v>2.0</c:v>
                        </c:pt>
                      </c15:dlblFieldTableCache>
                    </c15:dlblFTEntry>
                  </c15:dlblFieldTable>
                  <c15:showDataLabelsRange val="0"/>
                </c:ext>
                <c:ext xmlns:c16="http://schemas.microsoft.com/office/drawing/2014/chart" uri="{C3380CC4-5D6E-409C-BE32-E72D297353CC}">
                  <c16:uniqueId val="{00000019-1D19-4401-8215-0FB03160E7BB}"/>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{8446B985-B901-46A9-AF61-B5C6EEC4A6B5}</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1D19-4401-8215-0FB03160E7BB}"/>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{36395682-E269-4BC7-A3BA-42679B2D7A50}</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1D19-4401-8215-0FB03160E7BB}"/>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{EFCCD9A3-2798-4083-A9FC-5D2852E368DB}</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1D19-4401-8215-0FB03160E7BB}"/>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{D0E2A545-BFCB-4FD4-A847-A2333054BF85}</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1D19-4401-8215-0FB03160E7BB}"/>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{F40622D2-2647-48EE-87E3-BB41FCDB8BA1}</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1D19-4401-8215-0FB03160E7BB}"/>
                </c:ext>
              </c:extLst>
            </c:dLbl>
            <c:dLbl>
              <c:idx val="31"/>
              <c:tx>
                <c:strRef>
                  <c:f>Daten_Diagramme!$D$45</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{1651911D-35F1-420C-9720-D9FD7A2B6A9F}</c15:txfldGUID>
                      <c15:f>Daten_Diagramme!$D$45</c15:f>
                      <c15:dlblFieldTableCache>
                        <c:ptCount val="1"/>
                        <c:pt idx="0">
                          <c:v>2.0</c:v>
                        </c:pt>
                      </c15:dlblFieldTableCache>
                    </c15:dlblFTEntry>
                  </c15:dlblFieldTable>
                  <c15:showDataLabelsRange val="0"/>
                </c:ext>
                <c:ext xmlns:c16="http://schemas.microsoft.com/office/drawing/2014/chart" uri="{C3380CC4-5D6E-409C-BE32-E72D297353CC}">
                  <c16:uniqueId val="{0000001F-1D19-4401-8215-0FB03160E7B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1.5445988904818302</c:v>
                </c:pt>
                <c:pt idx="1">
                  <c:v>0.59382422802850354</c:v>
                </c:pt>
                <c:pt idx="2">
                  <c:v>-2.2629310344827585</c:v>
                </c:pt>
                <c:pt idx="3">
                  <c:v>-0.19950393615874043</c:v>
                </c:pt>
                <c:pt idx="4">
                  <c:v>0.68970922486088249</c:v>
                </c:pt>
                <c:pt idx="5">
                  <c:v>-0.77971549312540922</c:v>
                </c:pt>
                <c:pt idx="6">
                  <c:v>-0.4115772703133298</c:v>
                </c:pt>
                <c:pt idx="7">
                  <c:v>3.7202262407392657</c:v>
                </c:pt>
                <c:pt idx="8">
                  <c:v>1.6379853443416559</c:v>
                </c:pt>
                <c:pt idx="9">
                  <c:v>-0.87629916445893619</c:v>
                </c:pt>
                <c:pt idx="10">
                  <c:v>0.66185318892900125</c:v>
                </c:pt>
                <c:pt idx="11">
                  <c:v>-0.75140889167188474</c:v>
                </c:pt>
                <c:pt idx="12">
                  <c:v>-1.393232868922377</c:v>
                </c:pt>
                <c:pt idx="13">
                  <c:v>4.4451304213613207</c:v>
                </c:pt>
                <c:pt idx="14">
                  <c:v>2.1095413199148441</c:v>
                </c:pt>
                <c:pt idx="15">
                  <c:v>4.8070412999322949</c:v>
                </c:pt>
                <c:pt idx="16">
                  <c:v>3.3612607221224815</c:v>
                </c:pt>
                <c:pt idx="17">
                  <c:v>1.1912225705329154</c:v>
                </c:pt>
                <c:pt idx="18">
                  <c:v>2.4461343472750317</c:v>
                </c:pt>
                <c:pt idx="19">
                  <c:v>4.1798561151079134</c:v>
                </c:pt>
                <c:pt idx="20">
                  <c:v>1.0761259465922679</c:v>
                </c:pt>
                <c:pt idx="21">
                  <c:v>0</c:v>
                </c:pt>
                <c:pt idx="23">
                  <c:v>0.59382422802850354</c:v>
                </c:pt>
                <c:pt idx="24">
                  <c:v>0.62942264777127166</c:v>
                </c:pt>
                <c:pt idx="25">
                  <c:v>2.0357450062123674</c:v>
                </c:pt>
              </c:numCache>
            </c:numRef>
          </c:val>
          <c:extLst>
            <c:ext xmlns:c16="http://schemas.microsoft.com/office/drawing/2014/chart" uri="{C3380CC4-5D6E-409C-BE32-E72D297353CC}">
              <c16:uniqueId val="{00000020-1D19-4401-8215-0FB03160E7BB}"/>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{8042E0A8-BF73-4D40-AFBF-7D322ADDF32C}</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1D19-4401-8215-0FB03160E7BB}"/>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{BC3E5B33-5273-44BD-B0C7-CC8AC8386AE9}</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1D19-4401-8215-0FB03160E7BB}"/>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{E23EFEAD-B504-4374-92E5-B1F4AFF61784}</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1D19-4401-8215-0FB03160E7BB}"/>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{7044EC11-7FF2-403B-9528-13DBEDF661C3}</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1D19-4401-8215-0FB03160E7BB}"/>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{684FADB2-DBC2-4E47-9091-1EA9D772F5EB}</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1D19-4401-8215-0FB03160E7BB}"/>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{C7ABD6A4-7181-4285-A145-FC337425E58E}</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1D19-4401-8215-0FB03160E7BB}"/>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{3D1431BE-187B-4E3B-B9F3-D8E2C0D3EEC2}</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1D19-4401-8215-0FB03160E7BB}"/>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{DB99227A-08F9-4DD2-855A-77858355E016}</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1D19-4401-8215-0FB03160E7BB}"/>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{4D351405-730A-4035-A46C-01C3D5E20A14}</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1D19-4401-8215-0FB03160E7BB}"/>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{3B76D033-07D1-4B21-BDDF-06562ED4D764}</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1D19-4401-8215-0FB03160E7BB}"/>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{BAD7FAD2-3A55-4671-8679-2AC8E33F774E}</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1D19-4401-8215-0FB03160E7BB}"/>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{5C824893-83A3-4D8E-8597-30D069E1DA96}</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1D19-4401-8215-0FB03160E7BB}"/>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{7450E102-9491-463F-B160-D9FB12D8589E}</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1D19-4401-8215-0FB03160E7BB}"/>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{1D925DFD-34CD-49F1-B721-FF4FCE0CEAFD}</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1D19-4401-8215-0FB03160E7BB}"/>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{39D9C0C9-08D5-4886-89B4-160AFE508E8C}</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1D19-4401-8215-0FB03160E7BB}"/>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{D422509A-03C5-4611-879A-901B62B03343}</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1D19-4401-8215-0FB03160E7BB}"/>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{D66C14B2-BF77-41A7-B738-F0EFE2B35FCE}</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1D19-4401-8215-0FB03160E7BB}"/>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{3C735D05-8308-4BF5-BCAE-3ED837F97976}</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1D19-4401-8215-0FB03160E7BB}"/>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{E43AA243-AFDC-45F5-A048-226401C197CC}</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1D19-4401-8215-0FB03160E7BB}"/>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{648459F4-44F7-4669-8A54-C9A71D515A0C}</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1D19-4401-8215-0FB03160E7BB}"/>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{5EB5CD7F-76A1-45CD-8E4D-9872614EFA37}</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1D19-4401-8215-0FB03160E7BB}"/>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{642E838B-74F7-4086-9724-36C8FA4D0A9E}</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1D19-4401-8215-0FB03160E7BB}"/>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{981038B0-3C75-4683-BA1E-9FB25733980E}</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1D19-4401-8215-0FB03160E7BB}"/>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{8F9CE315-5A3F-4474-B99A-E681D9D23242}</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1D19-4401-8215-0FB03160E7BB}"/>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{8A0192C3-25FF-4FF2-B52E-D8059AFB0401}</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1D19-4401-8215-0FB03160E7BB}"/>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{0D445A6C-AD5D-417A-B9DB-60927CBCD652}</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1D19-4401-8215-0FB03160E7BB}"/>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{4258BB13-3658-4206-B4A3-29978C2CFE01}</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1D19-4401-8215-0FB03160E7BB}"/>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{454AEBF9-DE8F-4222-8AB7-89A0D0017533}</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1D19-4401-8215-0FB03160E7BB}"/>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{A54F411E-EFD0-4374-B195-4611A18DB6E6}</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1D19-4401-8215-0FB03160E7BB}"/>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{CE44B7B6-E87C-4DDE-A1E6-12CB155FD9D5}</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1D19-4401-8215-0FB03160E7BB}"/>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{B9027C28-C312-4BE6-AA1B-3E6FB668CAAB}</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1D19-4401-8215-0FB03160E7BB}"/>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{3EB5873A-D0D5-41FE-8698-BA86714D8F97}</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1D19-4401-8215-0FB03160E7B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1D19-4401-8215-0FB03160E7BB}"/>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1D19-4401-8215-0FB03160E7BB}"/>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{EC12ECD4-2D1F-42E3-AAAC-BDAC3F1D81B4}</c15:txfldGUID>
                      <c15:f>Daten_Diagramme!$E$14</c15:f>
                      <c15:dlblFieldTableCache>
                        <c:ptCount val="1"/>
                        <c:pt idx="0">
                          <c:v>-2.4</c:v>
                        </c:pt>
                      </c15:dlblFieldTableCache>
                    </c15:dlblFTEntry>
                  </c15:dlblFieldTable>
                  <c15:showDataLabelsRange val="0"/>
                </c:ext>
                <c:ext xmlns:c16="http://schemas.microsoft.com/office/drawing/2014/chart" uri="{C3380CC4-5D6E-409C-BE32-E72D297353CC}">
                  <c16:uniqueId val="{00000000-A62B-4CAB-9B76-181E9DB494ED}"/>
                </c:ext>
              </c:extLst>
            </c:dLbl>
            <c:dLbl>
              <c:idx val="1"/>
              <c:tx>
                <c:strRef>
                  <c:f>Daten_Diagramme!$E$15</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{AC19E280-2DD3-4733-B950-CD5017A3A9D2}</c15:txfldGUID>
                      <c15:f>Daten_Diagramme!$E$15</c15:f>
                      <c15:dlblFieldTableCache>
                        <c:ptCount val="1"/>
                        <c:pt idx="0">
                          <c:v>4.4</c:v>
                        </c:pt>
                      </c15:dlblFieldTableCache>
                    </c15:dlblFTEntry>
                  </c15:dlblFieldTable>
                  <c15:showDataLabelsRange val="0"/>
                </c:ext>
                <c:ext xmlns:c16="http://schemas.microsoft.com/office/drawing/2014/chart" uri="{C3380CC4-5D6E-409C-BE32-E72D297353CC}">
                  <c16:uniqueId val="{00000001-A62B-4CAB-9B76-181E9DB494ED}"/>
                </c:ext>
              </c:extLst>
            </c:dLbl>
            <c:dLbl>
              <c:idx val="2"/>
              <c:tx>
                <c:strRef>
                  <c:f>Daten_Diagramme!$E$16</c:f>
                  <c:strCache>
                    <c:ptCount val="1"/>
                    <c:pt idx="0">
                      <c:v>4.1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{7F8C2012-E750-4DD0-AC00-B5F367144107}</c15:txfldGUID>
                      <c15:f>Daten_Diagramme!$E$16</c15:f>
                      <c15:dlblFieldTableCache>
                        <c:ptCount val="1"/>
                        <c:pt idx="0">
                          <c:v>4.1</c:v>
                        </c:pt>
                      </c15:dlblFieldTableCache>
                    </c15:dlblFTEntry>
                  </c15:dlblFieldTable>
                  <c15:showDataLabelsRange val="0"/>
                </c:ext>
                <c:ext xmlns:c16="http://schemas.microsoft.com/office/drawing/2014/chart" uri="{C3380CC4-5D6E-409C-BE32-E72D297353CC}">
                  <c16:uniqueId val="{00000002-A62B-4CAB-9B76-181E9DB494ED}"/>
                </c:ext>
              </c:extLst>
            </c:dLbl>
            <c:dLbl>
              <c:idx val="3"/>
              <c:tx>
                <c:strRef>
                  <c:f>Daten_Diagramme!$E$17</c:f>
                  <c:strCache>
                    <c:ptCount val="1"/>
                    <c:pt idx="0">
                      <c:v>-10.3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{6884ED46-EDF0-4CF4-AF2A-C30A62952965}</c15:txfldGUID>
                      <c15:f>Daten_Diagramme!$E$17</c15:f>
                      <c15:dlblFieldTableCache>
                        <c:ptCount val="1"/>
                        <c:pt idx="0">
                          <c:v>-10.3</c:v>
                        </c:pt>
                      </c15:dlblFieldTableCache>
                    </c15:dlblFTEntry>
                  </c15:dlblFieldTable>
                  <c15:showDataLabelsRange val="0"/>
                </c:ext>
                <c:ext xmlns:c16="http://schemas.microsoft.com/office/drawing/2014/chart" uri="{C3380CC4-5D6E-409C-BE32-E72D297353CC}">
                  <c16:uniqueId val="{00000003-A62B-4CAB-9B76-181E9DB494ED}"/>
                </c:ext>
              </c:extLst>
            </c:dLbl>
            <c:dLbl>
              <c:idx val="4"/>
              <c:tx>
                <c:strRef>
                  <c:f>Daten_Diagramme!$E$18</c:f>
                  <c:strCache>
                    <c:ptCount val="1"/>
                    <c:pt idx="0">
                      <c:v>-13.3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{47A9E2B0-DFBF-46CF-845D-BBBEF2E6D7F4}</c15:txfldGUID>
                      <c15:f>Daten_Diagramme!$E$18</c15:f>
                      <c15:dlblFieldTableCache>
                        <c:ptCount val="1"/>
                        <c:pt idx="0">
                          <c:v>-13.3</c:v>
                        </c:pt>
                      </c15:dlblFieldTableCache>
                    </c15:dlblFTEntry>
                  </c15:dlblFieldTable>
                  <c15:showDataLabelsRange val="0"/>
                </c:ext>
                <c:ext xmlns:c16="http://schemas.microsoft.com/office/drawing/2014/chart" uri="{C3380CC4-5D6E-409C-BE32-E72D297353CC}">
                  <c16:uniqueId val="{00000004-A62B-4CAB-9B76-181E9DB494ED}"/>
                </c:ext>
              </c:extLst>
            </c:dLbl>
            <c:dLbl>
              <c:idx val="5"/>
              <c:tx>
                <c:strRef>
                  <c:f>Daten_Diagramme!$E$19</c:f>
                  <c:strCache>
                    <c:ptCount val="1"/>
                    <c:pt idx="0">
                      <c:v>-6.3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{AE5763BD-8285-4D96-8B8B-86AED56EB64B}</c15:txfldGUID>
                      <c15:f>Daten_Diagramme!$E$19</c15:f>
                      <c15:dlblFieldTableCache>
                        <c:ptCount val="1"/>
                        <c:pt idx="0">
                          <c:v>-6.3</c:v>
                        </c:pt>
                      </c15:dlblFieldTableCache>
                    </c15:dlblFTEntry>
                  </c15:dlblFieldTable>
                  <c15:showDataLabelsRange val="0"/>
                </c:ext>
                <c:ext xmlns:c16="http://schemas.microsoft.com/office/drawing/2014/chart" uri="{C3380CC4-5D6E-409C-BE32-E72D297353CC}">
                  <c16:uniqueId val="{00000005-A62B-4CAB-9B76-181E9DB494ED}"/>
                </c:ext>
              </c:extLst>
            </c:dLbl>
            <c:dLbl>
              <c:idx val="6"/>
              <c:tx>
                <c:strRef>
                  <c:f>Daten_Diagramme!$E$20</c:f>
                  <c:strCache>
                    <c:ptCount val="1"/>
                    <c:pt idx="0">
                      <c:v>-14.4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{CA720947-517D-4023-9943-1DF114677243}</c15:txfldGUID>
                      <c15:f>Daten_Diagramme!$E$20</c15:f>
                      <c15:dlblFieldTableCache>
                        <c:ptCount val="1"/>
                        <c:pt idx="0">
                          <c:v>-14.4</c:v>
                        </c:pt>
                      </c15:dlblFieldTableCache>
                    </c15:dlblFTEntry>
                  </c15:dlblFieldTable>
                  <c15:showDataLabelsRange val="0"/>
                </c:ext>
                <c:ext xmlns:c16="http://schemas.microsoft.com/office/drawing/2014/chart" uri="{C3380CC4-5D6E-409C-BE32-E72D297353CC}">
                  <c16:uniqueId val="{00000006-A62B-4CAB-9B76-181E9DB494ED}"/>
                </c:ext>
              </c:extLst>
            </c:dLbl>
            <c:dLbl>
              <c:idx val="7"/>
              <c:tx>
                <c:strRef>
                  <c:f>Daten_Diagramme!$E$21</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{B32F9435-BCE8-4582-A084-2E23E07FBA90}</c15:txfldGUID>
                      <c15:f>Daten_Diagramme!$E$21</c15:f>
                      <c15:dlblFieldTableCache>
                        <c:ptCount val="1"/>
                        <c:pt idx="0">
                          <c:v>1.6</c:v>
                        </c:pt>
                      </c15:dlblFieldTableCache>
                    </c15:dlblFTEntry>
                  </c15:dlblFieldTable>
                  <c15:showDataLabelsRange val="0"/>
                </c:ext>
                <c:ext xmlns:c16="http://schemas.microsoft.com/office/drawing/2014/chart" uri="{C3380CC4-5D6E-409C-BE32-E72D297353CC}">
                  <c16:uniqueId val="{00000007-A62B-4CAB-9B76-181E9DB494ED}"/>
                </c:ext>
              </c:extLst>
            </c:dLbl>
            <c:dLbl>
              <c:idx val="8"/>
              <c:tx>
                <c:strRef>
                  <c:f>Daten_Diagramme!$E$22</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{71A72796-DA36-4345-96DB-C6743673559E}</c15:txfldGUID>
                      <c15:f>Daten_Diagramme!$E$22</c15:f>
                      <c15:dlblFieldTableCache>
                        <c:ptCount val="1"/>
                        <c:pt idx="0">
                          <c:v>-1.4</c:v>
                        </c:pt>
                      </c15:dlblFieldTableCache>
                    </c15:dlblFTEntry>
                  </c15:dlblFieldTable>
                  <c15:showDataLabelsRange val="0"/>
                </c:ext>
                <c:ext xmlns:c16="http://schemas.microsoft.com/office/drawing/2014/chart" uri="{C3380CC4-5D6E-409C-BE32-E72D297353CC}">
                  <c16:uniqueId val="{00000008-A62B-4CAB-9B76-181E9DB494ED}"/>
                </c:ext>
              </c:extLst>
            </c:dLbl>
            <c:dLbl>
              <c:idx val="9"/>
              <c:tx>
                <c:strRef>
                  <c:f>Daten_Diagramme!$E$23</c:f>
                  <c:strCache>
                    <c:ptCount val="1"/>
                    <c:pt idx="0">
                      <c:v>-11.3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{6A236523-CDDA-4E55-A3C8-4F454529A204}</c15:txfldGUID>
                      <c15:f>Daten_Diagramme!$E$23</c15:f>
                      <c15:dlblFieldTableCache>
                        <c:ptCount val="1"/>
                        <c:pt idx="0">
                          <c:v>-11.3</c:v>
                        </c:pt>
                      </c15:dlblFieldTableCache>
                    </c15:dlblFTEntry>
                  </c15:dlblFieldTable>
                  <c15:showDataLabelsRange val="0"/>
                </c:ext>
                <c:ext xmlns:c16="http://schemas.microsoft.com/office/drawing/2014/chart" uri="{C3380CC4-5D6E-409C-BE32-E72D297353CC}">
                  <c16:uniqueId val="{00000009-A62B-4CAB-9B76-181E9DB494ED}"/>
                </c:ext>
              </c:extLst>
            </c:dLbl>
            <c:dLbl>
              <c:idx val="10"/>
              <c:tx>
                <c:strRef>
                  <c:f>Daten_Diagramme!$E$24</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{3388D3D3-B66D-46D5-AE28-3F71F9F99BB4}</c15:txfldGUID>
                      <c15:f>Daten_Diagramme!$E$24</c15:f>
                      <c15:dlblFieldTableCache>
                        <c:ptCount val="1"/>
                        <c:pt idx="0">
                          <c:v>-5.9</c:v>
                        </c:pt>
                      </c15:dlblFieldTableCache>
                    </c15:dlblFTEntry>
                  </c15:dlblFieldTable>
                  <c15:showDataLabelsRange val="0"/>
                </c:ext>
                <c:ext xmlns:c16="http://schemas.microsoft.com/office/drawing/2014/chart" uri="{C3380CC4-5D6E-409C-BE32-E72D297353CC}">
                  <c16:uniqueId val="{0000000A-A62B-4CAB-9B76-181E9DB494ED}"/>
                </c:ext>
              </c:extLst>
            </c:dLbl>
            <c:dLbl>
              <c:idx val="11"/>
              <c:tx>
                <c:strRef>
                  <c:f>Daten_Diagramme!$E$25</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{E1B0A6F4-3854-4D37-9C94-24D350626B99}</c15:txfldGUID>
                      <c15:f>Daten_Diagramme!$E$25</c15:f>
                      <c15:dlblFieldTableCache>
                        <c:ptCount val="1"/>
                        <c:pt idx="0">
                          <c:v>4.2</c:v>
                        </c:pt>
                      </c15:dlblFieldTableCache>
                    </c15:dlblFTEntry>
                  </c15:dlblFieldTable>
                  <c15:showDataLabelsRange val="0"/>
                </c:ext>
                <c:ext xmlns:c16="http://schemas.microsoft.com/office/drawing/2014/chart" uri="{C3380CC4-5D6E-409C-BE32-E72D297353CC}">
                  <c16:uniqueId val="{0000000B-A62B-4CAB-9B76-181E9DB494ED}"/>
                </c:ext>
              </c:extLst>
            </c:dLbl>
            <c:dLbl>
              <c:idx val="12"/>
              <c:tx>
                <c:strRef>
                  <c:f>Daten_Diagramme!$E$26</c:f>
                  <c:strCache>
                    <c:ptCount val="1"/>
                    <c:pt idx="0">
                      <c:v>8.8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{FAD1D6F9-00C6-46CE-8055-B6C14C0B6098}</c15:txfldGUID>
                      <c15:f>Daten_Diagramme!$E$26</c15:f>
                      <c15:dlblFieldTableCache>
                        <c:ptCount val="1"/>
                        <c:pt idx="0">
                          <c:v>8.8</c:v>
                        </c:pt>
                      </c15:dlblFieldTableCache>
                    </c15:dlblFTEntry>
                  </c15:dlblFieldTable>
                  <c15:showDataLabelsRange val="0"/>
                </c:ext>
                <c:ext xmlns:c16="http://schemas.microsoft.com/office/drawing/2014/chart" uri="{C3380CC4-5D6E-409C-BE32-E72D297353CC}">
                  <c16:uniqueId val="{0000000C-A62B-4CAB-9B76-181E9DB494ED}"/>
                </c:ext>
              </c:extLst>
            </c:dLbl>
            <c:dLbl>
              <c:idx val="13"/>
              <c:tx>
                <c:strRef>
                  <c:f>Daten_Diagramme!$E$27</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{62BC923F-01B7-499D-A84B-2A6DE8A03AD0}</c15:txfldGUID>
                      <c15:f>Daten_Diagramme!$E$27</c15:f>
                      <c15:dlblFieldTableCache>
                        <c:ptCount val="1"/>
                        <c:pt idx="0">
                          <c:v>2.0</c:v>
                        </c:pt>
                      </c15:dlblFieldTableCache>
                    </c15:dlblFTEntry>
                  </c15:dlblFieldTable>
                  <c15:showDataLabelsRange val="0"/>
                </c:ext>
                <c:ext xmlns:c16="http://schemas.microsoft.com/office/drawing/2014/chart" uri="{C3380CC4-5D6E-409C-BE32-E72D297353CC}">
                  <c16:uniqueId val="{0000000D-A62B-4CAB-9B76-181E9DB494ED}"/>
                </c:ext>
              </c:extLst>
            </c:dLbl>
            <c:dLbl>
              <c:idx val="14"/>
              <c:tx>
                <c:strRef>
                  <c:f>Daten_Diagramme!$E$28</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{85A86DAE-ECAD-470F-8972-6166098CFE7B}</c15:txfldGUID>
                      <c15:f>Daten_Diagramme!$E$28</c15:f>
                      <c15:dlblFieldTableCache>
                        <c:ptCount val="1"/>
                        <c:pt idx="0">
                          <c:v>2.2</c:v>
                        </c:pt>
                      </c15:dlblFieldTableCache>
                    </c15:dlblFTEntry>
                  </c15:dlblFieldTable>
                  <c15:showDataLabelsRange val="0"/>
                </c:ext>
                <c:ext xmlns:c16="http://schemas.microsoft.com/office/drawing/2014/chart" uri="{C3380CC4-5D6E-409C-BE32-E72D297353CC}">
                  <c16:uniqueId val="{0000000E-A62B-4CAB-9B76-181E9DB494ED}"/>
                </c:ext>
              </c:extLst>
            </c:dLbl>
            <c:dLbl>
              <c:idx val="15"/>
              <c:tx>
                <c:strRef>
                  <c:f>Daten_Diagramme!$E$29</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{97ADC2F2-027B-46CC-B682-31D9856C0BC5}</c15:txfldGUID>
                      <c15:f>Daten_Diagramme!$E$29</c15:f>
                      <c15:dlblFieldTableCache>
                        <c:ptCount val="1"/>
                        <c:pt idx="0">
                          <c:v>3.2</c:v>
                        </c:pt>
                      </c15:dlblFieldTableCache>
                    </c15:dlblFTEntry>
                  </c15:dlblFieldTable>
                  <c15:showDataLabelsRange val="0"/>
                </c:ext>
                <c:ext xmlns:c16="http://schemas.microsoft.com/office/drawing/2014/chart" uri="{C3380CC4-5D6E-409C-BE32-E72D297353CC}">
                  <c16:uniqueId val="{0000000F-A62B-4CAB-9B76-181E9DB494ED}"/>
                </c:ext>
              </c:extLst>
            </c:dLbl>
            <c:dLbl>
              <c:idx val="16"/>
              <c:tx>
                <c:strRef>
                  <c:f>Daten_Diagramme!$E$30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{5DD51F5E-B4C9-4217-A74A-87D7AA860A8E}</c15:txfldGUID>
                      <c15:f>Daten_Diagramme!$E$30</c15:f>
                      <c15:dlblFieldTableCache>
                        <c:ptCount val="1"/>
                        <c:pt idx="0">
                          <c:v>-2.7</c:v>
                        </c:pt>
                      </c15:dlblFieldTableCache>
                    </c15:dlblFTEntry>
                  </c15:dlblFieldTable>
                  <c15:showDataLabelsRange val="0"/>
                </c:ext>
                <c:ext xmlns:c16="http://schemas.microsoft.com/office/drawing/2014/chart" uri="{C3380CC4-5D6E-409C-BE32-E72D297353CC}">
                  <c16:uniqueId val="{00000010-A62B-4CAB-9B76-181E9DB494ED}"/>
                </c:ext>
              </c:extLst>
            </c:dLbl>
            <c:dLbl>
              <c:idx val="17"/>
              <c:tx>
                <c:strRef>
                  <c:f>Daten_Diagramme!$E$31</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{132C2AA3-0296-41AB-8AAD-DF915E803C22}</c15:txfldGUID>
                      <c15:f>Daten_Diagramme!$E$31</c15:f>
                      <c15:dlblFieldTableCache>
                        <c:ptCount val="1"/>
                        <c:pt idx="0">
                          <c:v>0.7</c:v>
                        </c:pt>
                      </c15:dlblFieldTableCache>
                    </c15:dlblFTEntry>
                  </c15:dlblFieldTable>
                  <c15:showDataLabelsRange val="0"/>
                </c:ext>
                <c:ext xmlns:c16="http://schemas.microsoft.com/office/drawing/2014/chart" uri="{C3380CC4-5D6E-409C-BE32-E72D297353CC}">
                  <c16:uniqueId val="{00000011-A62B-4CAB-9B76-181E9DB494ED}"/>
                </c:ext>
              </c:extLst>
            </c:dLbl>
            <c:dLbl>
              <c:idx val="18"/>
              <c:tx>
                <c:strRef>
                  <c:f>Daten_Diagramme!$E$32</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{01A811FC-566B-4027-AC16-4439C473A150}</c15:txfldGUID>
                      <c15:f>Daten_Diagramme!$E$32</c15:f>
                      <c15:dlblFieldTableCache>
                        <c:ptCount val="1"/>
                        <c:pt idx="0">
                          <c:v>-0.8</c:v>
                        </c:pt>
                      </c15:dlblFieldTableCache>
                    </c15:dlblFTEntry>
                  </c15:dlblFieldTable>
                  <c15:showDataLabelsRange val="0"/>
                </c:ext>
                <c:ext xmlns:c16="http://schemas.microsoft.com/office/drawing/2014/chart" uri="{C3380CC4-5D6E-409C-BE32-E72D297353CC}">
                  <c16:uniqueId val="{00000012-A62B-4CAB-9B76-181E9DB494ED}"/>
                </c:ext>
              </c:extLst>
            </c:dLbl>
            <c:dLbl>
              <c:idx val="19"/>
              <c:tx>
                <c:strRef>
                  <c:f>Daten_Diagramme!$E$33</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{9968C366-1DD2-4CCA-B00C-CB7040CE22E1}</c15:txfldGUID>
                      <c15:f>Daten_Diagramme!$E$33</c15:f>
                      <c15:dlblFieldTableCache>
                        <c:ptCount val="1"/>
                        <c:pt idx="0">
                          <c:v>-1.0</c:v>
                        </c:pt>
                      </c15:dlblFieldTableCache>
                    </c15:dlblFTEntry>
                  </c15:dlblFieldTable>
                  <c15:showDataLabelsRange val="0"/>
                </c:ext>
                <c:ext xmlns:c16="http://schemas.microsoft.com/office/drawing/2014/chart" uri="{C3380CC4-5D6E-409C-BE32-E72D297353CC}">
                  <c16:uniqueId val="{00000013-A62B-4CAB-9B76-181E9DB494ED}"/>
                </c:ext>
              </c:extLst>
            </c:dLbl>
            <c:dLbl>
              <c:idx val="20"/>
              <c:tx>
                <c:strRef>
                  <c:f>Daten_Diagramme!$E$34</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{F3512996-4FE9-4008-8B8B-80FA7BF06FA0}</c15:txfldGUID>
                      <c15:f>Daten_Diagramme!$E$34</c15:f>
                      <c15:dlblFieldTableCache>
                        <c:ptCount val="1"/>
                        <c:pt idx="0">
                          <c:v>-2.5</c:v>
                        </c:pt>
                      </c15:dlblFieldTableCache>
                    </c15:dlblFTEntry>
                  </c15:dlblFieldTable>
                  <c15:showDataLabelsRange val="0"/>
                </c:ext>
                <c:ext xmlns:c16="http://schemas.microsoft.com/office/drawing/2014/chart" uri="{C3380CC4-5D6E-409C-BE32-E72D297353CC}">
                  <c16:uniqueId val="{00000014-A62B-4CAB-9B76-181E9DB494ED}"/>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{D22AD1A1-3B73-4552-A82B-F4E922208DFD}</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A62B-4CAB-9B76-181E9DB494ED}"/>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{34309A86-E297-4C57-9D3A-AE3C42F2BE7C}</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A62B-4CAB-9B76-181E9DB494ED}"/>
                </c:ext>
              </c:extLst>
            </c:dLbl>
            <c:dLbl>
              <c:idx val="23"/>
              <c:tx>
                <c:strRef>
                  <c:f>Daten_Diagramme!$E$37</c:f>
                  <c:strCache>
                    <c:ptCount val="1"/>
                    <c:pt idx="0">
                      <c:v>4.4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{E20B5B88-BA7D-412D-81EB-468EEF28A284}</c15:txfldGUID>
                      <c15:f>Daten_Diagramme!$E$37</c15:f>
                      <c15:dlblFieldTableCache>
                        <c:ptCount val="1"/>
                        <c:pt idx="0">
                          <c:v>4.4</c:v>
                        </c:pt>
                      </c15:dlblFieldTableCache>
                    </c15:dlblFTEntry>
                  </c15:dlblFieldTable>
                  <c15:showDataLabelsRange val="0"/>
                </c:ext>
                <c:ext xmlns:c16="http://schemas.microsoft.com/office/drawing/2014/chart" uri="{C3380CC4-5D6E-409C-BE32-E72D297353CC}">
                  <c16:uniqueId val="{00000017-A62B-4CAB-9B76-181E9DB494ED}"/>
                </c:ext>
              </c:extLst>
            </c:dLbl>
            <c:dLbl>
              <c:idx val="24"/>
              <c:tx>
                <c:strRef>
                  <c:f>Daten_Diagramme!$E$38</c:f>
                  <c:strCache>
                    <c:ptCount val="1"/>
                    <c:pt idx="0">
                      <c:v>-5.4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{D2AADA85-357F-4F73-B52E-6C227FF5AD23}</c15:txfldGUID>
                      <c15:f>Daten_Diagramme!$E$38</c15:f>
                      <c15:dlblFieldTableCache>
                        <c:ptCount val="1"/>
                        <c:pt idx="0">
                          <c:v>-5.4</c:v>
                        </c:pt>
                      </c15:dlblFieldTableCache>
                    </c15:dlblFTEntry>
                  </c15:dlblFieldTable>
                  <c15:showDataLabelsRange val="0"/>
                </c:ext>
                <c:ext xmlns:c16="http://schemas.microsoft.com/office/drawing/2014/chart" uri="{C3380CC4-5D6E-409C-BE32-E72D297353CC}">
                  <c16:uniqueId val="{00000018-A62B-4CAB-9B76-181E9DB494ED}"/>
                </c:ext>
              </c:extLst>
            </c:dLbl>
            <c:dLbl>
              <c:idx val="25"/>
              <c:tx>
                <c:strRef>
                  <c:f>Daten_Diagramme!$E$39</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{77ECFCB8-C7A2-4785-8A82-BDD4ED09A2B0}</c15:txfldGUID>
                      <c15:f>Daten_Diagramme!$E$39</c15:f>
                      <c15:dlblFieldTableCache>
                        <c:ptCount val="1"/>
                        <c:pt idx="0">
                          <c:v>-2.3</c:v>
                        </c:pt>
                      </c15:dlblFieldTableCache>
                    </c15:dlblFTEntry>
                  </c15:dlblFieldTable>
                  <c15:showDataLabelsRange val="0"/>
                </c:ext>
                <c:ext xmlns:c16="http://schemas.microsoft.com/office/drawing/2014/chart" uri="{C3380CC4-5D6E-409C-BE32-E72D297353CC}">
                  <c16:uniqueId val="{00000019-A62B-4CAB-9B76-181E9DB494ED}"/>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{EE9775A0-5786-4B47-B27D-467D6DDBA38C}</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A62B-4CAB-9B76-181E9DB494ED}"/>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{19044611-D064-48B8-90B3-5A3A9E443CC6}</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A62B-4CAB-9B76-181E9DB494ED}"/>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{D8C48660-C334-48BC-9A2B-4D6F2F40ABED}</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A62B-4CAB-9B76-181E9DB494ED}"/>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{211EB5B0-0AB7-4DEB-94BD-BB0D70F46D63}</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A62B-4CAB-9B76-181E9DB494ED}"/>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{BF6DB568-4366-440F-B332-F7A4D6C7B1C9}</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A62B-4CAB-9B76-181E9DB494ED}"/>
                </c:ext>
              </c:extLst>
            </c:dLbl>
            <c:dLbl>
              <c:idx val="31"/>
              <c:tx>
                <c:strRef>
                  <c:f>Daten_Diagramme!$E$45</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{738FACAC-9460-4127-B8D8-D9D293E8E331}</c15:txfldGUID>
                      <c15:f>Daten_Diagramme!$E$45</c15:f>
                      <c15:dlblFieldTableCache>
                        <c:ptCount val="1"/>
                        <c:pt idx="0">
                          <c:v>-2.3</c:v>
                        </c:pt>
                      </c15:dlblFieldTableCache>
                    </c15:dlblFTEntry>
                  </c15:dlblFieldTable>
                  <c15:showDataLabelsRange val="0"/>
                </c:ext>
                <c:ext xmlns:c16="http://schemas.microsoft.com/office/drawing/2014/chart" uri="{C3380CC4-5D6E-409C-BE32-E72D297353CC}">
                  <c16:uniqueId val="{0000001F-A62B-4CAB-9B76-181E9DB494E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-2.4115010047920853</c:v>
                </c:pt>
                <c:pt idx="1">
                  <c:v>4.3541364296081273</c:v>
                </c:pt>
                <c:pt idx="2">
                  <c:v>4.0650406504065044</c:v>
                </c:pt>
                <c:pt idx="3">
                  <c:v>-10.266264068075762</c:v>
                </c:pt>
                <c:pt idx="4">
                  <c:v>-13.256851497769279</c:v>
                </c:pt>
                <c:pt idx="5">
                  <c:v>-6.2996941896024463</c:v>
                </c:pt>
                <c:pt idx="6">
                  <c:v>-14.350797266514807</c:v>
                </c:pt>
                <c:pt idx="7">
                  <c:v>1.6088486676721971</c:v>
                </c:pt>
                <c:pt idx="8">
                  <c:v>-1.4111922141119222</c:v>
                </c:pt>
                <c:pt idx="9">
                  <c:v>-11.272497631828228</c:v>
                </c:pt>
                <c:pt idx="10">
                  <c:v>-5.9433962264150946</c:v>
                </c:pt>
                <c:pt idx="11">
                  <c:v>4.1958041958041958</c:v>
                </c:pt>
                <c:pt idx="12">
                  <c:v>8.8122605363984672</c:v>
                </c:pt>
                <c:pt idx="13">
                  <c:v>1.9976028765481422</c:v>
                </c:pt>
                <c:pt idx="14">
                  <c:v>2.2022602144305998</c:v>
                </c:pt>
                <c:pt idx="15">
                  <c:v>3.1746031746031744</c:v>
                </c:pt>
                <c:pt idx="16">
                  <c:v>-2.7184466019417477</c:v>
                </c:pt>
                <c:pt idx="17">
                  <c:v>0.73732718894009219</c:v>
                </c:pt>
                <c:pt idx="18">
                  <c:v>-0.83160083160083165</c:v>
                </c:pt>
                <c:pt idx="19">
                  <c:v>-0.97312326227988877</c:v>
                </c:pt>
                <c:pt idx="20">
                  <c:v>-2.4535202682109114</c:v>
                </c:pt>
                <c:pt idx="21">
                  <c:v>0</c:v>
                </c:pt>
                <c:pt idx="23">
                  <c:v>4.3541364296081273</c:v>
                </c:pt>
                <c:pt idx="24">
                  <c:v>-5.449091818030328</c:v>
                </c:pt>
                <c:pt idx="25">
                  <c:v>-2.297707667087689</c:v>
                </c:pt>
              </c:numCache>
            </c:numRef>
          </c:val>
          <c:extLst>
            <c:ext xmlns:c16="http://schemas.microsoft.com/office/drawing/2014/chart" uri="{C3380CC4-5D6E-409C-BE32-E72D297353CC}">
              <c16:uniqueId val="{00000020-A62B-4CAB-9B76-181E9DB494ED}"/>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{AFA3AF27-AF3B-426F-AB70-F654D31BFF10}</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A62B-4CAB-9B76-181E9DB494ED}"/>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{9DA0F3C2-042B-4554-A80E-DFDE13F958ED}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A62B-4CAB-9B76-181E9DB494ED}"/>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{775D0A06-501C-4522-84EC-F726392E4128}</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A62B-4CAB-9B76-181E9DB494ED}"/>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{320A75F9-5788-40C4-A7BA-B5E0C51B6AAF}</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A62B-4CAB-9B76-181E9DB494ED}"/>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{5365C66B-A550-42D6-A19E-96F809A7087D}</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A62B-4CAB-9B76-181E9DB494ED}"/>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{3D000A57-652F-4D07-93DD-7E817CD5AF3A}</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A62B-4CAB-9B76-181E9DB494ED}"/>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{4FE39D04-1265-44CE-A1E1-231F4CCA0410}</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A62B-4CAB-9B76-181E9DB494ED}"/>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{0FB16804-114A-41F8-8119-1081777860EC}</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A62B-4CAB-9B76-181E9DB494ED}"/>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{2BB97941-FCBB-43BB-AEBA-47349B4FA8B2}</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A62B-4CAB-9B76-181E9DB494ED}"/>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{EACF1E70-A6C1-4293-81C7-DC7C93DE5D9B}</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A62B-4CAB-9B76-181E9DB494ED}"/>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{E41928AF-1020-4B95-B90C-ADCAFDCC1665}</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A62B-4CAB-9B76-181E9DB494ED}"/>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{4CA9C181-425D-4628-A1AC-C8C2418E6566}</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A62B-4CAB-9B76-181E9DB494ED}"/>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{1F3594E1-EB52-4E73-A52C-C7BE44CE9CD4}</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A62B-4CAB-9B76-181E9DB494ED}"/>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{ADC08036-21A0-497E-B4F7-198173EB170C}</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A62B-4CAB-9B76-181E9DB494ED}"/>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{0F62968D-F8D0-44F4-9C6E-0882766E519B}</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A62B-4CAB-9B76-181E9DB494ED}"/>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{BE49E5F5-E98C-4079-BE1F-2CB47D327CD8}</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A62B-4CAB-9B76-181E9DB494ED}"/>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{94DF42FF-9923-484C-B9EF-4872ED0B4DFA}</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A62B-4CAB-9B76-181E9DB494ED}"/>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{55C689B0-C406-48FC-9C22-B9AE62F04ECD}</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A62B-4CAB-9B76-181E9DB494ED}"/>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{19A746C0-14DA-4B8E-BD4C-E47B4B8B758B}</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A62B-4CAB-9B76-181E9DB494ED}"/>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{F6CCFBA7-A838-4575-A335-6137049D31EE}</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A62B-4CAB-9B76-181E9DB494ED}"/>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{E1A8508D-3869-4B5B-9DEA-CE8019800311}</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A62B-4CAB-9B76-181E9DB494ED}"/>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{3F1CC0F6-B1DD-42DE-A52F-CC2E519DC4F5}</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A62B-4CAB-9B76-181E9DB494ED}"/>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{9B24FF47-31C0-4D06-B082-70790CF39484}</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A62B-4CAB-9B76-181E9DB494ED}"/>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{2D01A79B-1786-4150-9A30-A6BCF018005F}</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A62B-4CAB-9B76-181E9DB494ED}"/>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{F84B72EC-1C5C-4F28-9E94-DD38C11315FB}</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A62B-4CAB-9B76-181E9DB494ED}"/>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{605BC4D7-CEC4-4D01-89D7-4EA4739C059F}</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A62B-4CAB-9B76-181E9DB494ED}"/>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{3648BF08-CE60-4546-9415-24B97F604021}</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A62B-4CAB-9B76-181E9DB494ED}"/>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{9D929092-23C6-4346-AADB-497A1B8CB5FB}</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A62B-4CAB-9B76-181E9DB494ED}"/>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{EFC2B37A-B97D-41B4-AD3F-4742975092BB}</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A62B-4CAB-9B76-181E9DB494ED}"/>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{AD2AFA7E-E2BA-41A0-B3F6-37771AC21E30}</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A62B-4CAB-9B76-181E9DB494ED}"/>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{AF764589-A0BB-4B0B-B4D7-8A8E38F6C2D5}</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A62B-4CAB-9B76-181E9DB494ED}"/>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{D3C10391-936C-4280-AE2B-C8D7D88A7F07}</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A62B-4CAB-9B76-181E9DB494E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A62B-4CAB-9B76-181E9DB494ED}"/>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A62B-4CAB-9B76-181E9DB494ED}"/>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{EDE077DD-B651-4E1A-94F4-DD2DD965FCBF}</c15:txfldGUID>
                      <c15:f>Diagramm!$I$46</c15:f>
                      <c15:dlblFieldTableCache>
                        <c:ptCount val="1"/>
                      </c15:dlblFieldTableCache>
                    </c15:dlblFTEntry>
                  </c15:dlblFieldTable>
                  <c15:showDataLabelsRange val="0"/>
                </c:ext>
                <c:ext xmlns:c16="http://schemas.microsoft.com/office/drawing/2014/chart" uri="{C3380CC4-5D6E-409C-BE32-E72D297353CC}">
                  <c16:uniqueId val="{00000000-787B-4F00-8DF9-621D9B68F68F}"/>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{40351205-A590-4787-AD31-1F4EC825BEC3}</c15:txfldGUID>
                      <c15:f>Diagramm!$I$47</c15:f>
                      <c15:dlblFieldTableCache>
                        <c:ptCount val="1"/>
                      </c15:dlblFieldTableCache>
                    </c15:dlblFTEntry>
                  </c15:dlblFieldTable>
                  <c15:showDataLabelsRange val="0"/>
                </c:ext>
                <c:ext xmlns:c16="http://schemas.microsoft.com/office/drawing/2014/chart" uri="{C3380CC4-5D6E-409C-BE32-E72D297353CC}">
                  <c16:uniqueId val="{00000001-787B-4F00-8DF9-621D9B68F68F}"/>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{3A0E246F-5FCA-481E-85D5-AA82F9F37717}</c15:txfldGUID>
                      <c15:f>Diagramm!$I$48</c15:f>
                      <c15:dlblFieldTableCache>
                        <c:ptCount val="1"/>
                      </c15:dlblFieldTableCache>
                    </c15:dlblFTEntry>
                  </c15:dlblFieldTable>
                  <c15:showDataLabelsRange val="0"/>
                </c:ext>
                <c:ext xmlns:c16="http://schemas.microsoft.com/office/drawing/2014/chart" uri="{C3380CC4-5D6E-409C-BE32-E72D297353CC}">
                  <c16:uniqueId val="{00000002-787B-4F00-8DF9-621D9B68F68F}"/>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{2618A555-1528-49A5-B922-FDE75A120829}</c15:txfldGUID>
                      <c15:f>Diagramm!$I$49</c15:f>
                      <c15:dlblFieldTableCache>
                        <c:ptCount val="1"/>
                      </c15:dlblFieldTableCache>
                    </c15:dlblFTEntry>
                  </c15:dlblFieldTable>
                  <c15:showDataLabelsRange val="0"/>
                </c:ext>
                <c:ext xmlns:c16="http://schemas.microsoft.com/office/drawing/2014/chart" uri="{C3380CC4-5D6E-409C-BE32-E72D297353CC}">
                  <c16:uniqueId val="{00000003-787B-4F00-8DF9-621D9B68F68F}"/>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{F95BD345-8940-4AEC-82B7-D5802E5E2BD0}</c15:txfldGUID>
                      <c15:f>Diagramm!$I$50</c15:f>
                      <c15:dlblFieldTableCache>
                        <c:ptCount val="1"/>
                      </c15:dlblFieldTableCache>
                    </c15:dlblFTEntry>
                  </c15:dlblFieldTable>
                  <c15:showDataLabelsRange val="0"/>
                </c:ext>
                <c:ext xmlns:c16="http://schemas.microsoft.com/office/drawing/2014/chart" uri="{C3380CC4-5D6E-409C-BE32-E72D297353CC}">
                  <c16:uniqueId val="{00000004-787B-4F00-8DF9-621D9B68F68F}"/>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{7BF577AB-D7EE-4D0A-9DC4-A71371A3EE2A}</c15:txfldGUID>
                      <c15:f>Diagramm!$I$51</c15:f>
                      <c15:dlblFieldTableCache>
                        <c:ptCount val="1"/>
                      </c15:dlblFieldTableCache>
                    </c15:dlblFTEntry>
                  </c15:dlblFieldTable>
                  <c15:showDataLabelsRange val="0"/>
                </c:ext>
                <c:ext xmlns:c16="http://schemas.microsoft.com/office/drawing/2014/chart" uri="{C3380CC4-5D6E-409C-BE32-E72D297353CC}">
                  <c16:uniqueId val="{00000005-787B-4F00-8DF9-621D9B68F68F}"/>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{8E7FF2DA-4BC1-4536-94FE-AB8FCF6E9597}</c15:txfldGUID>
                      <c15:f>Diagramm!$I$52</c15:f>
                      <c15:dlblFieldTableCache>
                        <c:ptCount val="1"/>
                      </c15:dlblFieldTableCache>
                    </c15:dlblFTEntry>
                  </c15:dlblFieldTable>
                  <c15:showDataLabelsRange val="0"/>
                </c:ext>
                <c:ext xmlns:c16="http://schemas.microsoft.com/office/drawing/2014/chart" uri="{C3380CC4-5D6E-409C-BE32-E72D297353CC}">
                  <c16:uniqueId val="{00000006-787B-4F00-8DF9-621D9B68F68F}"/>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{38451C9C-A2BF-47A3-8543-938B67C363FE}</c15:txfldGUID>
                      <c15:f>Diagramm!$I$53</c15:f>
                      <c15:dlblFieldTableCache>
                        <c:ptCount val="1"/>
                      </c15:dlblFieldTableCache>
                    </c15:dlblFTEntry>
                  </c15:dlblFieldTable>
                  <c15:showDataLabelsRange val="0"/>
                </c:ext>
                <c:ext xmlns:c16="http://schemas.microsoft.com/office/drawing/2014/chart" uri="{C3380CC4-5D6E-409C-BE32-E72D297353CC}">
                  <c16:uniqueId val="{00000007-787B-4F00-8DF9-621D9B68F68F}"/>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{96393436-53CE-47A5-8354-1E5A28AAEAAA}</c15:txfldGUID>
                      <c15:f>Diagramm!$I$54</c15:f>
                      <c15:dlblFieldTableCache>
                        <c:ptCount val="1"/>
                      </c15:dlblFieldTableCache>
                    </c15:dlblFTEntry>
                  </c15:dlblFieldTable>
                  <c15:showDataLabelsRange val="0"/>
                </c:ext>
                <c:ext xmlns:c16="http://schemas.microsoft.com/office/drawing/2014/chart" uri="{C3380CC4-5D6E-409C-BE32-E72D297353CC}">
                  <c16:uniqueId val="{00000008-787B-4F00-8DF9-621D9B68F68F}"/>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{74FC8807-B0CE-4004-901E-FFFCFD843E98}</c15:txfldGUID>
                      <c15:f>Diagramm!$I$55</c15:f>
                      <c15:dlblFieldTableCache>
                        <c:ptCount val="1"/>
                      </c15:dlblFieldTableCache>
                    </c15:dlblFTEntry>
                  </c15:dlblFieldTable>
                  <c15:showDataLabelsRange val="0"/>
                </c:ext>
                <c:ext xmlns:c16="http://schemas.microsoft.com/office/drawing/2014/chart" uri="{C3380CC4-5D6E-409C-BE32-E72D297353CC}">
                  <c16:uniqueId val="{00000009-787B-4F00-8DF9-621D9B68F68F}"/>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{F8F4026B-276A-4A13-A4CC-620F16BB8D91}</c15:txfldGUID>
                      <c15:f>Diagramm!$I$56</c15:f>
                      <c15:dlblFieldTableCache>
                        <c:ptCount val="1"/>
                      </c15:dlblFieldTableCache>
                    </c15:dlblFTEntry>
                  </c15:dlblFieldTable>
                  <c15:showDataLabelsRange val="0"/>
                </c:ext>
                <c:ext xmlns:c16="http://schemas.microsoft.com/office/drawing/2014/chart" uri="{C3380CC4-5D6E-409C-BE32-E72D297353CC}">
                  <c16:uniqueId val="{0000000A-787B-4F00-8DF9-621D9B68F68F}"/>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{6D2E917F-EF58-4A16-B21C-BB42213A0655}</c15:txfldGUID>
                      <c15:f>Diagramm!$I$57</c15:f>
                      <c15:dlblFieldTableCache>
                        <c:ptCount val="1"/>
                      </c15:dlblFieldTableCache>
                    </c15:dlblFTEntry>
                  </c15:dlblFieldTable>
                  <c15:showDataLabelsRange val="0"/>
                </c:ext>
                <c:ext xmlns:c16="http://schemas.microsoft.com/office/drawing/2014/chart" uri="{C3380CC4-5D6E-409C-BE32-E72D297353CC}">
                  <c16:uniqueId val="{0000000B-787B-4F00-8DF9-621D9B68F68F}"/>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{129EAAAD-7065-459A-9BE5-6B357382AEF4}</c15:txfldGUID>
                      <c15:f>Diagramm!$I$58</c15:f>
                      <c15:dlblFieldTableCache>
                        <c:ptCount val="1"/>
                      </c15:dlblFieldTableCache>
                    </c15:dlblFTEntry>
                  </c15:dlblFieldTable>
                  <c15:showDataLabelsRange val="0"/>
                </c:ext>
                <c:ext xmlns:c16="http://schemas.microsoft.com/office/drawing/2014/chart" uri="{C3380CC4-5D6E-409C-BE32-E72D297353CC}">
                  <c16:uniqueId val="{0000000C-787B-4F00-8DF9-621D9B68F68F}"/>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{93F9E5F0-59A8-4631-B6B5-9060C4207A82}</c15:txfldGUID>
                      <c15:f>Diagramm!$I$59</c15:f>
                      <c15:dlblFieldTableCache>
                        <c:ptCount val="1"/>
                      </c15:dlblFieldTableCache>
                    </c15:dlblFTEntry>
                  </c15:dlblFieldTable>
                  <c15:showDataLabelsRange val="0"/>
                </c:ext>
                <c:ext xmlns:c16="http://schemas.microsoft.com/office/drawing/2014/chart" uri="{C3380CC4-5D6E-409C-BE32-E72D297353CC}">
                  <c16:uniqueId val="{0000000D-787B-4F00-8DF9-621D9B68F68F}"/>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{31368E5B-D7DF-4E76-8F1C-E43C093B464B}</c15:txfldGUID>
                      <c15:f>Diagramm!$I$60</c15:f>
                      <c15:dlblFieldTableCache>
                        <c:ptCount val="1"/>
                      </c15:dlblFieldTableCache>
                    </c15:dlblFTEntry>
                  </c15:dlblFieldTable>
                  <c15:showDataLabelsRange val="0"/>
                </c:ext>
                <c:ext xmlns:c16="http://schemas.microsoft.com/office/drawing/2014/chart" uri="{C3380CC4-5D6E-409C-BE32-E72D297353CC}">
                  <c16:uniqueId val="{0000000E-787B-4F00-8DF9-621D9B68F68F}"/>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{BBC3A269-9630-4D55-B7F3-7D4321475536}</c15:txfldGUID>
                      <c15:f>Diagramm!$I$61</c15:f>
                      <c15:dlblFieldTableCache>
                        <c:ptCount val="1"/>
                      </c15:dlblFieldTableCache>
                    </c15:dlblFTEntry>
                  </c15:dlblFieldTable>
                  <c15:showDataLabelsRange val="0"/>
                </c:ext>
                <c:ext xmlns:c16="http://schemas.microsoft.com/office/drawing/2014/chart" uri="{C3380CC4-5D6E-409C-BE32-E72D297353CC}">
                  <c16:uniqueId val="{0000000F-787B-4F00-8DF9-621D9B68F68F}"/>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{E70F73D3-5111-4390-AE38-04EAAACF700C}</c15:txfldGUID>
                      <c15:f>Diagramm!$I$62</c15:f>
                      <c15:dlblFieldTableCache>
                        <c:ptCount val="1"/>
                      </c15:dlblFieldTableCache>
                    </c15:dlblFTEntry>
                  </c15:dlblFieldTable>
                  <c15:showDataLabelsRange val="0"/>
                </c:ext>
                <c:ext xmlns:c16="http://schemas.microsoft.com/office/drawing/2014/chart" uri="{C3380CC4-5D6E-409C-BE32-E72D297353CC}">
                  <c16:uniqueId val="{00000010-787B-4F00-8DF9-621D9B68F68F}"/>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{1B65C8BD-8A96-4857-9159-51914D131B85}</c15:txfldGUID>
                      <c15:f>Diagramm!$I$63</c15:f>
                      <c15:dlblFieldTableCache>
                        <c:ptCount val="1"/>
                      </c15:dlblFieldTableCache>
                    </c15:dlblFTEntry>
                  </c15:dlblFieldTable>
                  <c15:showDataLabelsRange val="0"/>
                </c:ext>
                <c:ext xmlns:c16="http://schemas.microsoft.com/office/drawing/2014/chart" uri="{C3380CC4-5D6E-409C-BE32-E72D297353CC}">
                  <c16:uniqueId val="{00000011-787B-4F00-8DF9-621D9B68F68F}"/>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{8B2C6FC7-0EFD-4C83-AB01-0AE2A140C882}</c15:txfldGUID>
                      <c15:f>Diagramm!$I$64</c15:f>
                      <c15:dlblFieldTableCache>
                        <c:ptCount val="1"/>
                      </c15:dlblFieldTableCache>
                    </c15:dlblFTEntry>
                  </c15:dlblFieldTable>
                  <c15:showDataLabelsRange val="0"/>
                </c:ext>
                <c:ext xmlns:c16="http://schemas.microsoft.com/office/drawing/2014/chart" uri="{C3380CC4-5D6E-409C-BE32-E72D297353CC}">
                  <c16:uniqueId val="{00000012-787B-4F00-8DF9-621D9B68F68F}"/>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{C531A230-8904-4BF2-A78A-A2C57FA29D89}</c15:txfldGUID>
                      <c15:f>Diagramm!$I$65</c15:f>
                      <c15:dlblFieldTableCache>
                        <c:ptCount val="1"/>
                      </c15:dlblFieldTableCache>
                    </c15:dlblFTEntry>
                  </c15:dlblFieldTable>
                  <c15:showDataLabelsRange val="0"/>
                </c:ext>
                <c:ext xmlns:c16="http://schemas.microsoft.com/office/drawing/2014/chart" uri="{C3380CC4-5D6E-409C-BE32-E72D297353CC}">
                  <c16:uniqueId val="{00000013-787B-4F00-8DF9-621D9B68F68F}"/>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{07FF61F1-7E4B-4109-A3E8-FF6BC0D6FD35}</c15:txfldGUID>
                      <c15:f>Diagramm!$I$66</c15:f>
                      <c15:dlblFieldTableCache>
                        <c:ptCount val="1"/>
                      </c15:dlblFieldTableCache>
                    </c15:dlblFTEntry>
                  </c15:dlblFieldTable>
                  <c15:showDataLabelsRange val="0"/>
                </c:ext>
                <c:ext xmlns:c16="http://schemas.microsoft.com/office/drawing/2014/chart" uri="{C3380CC4-5D6E-409C-BE32-E72D297353CC}">
                  <c16:uniqueId val="{00000014-787B-4F00-8DF9-621D9B68F68F}"/>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{C443A22A-B238-4ED2-A07E-A8C2EF64EFC9}</c15:txfldGUID>
                      <c15:f>Diagramm!$I$67</c15:f>
                      <c15:dlblFieldTableCache>
                        <c:ptCount val="1"/>
                      </c15:dlblFieldTableCache>
                    </c15:dlblFTEntry>
                  </c15:dlblFieldTable>
                  <c15:showDataLabelsRange val="0"/>
                </c:ext>
                <c:ext xmlns:c16="http://schemas.microsoft.com/office/drawing/2014/chart" uri="{C3380CC4-5D6E-409C-BE32-E72D297353CC}">
                  <c16:uniqueId val="{00000015-787B-4F00-8DF9-621D9B68F68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787B-4F00-8DF9-621D9B68F68F}"/>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{FE36E38D-E3B0-4ECC-9697-46467AA0EA2C}</c15:txfldGUID>
                      <c15:f>Diagramm!$K$46</c15:f>
                      <c15:dlblFieldTableCache>
                        <c:ptCount val="1"/>
                      </c15:dlblFieldTableCache>
                    </c15:dlblFTEntry>
                  </c15:dlblFieldTable>
                  <c15:showDataLabelsRange val="0"/>
                </c:ext>
                <c:ext xmlns:c16="http://schemas.microsoft.com/office/drawing/2014/chart" uri="{C3380CC4-5D6E-409C-BE32-E72D297353CC}">
                  <c16:uniqueId val="{00000017-787B-4F00-8DF9-621D9B68F68F}"/>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{F08E7008-F098-41F7-B40A-D58D81A680C3}</c15:txfldGUID>
                      <c15:f>Diagramm!$K$47</c15:f>
                      <c15:dlblFieldTableCache>
                        <c:ptCount val="1"/>
                      </c15:dlblFieldTableCache>
                    </c15:dlblFTEntry>
                  </c15:dlblFieldTable>
                  <c15:showDataLabelsRange val="0"/>
                </c:ext>
                <c:ext xmlns:c16="http://schemas.microsoft.com/office/drawing/2014/chart" uri="{C3380CC4-5D6E-409C-BE32-E72D297353CC}">
                  <c16:uniqueId val="{00000018-787B-4F00-8DF9-621D9B68F68F}"/>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{D882473C-3298-46C1-9F79-69B4DB1E0626}</c15:txfldGUID>
                      <c15:f>Diagramm!$K$48</c15:f>
                      <c15:dlblFieldTableCache>
                        <c:ptCount val="1"/>
                      </c15:dlblFieldTableCache>
                    </c15:dlblFTEntry>
                  </c15:dlblFieldTable>
                  <c15:showDataLabelsRange val="0"/>
                </c:ext>
                <c:ext xmlns:c16="http://schemas.microsoft.com/office/drawing/2014/chart" uri="{C3380CC4-5D6E-409C-BE32-E72D297353CC}">
                  <c16:uniqueId val="{00000019-787B-4F00-8DF9-621D9B68F68F}"/>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{CB9E10F0-20DE-4962-AC67-6BE1AF92983A}</c15:txfldGUID>
                      <c15:f>Diagramm!$K$49</c15:f>
                      <c15:dlblFieldTableCache>
                        <c:ptCount val="1"/>
                      </c15:dlblFieldTableCache>
                    </c15:dlblFTEntry>
                  </c15:dlblFieldTable>
                  <c15:showDataLabelsRange val="0"/>
                </c:ext>
                <c:ext xmlns:c16="http://schemas.microsoft.com/office/drawing/2014/chart" uri="{C3380CC4-5D6E-409C-BE32-E72D297353CC}">
                  <c16:uniqueId val="{0000001A-787B-4F00-8DF9-621D9B68F68F}"/>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{ED73F5BF-5306-45CE-AAD9-9836771742B4}</c15:txfldGUID>
                      <c15:f>Diagramm!$K$50</c15:f>
                      <c15:dlblFieldTableCache>
                        <c:ptCount val="1"/>
                      </c15:dlblFieldTableCache>
                    </c15:dlblFTEntry>
                  </c15:dlblFieldTable>
                  <c15:showDataLabelsRange val="0"/>
                </c:ext>
                <c:ext xmlns:c16="http://schemas.microsoft.com/office/drawing/2014/chart" uri="{C3380CC4-5D6E-409C-BE32-E72D297353CC}">
                  <c16:uniqueId val="{0000001B-787B-4F00-8DF9-621D9B68F68F}"/>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{7515481A-E441-453F-9A67-97A2FBC29427}</c15:txfldGUID>
                      <c15:f>Diagramm!$K$51</c15:f>
                      <c15:dlblFieldTableCache>
                        <c:ptCount val="1"/>
                      </c15:dlblFieldTableCache>
                    </c15:dlblFTEntry>
                  </c15:dlblFieldTable>
                  <c15:showDataLabelsRange val="0"/>
                </c:ext>
                <c:ext xmlns:c16="http://schemas.microsoft.com/office/drawing/2014/chart" uri="{C3380CC4-5D6E-409C-BE32-E72D297353CC}">
                  <c16:uniqueId val="{0000001C-787B-4F00-8DF9-621D9B68F68F}"/>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{5F979503-A5D8-492A-9AF5-9916832D9146}</c15:txfldGUID>
                      <c15:f>Diagramm!$K$52</c15:f>
                      <c15:dlblFieldTableCache>
                        <c:ptCount val="1"/>
                      </c15:dlblFieldTableCache>
                    </c15:dlblFTEntry>
                  </c15:dlblFieldTable>
                  <c15:showDataLabelsRange val="0"/>
                </c:ext>
                <c:ext xmlns:c16="http://schemas.microsoft.com/office/drawing/2014/chart" uri="{C3380CC4-5D6E-409C-BE32-E72D297353CC}">
                  <c16:uniqueId val="{0000001D-787B-4F00-8DF9-621D9B68F68F}"/>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{DF46C52E-E47A-42BC-BF3F-8E357E05B17F}</c15:txfldGUID>
                      <c15:f>Diagramm!$K$53</c15:f>
                      <c15:dlblFieldTableCache>
                        <c:ptCount val="1"/>
                      </c15:dlblFieldTableCache>
                    </c15:dlblFTEntry>
                  </c15:dlblFieldTable>
                  <c15:showDataLabelsRange val="0"/>
                </c:ext>
                <c:ext xmlns:c16="http://schemas.microsoft.com/office/drawing/2014/chart" uri="{C3380CC4-5D6E-409C-BE32-E72D297353CC}">
                  <c16:uniqueId val="{0000001E-787B-4F00-8DF9-621D9B68F68F}"/>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{AAE94606-2C39-49AA-B148-7475DEF3FB9B}</c15:txfldGUID>
                      <c15:f>Diagramm!$K$54</c15:f>
                      <c15:dlblFieldTableCache>
                        <c:ptCount val="1"/>
                      </c15:dlblFieldTableCache>
                    </c15:dlblFTEntry>
                  </c15:dlblFieldTable>
                  <c15:showDataLabelsRange val="0"/>
                </c:ext>
                <c:ext xmlns:c16="http://schemas.microsoft.com/office/drawing/2014/chart" uri="{C3380CC4-5D6E-409C-BE32-E72D297353CC}">
                  <c16:uniqueId val="{0000001F-787B-4F00-8DF9-621D9B68F68F}"/>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{AA4053EC-6845-4674-B5D0-95DA43BE9529}</c15:txfldGUID>
                      <c15:f>Diagramm!$K$55</c15:f>
                      <c15:dlblFieldTableCache>
                        <c:ptCount val="1"/>
                      </c15:dlblFieldTableCache>
                    </c15:dlblFTEntry>
                  </c15:dlblFieldTable>
                  <c15:showDataLabelsRange val="0"/>
                </c:ext>
                <c:ext xmlns:c16="http://schemas.microsoft.com/office/drawing/2014/chart" uri="{C3380CC4-5D6E-409C-BE32-E72D297353CC}">
                  <c16:uniqueId val="{00000020-787B-4F00-8DF9-621D9B68F68F}"/>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{DA46B4C5-4DC0-4296-866A-306FC163ADB0}</c15:txfldGUID>
                      <c15:f>Diagramm!$K$56</c15:f>
                      <c15:dlblFieldTableCache>
                        <c:ptCount val="1"/>
                      </c15:dlblFieldTableCache>
                    </c15:dlblFTEntry>
                  </c15:dlblFieldTable>
                  <c15:showDataLabelsRange val="0"/>
                </c:ext>
                <c:ext xmlns:c16="http://schemas.microsoft.com/office/drawing/2014/chart" uri="{C3380CC4-5D6E-409C-BE32-E72D297353CC}">
                  <c16:uniqueId val="{00000021-787B-4F00-8DF9-621D9B68F68F}"/>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{3C2A87F2-D77B-4558-8A20-A1E28C68A961}</c15:txfldGUID>
                      <c15:f>Diagramm!$K$57</c15:f>
                      <c15:dlblFieldTableCache>
                        <c:ptCount val="1"/>
                      </c15:dlblFieldTableCache>
                    </c15:dlblFTEntry>
                  </c15:dlblFieldTable>
                  <c15:showDataLabelsRange val="0"/>
                </c:ext>
                <c:ext xmlns:c16="http://schemas.microsoft.com/office/drawing/2014/chart" uri="{C3380CC4-5D6E-409C-BE32-E72D297353CC}">
                  <c16:uniqueId val="{00000022-787B-4F00-8DF9-621D9B68F68F}"/>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{292E6281-8A94-48C1-9420-674552D07711}</c15:txfldGUID>
                      <c15:f>Diagramm!$K$58</c15:f>
                      <c15:dlblFieldTableCache>
                        <c:ptCount val="1"/>
                      </c15:dlblFieldTableCache>
                    </c15:dlblFTEntry>
                  </c15:dlblFieldTable>
                  <c15:showDataLabelsRange val="0"/>
                </c:ext>
                <c:ext xmlns:c16="http://schemas.microsoft.com/office/drawing/2014/chart" uri="{C3380CC4-5D6E-409C-BE32-E72D297353CC}">
                  <c16:uniqueId val="{00000023-787B-4F00-8DF9-621D9B68F68F}"/>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{B9EBC930-4DE8-43EB-86F6-03C245CE5AD7}</c15:txfldGUID>
                      <c15:f>Diagramm!$K$59</c15:f>
                      <c15:dlblFieldTableCache>
                        <c:ptCount val="1"/>
                      </c15:dlblFieldTableCache>
                    </c15:dlblFTEntry>
                  </c15:dlblFieldTable>
                  <c15:showDataLabelsRange val="0"/>
                </c:ext>
                <c:ext xmlns:c16="http://schemas.microsoft.com/office/drawing/2014/chart" uri="{C3380CC4-5D6E-409C-BE32-E72D297353CC}">
                  <c16:uniqueId val="{00000024-787B-4F00-8DF9-621D9B68F68F}"/>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{10285F01-93E0-416E-8E45-2A634A5647DC}</c15:txfldGUID>
                      <c15:f>Diagramm!$K$60</c15:f>
                      <c15:dlblFieldTableCache>
                        <c:ptCount val="1"/>
                      </c15:dlblFieldTableCache>
                    </c15:dlblFTEntry>
                  </c15:dlblFieldTable>
                  <c15:showDataLabelsRange val="0"/>
                </c:ext>
                <c:ext xmlns:c16="http://schemas.microsoft.com/office/drawing/2014/chart" uri="{C3380CC4-5D6E-409C-BE32-E72D297353CC}">
                  <c16:uniqueId val="{00000025-787B-4F00-8DF9-621D9B68F68F}"/>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{A83E512E-E567-4A8E-9780-10047B5C9D7D}</c15:txfldGUID>
                      <c15:f>Diagramm!$K$61</c15:f>
                      <c15:dlblFieldTableCache>
                        <c:ptCount val="1"/>
                      </c15:dlblFieldTableCache>
                    </c15:dlblFTEntry>
                  </c15:dlblFieldTable>
                  <c15:showDataLabelsRange val="0"/>
                </c:ext>
                <c:ext xmlns:c16="http://schemas.microsoft.com/office/drawing/2014/chart" uri="{C3380CC4-5D6E-409C-BE32-E72D297353CC}">
                  <c16:uniqueId val="{00000026-787B-4F00-8DF9-621D9B68F68F}"/>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{DFFA4A16-2FEE-4FBE-9BC3-CA4C0E12AFA5}</c15:txfldGUID>
                      <c15:f>Diagramm!$K$62</c15:f>
                      <c15:dlblFieldTableCache>
                        <c:ptCount val="1"/>
                      </c15:dlblFieldTableCache>
                    </c15:dlblFTEntry>
                  </c15:dlblFieldTable>
                  <c15:showDataLabelsRange val="0"/>
                </c:ext>
                <c:ext xmlns:c16="http://schemas.microsoft.com/office/drawing/2014/chart" uri="{C3380CC4-5D6E-409C-BE32-E72D297353CC}">
                  <c16:uniqueId val="{00000027-787B-4F00-8DF9-621D9B68F68F}"/>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{739B6995-61C3-4A41-84C9-56BAD0879270}</c15:txfldGUID>
                      <c15:f>Diagramm!$K$63</c15:f>
                      <c15:dlblFieldTableCache>
                        <c:ptCount val="1"/>
                      </c15:dlblFieldTableCache>
                    </c15:dlblFTEntry>
                  </c15:dlblFieldTable>
                  <c15:showDataLabelsRange val="0"/>
                </c:ext>
                <c:ext xmlns:c16="http://schemas.microsoft.com/office/drawing/2014/chart" uri="{C3380CC4-5D6E-409C-BE32-E72D297353CC}">
                  <c16:uniqueId val="{00000028-787B-4F00-8DF9-621D9B68F68F}"/>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{3BB86BC4-59C7-48A8-B094-35FA4C14F535}</c15:txfldGUID>
                      <c15:f>Diagramm!$K$64</c15:f>
                      <c15:dlblFieldTableCache>
                        <c:ptCount val="1"/>
                      </c15:dlblFieldTableCache>
                    </c15:dlblFTEntry>
                  </c15:dlblFieldTable>
                  <c15:showDataLabelsRange val="0"/>
                </c:ext>
                <c:ext xmlns:c16="http://schemas.microsoft.com/office/drawing/2014/chart" uri="{C3380CC4-5D6E-409C-BE32-E72D297353CC}">
                  <c16:uniqueId val="{00000029-787B-4F00-8DF9-621D9B68F68F}"/>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{CDC94A0D-F809-4424-8C2F-0BCD5C58C9DC}</c15:txfldGUID>
                      <c15:f>Diagramm!$K$65</c15:f>
                      <c15:dlblFieldTableCache>
                        <c:ptCount val="1"/>
                      </c15:dlblFieldTableCache>
                    </c15:dlblFTEntry>
                  </c15:dlblFieldTable>
                  <c15:showDataLabelsRange val="0"/>
                </c:ext>
                <c:ext xmlns:c16="http://schemas.microsoft.com/office/drawing/2014/chart" uri="{C3380CC4-5D6E-409C-BE32-E72D297353CC}">
                  <c16:uniqueId val="{0000002A-787B-4F00-8DF9-621D9B68F68F}"/>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{DB27C536-31B2-4A81-BF70-EE60FF07962E}</c15:txfldGUID>
                      <c15:f>Diagramm!$K$66</c15:f>
                      <c15:dlblFieldTableCache>
                        <c:ptCount val="1"/>
                      </c15:dlblFieldTableCache>
                    </c15:dlblFTEntry>
                  </c15:dlblFieldTable>
                  <c15:showDataLabelsRange val="0"/>
                </c:ext>
                <c:ext xmlns:c16="http://schemas.microsoft.com/office/drawing/2014/chart" uri="{C3380CC4-5D6E-409C-BE32-E72D297353CC}">
                  <c16:uniqueId val="{0000002B-787B-4F00-8DF9-621D9B68F68F}"/>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{4D70B2DE-09E3-4293-8FE9-10FAA8615631}</c15:txfldGUID>
                      <c15:f>Diagramm!$K$67</c15:f>
                      <c15:dlblFieldTableCache>
                        <c:ptCount val="1"/>
                      </c15:dlblFieldTableCache>
                    </c15:dlblFTEntry>
                  </c15:dlblFieldTable>
                  <c15:showDataLabelsRange val="0"/>
                </c:ext>
                <c:ext xmlns:c16="http://schemas.microsoft.com/office/drawing/2014/chart" uri="{C3380CC4-5D6E-409C-BE32-E72D297353CC}">
                  <c16:uniqueId val="{0000002C-787B-4F00-8DF9-621D9B68F68F}"/>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787B-4F00-8DF9-621D9B68F68F}"/>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{861FB0EE-4E81-407D-AE06-E66DEDAEED7D}</c15:txfldGUID>
                      <c15:f>Diagramm!$J$46</c15:f>
                      <c15:dlblFieldTableCache>
                        <c:ptCount val="1"/>
                      </c15:dlblFieldTableCache>
                    </c15:dlblFTEntry>
                  </c15:dlblFieldTable>
                  <c15:showDataLabelsRange val="0"/>
                </c:ext>
                <c:ext xmlns:c16="http://schemas.microsoft.com/office/drawing/2014/chart" uri="{C3380CC4-5D6E-409C-BE32-E72D297353CC}">
                  <c16:uniqueId val="{0000002E-787B-4F00-8DF9-621D9B68F68F}"/>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{587CFE5B-764C-4FFA-B0AC-1B89C2ECA0C3}</c15:txfldGUID>
                      <c15:f>Diagramm!$J$47</c15:f>
                      <c15:dlblFieldTableCache>
                        <c:ptCount val="1"/>
                      </c15:dlblFieldTableCache>
                    </c15:dlblFTEntry>
                  </c15:dlblFieldTable>
                  <c15:showDataLabelsRange val="0"/>
                </c:ext>
                <c:ext xmlns:c16="http://schemas.microsoft.com/office/drawing/2014/chart" uri="{C3380CC4-5D6E-409C-BE32-E72D297353CC}">
                  <c16:uniqueId val="{0000002F-787B-4F00-8DF9-621D9B68F68F}"/>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{4CDB5956-78EF-40A5-A1FF-27F2B49C33F0}</c15:txfldGUID>
                      <c15:f>Diagramm!$J$48</c15:f>
                      <c15:dlblFieldTableCache>
                        <c:ptCount val="1"/>
                      </c15:dlblFieldTableCache>
                    </c15:dlblFTEntry>
                  </c15:dlblFieldTable>
                  <c15:showDataLabelsRange val="0"/>
                </c:ext>
                <c:ext xmlns:c16="http://schemas.microsoft.com/office/drawing/2014/chart" uri="{C3380CC4-5D6E-409C-BE32-E72D297353CC}">
                  <c16:uniqueId val="{00000030-787B-4F00-8DF9-621D9B68F68F}"/>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{590AA8EF-92D3-4EAD-A7F9-32BB0581017F}</c15:txfldGUID>
                      <c15:f>Diagramm!$J$49</c15:f>
                      <c15:dlblFieldTableCache>
                        <c:ptCount val="1"/>
                      </c15:dlblFieldTableCache>
                    </c15:dlblFTEntry>
                  </c15:dlblFieldTable>
                  <c15:showDataLabelsRange val="0"/>
                </c:ext>
                <c:ext xmlns:c16="http://schemas.microsoft.com/office/drawing/2014/chart" uri="{C3380CC4-5D6E-409C-BE32-E72D297353CC}">
                  <c16:uniqueId val="{00000031-787B-4F00-8DF9-621D9B68F68F}"/>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{9942B5F1-7721-4B35-A9ED-B08CF1E73814}</c15:txfldGUID>
                      <c15:f>Diagramm!$J$50</c15:f>
                      <c15:dlblFieldTableCache>
                        <c:ptCount val="1"/>
                      </c15:dlblFieldTableCache>
                    </c15:dlblFTEntry>
                  </c15:dlblFieldTable>
                  <c15:showDataLabelsRange val="0"/>
                </c:ext>
                <c:ext xmlns:c16="http://schemas.microsoft.com/office/drawing/2014/chart" uri="{C3380CC4-5D6E-409C-BE32-E72D297353CC}">
                  <c16:uniqueId val="{00000032-787B-4F00-8DF9-621D9B68F68F}"/>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{FCAF4B5C-5567-4581-9372-2BB9C8D97BED}</c15:txfldGUID>
                      <c15:f>Diagramm!$J$51</c15:f>
                      <c15:dlblFieldTableCache>
                        <c:ptCount val="1"/>
                      </c15:dlblFieldTableCache>
                    </c15:dlblFTEntry>
                  </c15:dlblFieldTable>
                  <c15:showDataLabelsRange val="0"/>
                </c:ext>
                <c:ext xmlns:c16="http://schemas.microsoft.com/office/drawing/2014/chart" uri="{C3380CC4-5D6E-409C-BE32-E72D297353CC}">
                  <c16:uniqueId val="{00000033-787B-4F00-8DF9-621D9B68F68F}"/>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{14ECEA7B-7EDA-4172-92CC-157691083162}</c15:txfldGUID>
                      <c15:f>Diagramm!$J$52</c15:f>
                      <c15:dlblFieldTableCache>
                        <c:ptCount val="1"/>
                      </c15:dlblFieldTableCache>
                    </c15:dlblFTEntry>
                  </c15:dlblFieldTable>
                  <c15:showDataLabelsRange val="0"/>
                </c:ext>
                <c:ext xmlns:c16="http://schemas.microsoft.com/office/drawing/2014/chart" uri="{C3380CC4-5D6E-409C-BE32-E72D297353CC}">
                  <c16:uniqueId val="{00000034-787B-4F00-8DF9-621D9B68F68F}"/>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{3D4044D5-BAA3-4656-A162-EAE9FCE23A8D}</c15:txfldGUID>
                      <c15:f>Diagramm!$J$53</c15:f>
                      <c15:dlblFieldTableCache>
                        <c:ptCount val="1"/>
                      </c15:dlblFieldTableCache>
                    </c15:dlblFTEntry>
                  </c15:dlblFieldTable>
                  <c15:showDataLabelsRange val="0"/>
                </c:ext>
                <c:ext xmlns:c16="http://schemas.microsoft.com/office/drawing/2014/chart" uri="{C3380CC4-5D6E-409C-BE32-E72D297353CC}">
                  <c16:uniqueId val="{00000035-787B-4F00-8DF9-621D9B68F68F}"/>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{40230E73-161D-4666-A04E-BAD645EE7383}</c15:txfldGUID>
                      <c15:f>Diagramm!$J$54</c15:f>
                      <c15:dlblFieldTableCache>
                        <c:ptCount val="1"/>
                      </c15:dlblFieldTableCache>
                    </c15:dlblFTEntry>
                  </c15:dlblFieldTable>
                  <c15:showDataLabelsRange val="0"/>
                </c:ext>
                <c:ext xmlns:c16="http://schemas.microsoft.com/office/drawing/2014/chart" uri="{C3380CC4-5D6E-409C-BE32-E72D297353CC}">
                  <c16:uniqueId val="{00000036-787B-4F00-8DF9-621D9B68F68F}"/>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{049ED5AF-E6C3-406B-AA4A-EBBA6E0B7E36}</c15:txfldGUID>
                      <c15:f>Diagramm!$J$55</c15:f>
                      <c15:dlblFieldTableCache>
                        <c:ptCount val="1"/>
                      </c15:dlblFieldTableCache>
                    </c15:dlblFTEntry>
                  </c15:dlblFieldTable>
                  <c15:showDataLabelsRange val="0"/>
                </c:ext>
                <c:ext xmlns:c16="http://schemas.microsoft.com/office/drawing/2014/chart" uri="{C3380CC4-5D6E-409C-BE32-E72D297353CC}">
                  <c16:uniqueId val="{00000037-787B-4F00-8DF9-621D9B68F68F}"/>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{725ED270-2359-407F-92B0-E8399DB5667B}</c15:txfldGUID>
                      <c15:f>Diagramm!$J$56</c15:f>
                      <c15:dlblFieldTableCache>
                        <c:ptCount val="1"/>
                      </c15:dlblFieldTableCache>
                    </c15:dlblFTEntry>
                  </c15:dlblFieldTable>
                  <c15:showDataLabelsRange val="0"/>
                </c:ext>
                <c:ext xmlns:c16="http://schemas.microsoft.com/office/drawing/2014/chart" uri="{C3380CC4-5D6E-409C-BE32-E72D297353CC}">
                  <c16:uniqueId val="{00000038-787B-4F00-8DF9-621D9B68F68F}"/>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{3F667A14-109B-4F7A-A240-C3DCC7EE8EEC}</c15:txfldGUID>
                      <c15:f>Diagramm!$J$57</c15:f>
                      <c15:dlblFieldTableCache>
                        <c:ptCount val="1"/>
                      </c15:dlblFieldTableCache>
                    </c15:dlblFTEntry>
                  </c15:dlblFieldTable>
                  <c15:showDataLabelsRange val="0"/>
                </c:ext>
                <c:ext xmlns:c16="http://schemas.microsoft.com/office/drawing/2014/chart" uri="{C3380CC4-5D6E-409C-BE32-E72D297353CC}">
                  <c16:uniqueId val="{00000039-787B-4F00-8DF9-621D9B68F68F}"/>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{251A40A7-E6CA-471A-B57F-9CE7F70E34A6}</c15:txfldGUID>
                      <c15:f>Diagramm!$J$58</c15:f>
                      <c15:dlblFieldTableCache>
                        <c:ptCount val="1"/>
                      </c15:dlblFieldTableCache>
                    </c15:dlblFTEntry>
                  </c15:dlblFieldTable>
                  <c15:showDataLabelsRange val="0"/>
                </c:ext>
                <c:ext xmlns:c16="http://schemas.microsoft.com/office/drawing/2014/chart" uri="{C3380CC4-5D6E-409C-BE32-E72D297353CC}">
                  <c16:uniqueId val="{0000003A-787B-4F00-8DF9-621D9B68F68F}"/>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{81B7865F-EF8D-4E6A-9BB4-B6BBDB74EB4D}</c15:txfldGUID>
                      <c15:f>Diagramm!$J$59</c15:f>
                      <c15:dlblFieldTableCache>
                        <c:ptCount val="1"/>
                      </c15:dlblFieldTableCache>
                    </c15:dlblFTEntry>
                  </c15:dlblFieldTable>
                  <c15:showDataLabelsRange val="0"/>
                </c:ext>
                <c:ext xmlns:c16="http://schemas.microsoft.com/office/drawing/2014/chart" uri="{C3380CC4-5D6E-409C-BE32-E72D297353CC}">
                  <c16:uniqueId val="{0000003B-787B-4F00-8DF9-621D9B68F68F}"/>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{83513F3D-F399-49B7-9B63-F33C8066FAC5}</c15:txfldGUID>
                      <c15:f>Diagramm!$J$60</c15:f>
                      <c15:dlblFieldTableCache>
                        <c:ptCount val="1"/>
                      </c15:dlblFieldTableCache>
                    </c15:dlblFTEntry>
                  </c15:dlblFieldTable>
                  <c15:showDataLabelsRange val="0"/>
                </c:ext>
                <c:ext xmlns:c16="http://schemas.microsoft.com/office/drawing/2014/chart" uri="{C3380CC4-5D6E-409C-BE32-E72D297353CC}">
                  <c16:uniqueId val="{0000003C-787B-4F00-8DF9-621D9B68F68F}"/>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{9AFE7059-1EEE-4D42-8C78-4A60F5A38C38}</c15:txfldGUID>
                      <c15:f>Diagramm!$J$61</c15:f>
                      <c15:dlblFieldTableCache>
                        <c:ptCount val="1"/>
                      </c15:dlblFieldTableCache>
                    </c15:dlblFTEntry>
                  </c15:dlblFieldTable>
                  <c15:showDataLabelsRange val="0"/>
                </c:ext>
                <c:ext xmlns:c16="http://schemas.microsoft.com/office/drawing/2014/chart" uri="{C3380CC4-5D6E-409C-BE32-E72D297353CC}">
                  <c16:uniqueId val="{0000003D-787B-4F00-8DF9-621D9B68F68F}"/>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{52CBFB1F-DC76-4403-A1E1-241C1C9AC1D7}</c15:txfldGUID>
                      <c15:f>Diagramm!$J$62</c15:f>
                      <c15:dlblFieldTableCache>
                        <c:ptCount val="1"/>
                      </c15:dlblFieldTableCache>
                    </c15:dlblFTEntry>
                  </c15:dlblFieldTable>
                  <c15:showDataLabelsRange val="0"/>
                </c:ext>
                <c:ext xmlns:c16="http://schemas.microsoft.com/office/drawing/2014/chart" uri="{C3380CC4-5D6E-409C-BE32-E72D297353CC}">
                  <c16:uniqueId val="{0000003E-787B-4F00-8DF9-621D9B68F68F}"/>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{B81233C9-ED09-4F17-8318-9C600A22CB14}</c15:txfldGUID>
                      <c15:f>Diagramm!$J$63</c15:f>
                      <c15:dlblFieldTableCache>
                        <c:ptCount val="1"/>
                      </c15:dlblFieldTableCache>
                    </c15:dlblFTEntry>
                  </c15:dlblFieldTable>
                  <c15:showDataLabelsRange val="0"/>
                </c:ext>
                <c:ext xmlns:c16="http://schemas.microsoft.com/office/drawing/2014/chart" uri="{C3380CC4-5D6E-409C-BE32-E72D297353CC}">
                  <c16:uniqueId val="{0000003F-787B-4F00-8DF9-621D9B68F68F}"/>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{ADD61D25-091E-4436-AE24-855DA9780877}</c15:txfldGUID>
                      <c15:f>Diagramm!$J$64</c15:f>
                      <c15:dlblFieldTableCache>
                        <c:ptCount val="1"/>
                      </c15:dlblFieldTableCache>
                    </c15:dlblFTEntry>
                  </c15:dlblFieldTable>
                  <c15:showDataLabelsRange val="0"/>
                </c:ext>
                <c:ext xmlns:c16="http://schemas.microsoft.com/office/drawing/2014/chart" uri="{C3380CC4-5D6E-409C-BE32-E72D297353CC}">
                  <c16:uniqueId val="{00000040-787B-4F00-8DF9-621D9B68F68F}"/>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{DBAB2E47-B5F9-4F55-9B7B-01456C1708D0}</c15:txfldGUID>
                      <c15:f>Diagramm!$J$65</c15:f>
                      <c15:dlblFieldTableCache>
                        <c:ptCount val="1"/>
                      </c15:dlblFieldTableCache>
                    </c15:dlblFTEntry>
                  </c15:dlblFieldTable>
                  <c15:showDataLabelsRange val="0"/>
                </c:ext>
                <c:ext xmlns:c16="http://schemas.microsoft.com/office/drawing/2014/chart" uri="{C3380CC4-5D6E-409C-BE32-E72D297353CC}">
                  <c16:uniqueId val="{00000041-787B-4F00-8DF9-621D9B68F68F}"/>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{250A08B0-3AED-4857-895C-32278012F207}</c15:txfldGUID>
                      <c15:f>Diagramm!$J$66</c15:f>
                      <c15:dlblFieldTableCache>
                        <c:ptCount val="1"/>
                      </c15:dlblFieldTableCache>
                    </c15:dlblFTEntry>
                  </c15:dlblFieldTable>
                  <c15:showDataLabelsRange val="0"/>
                </c:ext>
                <c:ext xmlns:c16="http://schemas.microsoft.com/office/drawing/2014/chart" uri="{C3380CC4-5D6E-409C-BE32-E72D297353CC}">
                  <c16:uniqueId val="{00000042-787B-4F00-8DF9-621D9B68F68F}"/>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{63F95EDF-734F-445D-8007-087D864DD2E3}</c15:txfldGUID>
                      <c15:f>Diagramm!$J$67</c15:f>
                      <c15:dlblFieldTableCache>
                        <c:ptCount val="1"/>
                      </c15:dlblFieldTableCache>
                    </c15:dlblFTEntry>
                  </c15:dlblFieldTable>
                  <c15:showDataLabelsRange val="0"/>
                </c:ext>
                <c:ext xmlns:c16="http://schemas.microsoft.com/office/drawing/2014/chart" uri="{C3380CC4-5D6E-409C-BE32-E72D297353CC}">
                  <c16:uniqueId val="{00000043-787B-4F00-8DF9-621D9B68F68F}"/>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787B-4F00-8DF9-621D9B68F68F}"/>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753-4037-A03A-6233CE903D73}"/>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53-4037-A03A-6233CE903D73}"/>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53-4037-A03A-6233CE903D73}"/>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53-4037-A03A-6233CE903D73}"/>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53-4037-A03A-6233CE903D73}"/>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53-4037-A03A-6233CE903D73}"/>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753-4037-A03A-6233CE903D73}"/>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753-4037-A03A-6233CE903D73}"/>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753-4037-A03A-6233CE903D73}"/>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753-4037-A03A-6233CE903D73}"/>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753-4037-A03A-6233CE903D73}"/>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753-4037-A03A-6233CE903D73}"/>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753-4037-A03A-6233CE903D73}"/>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753-4037-A03A-6233CE903D73}"/>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753-4037-A03A-6233CE903D73}"/>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753-4037-A03A-6233CE903D73}"/>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753-4037-A03A-6233CE903D73}"/>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753-4037-A03A-6233CE903D73}"/>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B753-4037-A03A-6233CE903D73}"/>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753-4037-A03A-6233CE903D73}"/>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B753-4037-A03A-6233CE903D73}"/>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753-4037-A03A-6233CE903D73}"/>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B753-4037-A03A-6233CE903D73}"/>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753-4037-A03A-6233CE903D73}"/>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753-4037-A03A-6233CE903D73}"/>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753-4037-A03A-6233CE903D73}"/>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753-4037-A03A-6233CE903D73}"/>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753-4037-A03A-6233CE903D73}"/>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B753-4037-A03A-6233CE903D73}"/>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753-4037-A03A-6233CE903D73}"/>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B753-4037-A03A-6233CE903D73}"/>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B753-4037-A03A-6233CE903D73}"/>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B753-4037-A03A-6233CE903D73}"/>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B753-4037-A03A-6233CE903D73}"/>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B753-4037-A03A-6233CE903D73}"/>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B753-4037-A03A-6233CE903D73}"/>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B753-4037-A03A-6233CE903D73}"/>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B753-4037-A03A-6233CE903D73}"/>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B753-4037-A03A-6233CE903D73}"/>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B753-4037-A03A-6233CE903D73}"/>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B753-4037-A03A-6233CE903D73}"/>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B753-4037-A03A-6233CE903D73}"/>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B753-4037-A03A-6233CE903D73}"/>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753-4037-A03A-6233CE903D73}"/>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753-4037-A03A-6233CE903D73}"/>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B753-4037-A03A-6233CE903D73}"/>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753-4037-A03A-6233CE903D73}"/>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B753-4037-A03A-6233CE903D73}"/>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B753-4037-A03A-6233CE903D73}"/>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B753-4037-A03A-6233CE903D73}"/>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B753-4037-A03A-6233CE903D73}"/>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B753-4037-A03A-6233CE903D73}"/>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B753-4037-A03A-6233CE903D73}"/>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B753-4037-A03A-6233CE903D73}"/>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B753-4037-A03A-6233CE903D73}"/>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B753-4037-A03A-6233CE903D73}"/>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B753-4037-A03A-6233CE903D73}"/>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B753-4037-A03A-6233CE903D73}"/>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B753-4037-A03A-6233CE903D73}"/>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B753-4037-A03A-6233CE903D73}"/>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B753-4037-A03A-6233CE903D73}"/>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B753-4037-A03A-6233CE903D73}"/>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B753-4037-A03A-6233CE903D73}"/>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B753-4037-A03A-6233CE903D73}"/>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B753-4037-A03A-6233CE903D73}"/>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B753-4037-A03A-6233CE903D73}"/>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B753-4037-A03A-6233CE903D73}"/>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B753-4037-A03A-6233CE903D73}"/>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B753-4037-A03A-6233CE903D73}"/>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100.9536288344848</c:v>
                </c:pt>
                <c:pt idx="2">
                  <c:v>102.54698075925953</c:v>
                </c:pt>
                <c:pt idx="3">
                  <c:v>101.19676564974284</c:v>
                </c:pt>
                <c:pt idx="4">
                  <c:v>102.3017418966073</c:v>
                </c:pt>
                <c:pt idx="5">
                  <c:v>103.09351308174162</c:v>
                </c:pt>
                <c:pt idx="6">
                  <c:v>105.08835605880127</c:v>
                </c:pt>
                <c:pt idx="7">
                  <c:v>104.11090402051599</c:v>
                </c:pt>
                <c:pt idx="8">
                  <c:v>104.09548900629213</c:v>
                </c:pt>
                <c:pt idx="9">
                  <c:v>104.55723875054304</c:v>
                </c:pt>
                <c:pt idx="10">
                  <c:v>107.15887274205076</c:v>
                </c:pt>
                <c:pt idx="11">
                  <c:v>106.22556369904285</c:v>
                </c:pt>
                <c:pt idx="12">
                  <c:v>106.69782368026458</c:v>
                </c:pt>
                <c:pt idx="13">
                  <c:v>107.48889418293417</c:v>
                </c:pt>
                <c:pt idx="14">
                  <c:v>110.15919505598453</c:v>
                </c:pt>
                <c:pt idx="15">
                  <c:v>109.31066859120784</c:v>
                </c:pt>
                <c:pt idx="16">
                  <c:v>109.83267702742472</c:v>
                </c:pt>
                <c:pt idx="17">
                  <c:v>110.34978068638854</c:v>
                </c:pt>
                <c:pt idx="18">
                  <c:v>112.83720343614681</c:v>
                </c:pt>
                <c:pt idx="19">
                  <c:v>112.31589568239467</c:v>
                </c:pt>
                <c:pt idx="20">
                  <c:v>112.41048781513194</c:v>
                </c:pt>
                <c:pt idx="21">
                  <c:v>112.65362463039</c:v>
                </c:pt>
                <c:pt idx="22">
                  <c:v>114.80051570229404</c:v>
                </c:pt>
                <c:pt idx="23">
                  <c:v>114.13276531341528</c:v>
                </c:pt>
                <c:pt idx="24">
                  <c:v>114.14677896270969</c:v>
                </c:pt>
              </c:numCache>
            </c:numRef>
          </c:val>
          <c:smooth val="0"/>
          <c:extLst>
            <c:ext xmlns:c16="http://schemas.microsoft.com/office/drawing/2014/chart" uri="{C3380CC4-5D6E-409C-BE32-E72D297353CC}">
              <c16:uniqueId val="{00000000-3B39-4A23-B141-24305C6B45D9}"/>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103.05436774587659</c:v>
                </c:pt>
                <c:pt idx="2">
                  <c:v>106.80784633136496</c:v>
                </c:pt>
                <c:pt idx="3">
                  <c:v>104.93450078056064</c:v>
                </c:pt>
                <c:pt idx="4">
                  <c:v>103.66524129505193</c:v>
                </c:pt>
                <c:pt idx="5">
                  <c:v>105.71506142672911</c:v>
                </c:pt>
                <c:pt idx="6">
                  <c:v>109.23097807642708</c:v>
                </c:pt>
                <c:pt idx="7">
                  <c:v>109.17667820538925</c:v>
                </c:pt>
                <c:pt idx="8">
                  <c:v>107.85311884884274</c:v>
                </c:pt>
                <c:pt idx="9">
                  <c:v>109.84185162560239</c:v>
                </c:pt>
                <c:pt idx="10">
                  <c:v>113.69714246928663</c:v>
                </c:pt>
                <c:pt idx="11">
                  <c:v>112.62472001628996</c:v>
                </c:pt>
                <c:pt idx="12">
                  <c:v>111.61338491821083</c:v>
                </c:pt>
                <c:pt idx="13">
                  <c:v>113.3713432430598</c:v>
                </c:pt>
                <c:pt idx="14">
                  <c:v>117.14518428018734</c:v>
                </c:pt>
                <c:pt idx="15">
                  <c:v>116.31032376298107</c:v>
                </c:pt>
                <c:pt idx="16">
                  <c:v>115.40758840697754</c:v>
                </c:pt>
                <c:pt idx="17">
                  <c:v>118.40765628181633</c:v>
                </c:pt>
                <c:pt idx="18">
                  <c:v>122.48014660965181</c:v>
                </c:pt>
                <c:pt idx="19">
                  <c:v>119.75157809000203</c:v>
                </c:pt>
                <c:pt idx="20">
                  <c:v>118.1633068621462</c:v>
                </c:pt>
                <c:pt idx="21">
                  <c:v>120.22670196158285</c:v>
                </c:pt>
                <c:pt idx="22">
                  <c:v>124.37385461209529</c:v>
                </c:pt>
                <c:pt idx="23">
                  <c:v>123.26070725582025</c:v>
                </c:pt>
                <c:pt idx="24">
                  <c:v>118.29226905586098</c:v>
                </c:pt>
              </c:numCache>
            </c:numRef>
          </c:val>
          <c:smooth val="0"/>
          <c:extLst>
            <c:ext xmlns:c16="http://schemas.microsoft.com/office/drawing/2014/chart" uri="{C3380CC4-5D6E-409C-BE32-E72D297353CC}">
              <c16:uniqueId val="{00000001-3B39-4A23-B141-24305C6B45D9}"/>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101.7381571583764</c:v>
                </c:pt>
                <c:pt idx="2">
                  <c:v>100.24031339500279</c:v>
                </c:pt>
                <c:pt idx="3">
                  <c:v>99.733350890476345</c:v>
                </c:pt>
                <c:pt idx="4">
                  <c:v>97.228166046680059</c:v>
                </c:pt>
                <c:pt idx="5">
                  <c:v>98.870856239918353</c:v>
                </c:pt>
                <c:pt idx="6">
                  <c:v>97.168910689008143</c:v>
                </c:pt>
                <c:pt idx="7">
                  <c:v>96.579649076604014</c:v>
                </c:pt>
                <c:pt idx="8">
                  <c:v>95.624979425223032</c:v>
                </c:pt>
                <c:pt idx="9">
                  <c:v>98.107120518813574</c:v>
                </c:pt>
                <c:pt idx="10">
                  <c:v>95.526220495769834</c:v>
                </c:pt>
                <c:pt idx="11">
                  <c:v>95.282615136451923</c:v>
                </c:pt>
                <c:pt idx="12">
                  <c:v>94.890871382954217</c:v>
                </c:pt>
                <c:pt idx="13">
                  <c:v>97.340092833393683</c:v>
                </c:pt>
                <c:pt idx="14">
                  <c:v>95.486716923988553</c:v>
                </c:pt>
                <c:pt idx="15">
                  <c:v>94.950126740626132</c:v>
                </c:pt>
                <c:pt idx="16">
                  <c:v>94.229186555617744</c:v>
                </c:pt>
                <c:pt idx="17">
                  <c:v>96.141817822694804</c:v>
                </c:pt>
                <c:pt idx="18">
                  <c:v>93.521414227869769</c:v>
                </c:pt>
                <c:pt idx="19">
                  <c:v>92.879481186423945</c:v>
                </c:pt>
                <c:pt idx="20">
                  <c:v>91.760213319287615</c:v>
                </c:pt>
                <c:pt idx="21">
                  <c:v>93.521414227869769</c:v>
                </c:pt>
                <c:pt idx="22">
                  <c:v>90.637653487836189</c:v>
                </c:pt>
                <c:pt idx="23">
                  <c:v>90.532310629752772</c:v>
                </c:pt>
                <c:pt idx="24">
                  <c:v>88.102840965203939</c:v>
                </c:pt>
              </c:numCache>
            </c:numRef>
          </c:val>
          <c:smooth val="0"/>
          <c:extLst>
            <c:ext xmlns:c16="http://schemas.microsoft.com/office/drawing/2014/chart" uri="{C3380CC4-5D6E-409C-BE32-E72D297353CC}">
              <c16:uniqueId val="{00000002-3B39-4A23-B141-24305C6B45D9}"/>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3B39-4A23-B141-24305C6B45D9}"/>
                </c:ext>
              </c:extLst>
            </c:dLbl>
            <c:dLbl>
              <c:idx val="1"/>
              <c:delete val="1"/>
              <c:extLst>
                <c:ext xmlns:c15="http://schemas.microsoft.com/office/drawing/2012/chart" uri="{CE6537A1-D6FC-4f65-9D91-7224C49458BB}"/>
                <c:ext xmlns:c16="http://schemas.microsoft.com/office/drawing/2014/chart" uri="{C3380CC4-5D6E-409C-BE32-E72D297353CC}">
                  <c16:uniqueId val="{00000004-3B39-4A23-B141-24305C6B45D9}"/>
                </c:ext>
              </c:extLst>
            </c:dLbl>
            <c:dLbl>
              <c:idx val="2"/>
              <c:delete val="1"/>
              <c:extLst>
                <c:ext xmlns:c15="http://schemas.microsoft.com/office/drawing/2012/chart" uri="{CE6537A1-D6FC-4f65-9D91-7224C49458BB}"/>
                <c:ext xmlns:c16="http://schemas.microsoft.com/office/drawing/2014/chart" uri="{C3380CC4-5D6E-409C-BE32-E72D297353CC}">
                  <c16:uniqueId val="{00000005-3B39-4A23-B141-24305C6B45D9}"/>
                </c:ext>
              </c:extLst>
            </c:dLbl>
            <c:dLbl>
              <c:idx val="3"/>
              <c:delete val="1"/>
              <c:extLst>
                <c:ext xmlns:c15="http://schemas.microsoft.com/office/drawing/2012/chart" uri="{CE6537A1-D6FC-4f65-9D91-7224C49458BB}"/>
                <c:ext xmlns:c16="http://schemas.microsoft.com/office/drawing/2014/chart" uri="{C3380CC4-5D6E-409C-BE32-E72D297353CC}">
                  <c16:uniqueId val="{00000006-3B39-4A23-B141-24305C6B45D9}"/>
                </c:ext>
              </c:extLst>
            </c:dLbl>
            <c:dLbl>
              <c:idx val="4"/>
              <c:delete val="1"/>
              <c:extLst>
                <c:ext xmlns:c15="http://schemas.microsoft.com/office/drawing/2012/chart" uri="{CE6537A1-D6FC-4f65-9D91-7224C49458BB}"/>
                <c:ext xmlns:c16="http://schemas.microsoft.com/office/drawing/2014/chart" uri="{C3380CC4-5D6E-409C-BE32-E72D297353CC}">
                  <c16:uniqueId val="{00000007-3B39-4A23-B141-24305C6B45D9}"/>
                </c:ext>
              </c:extLst>
            </c:dLbl>
            <c:dLbl>
              <c:idx val="5"/>
              <c:delete val="1"/>
              <c:extLst>
                <c:ext xmlns:c15="http://schemas.microsoft.com/office/drawing/2012/chart" uri="{CE6537A1-D6FC-4f65-9D91-7224C49458BB}"/>
                <c:ext xmlns:c16="http://schemas.microsoft.com/office/drawing/2014/chart" uri="{C3380CC4-5D6E-409C-BE32-E72D297353CC}">
                  <c16:uniqueId val="{00000008-3B39-4A23-B141-24305C6B45D9}"/>
                </c:ext>
              </c:extLst>
            </c:dLbl>
            <c:dLbl>
              <c:idx val="6"/>
              <c:delete val="1"/>
              <c:extLst>
                <c:ext xmlns:c15="http://schemas.microsoft.com/office/drawing/2012/chart" uri="{CE6537A1-D6FC-4f65-9D91-7224C49458BB}"/>
                <c:ext xmlns:c16="http://schemas.microsoft.com/office/drawing/2014/chart" uri="{C3380CC4-5D6E-409C-BE32-E72D297353CC}">
                  <c16:uniqueId val="{00000009-3B39-4A23-B141-24305C6B45D9}"/>
                </c:ext>
              </c:extLst>
            </c:dLbl>
            <c:dLbl>
              <c:idx val="7"/>
              <c:delete val="1"/>
              <c:extLst>
                <c:ext xmlns:c15="http://schemas.microsoft.com/office/drawing/2012/chart" uri="{CE6537A1-D6FC-4f65-9D91-7224C49458BB}"/>
                <c:ext xmlns:c16="http://schemas.microsoft.com/office/drawing/2014/chart" uri="{C3380CC4-5D6E-409C-BE32-E72D297353CC}">
                  <c16:uniqueId val="{0000000A-3B39-4A23-B141-24305C6B45D9}"/>
                </c:ext>
              </c:extLst>
            </c:dLbl>
            <c:dLbl>
              <c:idx val="8"/>
              <c:delete val="1"/>
              <c:extLst>
                <c:ext xmlns:c15="http://schemas.microsoft.com/office/drawing/2012/chart" uri="{CE6537A1-D6FC-4f65-9D91-7224C49458BB}"/>
                <c:ext xmlns:c16="http://schemas.microsoft.com/office/drawing/2014/chart" uri="{C3380CC4-5D6E-409C-BE32-E72D297353CC}">
                  <c16:uniqueId val="{0000000B-3B39-4A23-B141-24305C6B45D9}"/>
                </c:ext>
              </c:extLst>
            </c:dLbl>
            <c:dLbl>
              <c:idx val="9"/>
              <c:delete val="1"/>
              <c:extLst>
                <c:ext xmlns:c15="http://schemas.microsoft.com/office/drawing/2012/chart" uri="{CE6537A1-D6FC-4f65-9D91-7224C49458BB}"/>
                <c:ext xmlns:c16="http://schemas.microsoft.com/office/drawing/2014/chart" uri="{C3380CC4-5D6E-409C-BE32-E72D297353CC}">
                  <c16:uniqueId val="{0000000C-3B39-4A23-B141-24305C6B45D9}"/>
                </c:ext>
              </c:extLst>
            </c:dLbl>
            <c:dLbl>
              <c:idx val="10"/>
              <c:delete val="1"/>
              <c:extLst>
                <c:ext xmlns:c15="http://schemas.microsoft.com/office/drawing/2012/chart" uri="{CE6537A1-D6FC-4f65-9D91-7224C49458BB}"/>
                <c:ext xmlns:c16="http://schemas.microsoft.com/office/drawing/2014/chart" uri="{C3380CC4-5D6E-409C-BE32-E72D297353CC}">
                  <c16:uniqueId val="{0000000D-3B39-4A23-B141-24305C6B45D9}"/>
                </c:ext>
              </c:extLst>
            </c:dLbl>
            <c:dLbl>
              <c:idx val="11"/>
              <c:delete val="1"/>
              <c:extLst>
                <c:ext xmlns:c15="http://schemas.microsoft.com/office/drawing/2012/chart" uri="{CE6537A1-D6FC-4f65-9D91-7224C49458BB}"/>
                <c:ext xmlns:c16="http://schemas.microsoft.com/office/drawing/2014/chart" uri="{C3380CC4-5D6E-409C-BE32-E72D297353CC}">
                  <c16:uniqueId val="{0000000E-3B39-4A23-B141-24305C6B45D9}"/>
                </c:ext>
              </c:extLst>
            </c:dLbl>
            <c:dLbl>
              <c:idx val="12"/>
              <c:delete val="1"/>
              <c:extLst>
                <c:ext xmlns:c15="http://schemas.microsoft.com/office/drawing/2012/chart" uri="{CE6537A1-D6FC-4f65-9D91-7224C49458BB}"/>
                <c:ext xmlns:c16="http://schemas.microsoft.com/office/drawing/2014/chart" uri="{C3380CC4-5D6E-409C-BE32-E72D297353CC}">
                  <c16:uniqueId val="{0000000F-3B39-4A23-B141-24305C6B45D9}"/>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B39-4A23-B141-24305C6B45D9}"/>
                </c:ext>
              </c:extLst>
            </c:dLbl>
            <c:dLbl>
              <c:idx val="14"/>
              <c:delete val="1"/>
              <c:extLst>
                <c:ext xmlns:c15="http://schemas.microsoft.com/office/drawing/2012/chart" uri="{CE6537A1-D6FC-4f65-9D91-7224C49458BB}"/>
                <c:ext xmlns:c16="http://schemas.microsoft.com/office/drawing/2014/chart" uri="{C3380CC4-5D6E-409C-BE32-E72D297353CC}">
                  <c16:uniqueId val="{00000011-3B39-4A23-B141-24305C6B45D9}"/>
                </c:ext>
              </c:extLst>
            </c:dLbl>
            <c:dLbl>
              <c:idx val="15"/>
              <c:delete val="1"/>
              <c:extLst>
                <c:ext xmlns:c15="http://schemas.microsoft.com/office/drawing/2012/chart" uri="{CE6537A1-D6FC-4f65-9D91-7224C49458BB}"/>
                <c:ext xmlns:c16="http://schemas.microsoft.com/office/drawing/2014/chart" uri="{C3380CC4-5D6E-409C-BE32-E72D297353CC}">
                  <c16:uniqueId val="{00000012-3B39-4A23-B141-24305C6B45D9}"/>
                </c:ext>
              </c:extLst>
            </c:dLbl>
            <c:dLbl>
              <c:idx val="16"/>
              <c:delete val="1"/>
              <c:extLst>
                <c:ext xmlns:c15="http://schemas.microsoft.com/office/drawing/2012/chart" uri="{CE6537A1-D6FC-4f65-9D91-7224C49458BB}"/>
                <c:ext xmlns:c16="http://schemas.microsoft.com/office/drawing/2014/chart" uri="{C3380CC4-5D6E-409C-BE32-E72D297353CC}">
                  <c16:uniqueId val="{00000013-3B39-4A23-B141-24305C6B45D9}"/>
                </c:ext>
              </c:extLst>
            </c:dLbl>
            <c:dLbl>
              <c:idx val="17"/>
              <c:delete val="1"/>
              <c:extLst>
                <c:ext xmlns:c15="http://schemas.microsoft.com/office/drawing/2012/chart" uri="{CE6537A1-D6FC-4f65-9D91-7224C49458BB}"/>
                <c:ext xmlns:c16="http://schemas.microsoft.com/office/drawing/2014/chart" uri="{C3380CC4-5D6E-409C-BE32-E72D297353CC}">
                  <c16:uniqueId val="{00000014-3B39-4A23-B141-24305C6B45D9}"/>
                </c:ext>
              </c:extLst>
            </c:dLbl>
            <c:dLbl>
              <c:idx val="18"/>
              <c:delete val="1"/>
              <c:extLst>
                <c:ext xmlns:c15="http://schemas.microsoft.com/office/drawing/2012/chart" uri="{CE6537A1-D6FC-4f65-9D91-7224C49458BB}"/>
                <c:ext xmlns:c16="http://schemas.microsoft.com/office/drawing/2014/chart" uri="{C3380CC4-5D6E-409C-BE32-E72D297353CC}">
                  <c16:uniqueId val="{00000015-3B39-4A23-B141-24305C6B45D9}"/>
                </c:ext>
              </c:extLst>
            </c:dLbl>
            <c:dLbl>
              <c:idx val="19"/>
              <c:delete val="1"/>
              <c:extLst>
                <c:ext xmlns:c15="http://schemas.microsoft.com/office/drawing/2012/chart" uri="{CE6537A1-D6FC-4f65-9D91-7224C49458BB}"/>
                <c:ext xmlns:c16="http://schemas.microsoft.com/office/drawing/2014/chart" uri="{C3380CC4-5D6E-409C-BE32-E72D297353CC}">
                  <c16:uniqueId val="{00000016-3B39-4A23-B141-24305C6B45D9}"/>
                </c:ext>
              </c:extLst>
            </c:dLbl>
            <c:dLbl>
              <c:idx val="20"/>
              <c:delete val="1"/>
              <c:extLst>
                <c:ext xmlns:c15="http://schemas.microsoft.com/office/drawing/2012/chart" uri="{CE6537A1-D6FC-4f65-9D91-7224C49458BB}"/>
                <c:ext xmlns:c16="http://schemas.microsoft.com/office/drawing/2014/chart" uri="{C3380CC4-5D6E-409C-BE32-E72D297353CC}">
                  <c16:uniqueId val="{00000017-3B39-4A23-B141-24305C6B45D9}"/>
                </c:ext>
              </c:extLst>
            </c:dLbl>
            <c:dLbl>
              <c:idx val="21"/>
              <c:delete val="1"/>
              <c:extLst>
                <c:ext xmlns:c15="http://schemas.microsoft.com/office/drawing/2012/chart" uri="{CE6537A1-D6FC-4f65-9D91-7224C49458BB}"/>
                <c:ext xmlns:c16="http://schemas.microsoft.com/office/drawing/2014/chart" uri="{C3380CC4-5D6E-409C-BE32-E72D297353CC}">
                  <c16:uniqueId val="{00000018-3B39-4A23-B141-24305C6B45D9}"/>
                </c:ext>
              </c:extLst>
            </c:dLbl>
            <c:dLbl>
              <c:idx val="22"/>
              <c:delete val="1"/>
              <c:extLst>
                <c:ext xmlns:c15="http://schemas.microsoft.com/office/drawing/2012/chart" uri="{CE6537A1-D6FC-4f65-9D91-7224C49458BB}"/>
                <c:ext xmlns:c16="http://schemas.microsoft.com/office/drawing/2014/chart" uri="{C3380CC4-5D6E-409C-BE32-E72D297353CC}">
                  <c16:uniqueId val="{00000019-3B39-4A23-B141-24305C6B45D9}"/>
                </c:ext>
              </c:extLst>
            </c:dLbl>
            <c:dLbl>
              <c:idx val="23"/>
              <c:delete val="1"/>
              <c:extLst>
                <c:ext xmlns:c15="http://schemas.microsoft.com/office/drawing/2012/chart" uri="{CE6537A1-D6FC-4f65-9D91-7224C49458BB}"/>
                <c:ext xmlns:c16="http://schemas.microsoft.com/office/drawing/2014/chart" uri="{C3380CC4-5D6E-409C-BE32-E72D297353CC}">
                  <c16:uniqueId val="{0000001A-3B39-4A23-B141-24305C6B45D9}"/>
                </c:ext>
              </c:extLst>
            </c:dLbl>
            <c:dLbl>
              <c:idx val="24"/>
              <c:delete val="1"/>
              <c:extLst>
                <c:ext xmlns:c15="http://schemas.microsoft.com/office/drawing/2012/chart" uri="{CE6537A1-D6FC-4f65-9D91-7224C49458BB}"/>
                <c:ext xmlns:c16="http://schemas.microsoft.com/office/drawing/2014/chart" uri="{C3380CC4-5D6E-409C-BE32-E72D297353CC}">
                  <c16:uniqueId val="{0000001B-3B39-4A23-B141-24305C6B45D9}"/>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3B39-4A23-B141-24305C6B45D9}"/>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Agentur für Arbeit Nienburg – Verden (277)</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162908</v>
      </c>
      <c r="E12" s="114">
        <v>162888</v>
      </c>
      <c r="F12" s="114">
        <v>163841</v>
      </c>
      <c r="G12" s="114">
        <v>160777</v>
      </c>
      <c r="H12" s="114">
        <v>160430</v>
      </c>
      <c r="I12" s="115">
        <v>2478</v>
      </c>
      <c r="J12" s="116">
        <v>1.5445988904818302</v>
      </c>
      <c r="N12" s="117"/>
    </row>
    <row r="13" spans="1:15" s="110" customFormat="1" ht="13.5" customHeight="1" x14ac:dyDescent="0.2">
      <c r="A13" s="118" t="s">
        <v>105</v>
      </c>
      <c r="B13" s="119" t="s">
        <v>106</v>
      </c>
      <c r="C13" s="113">
        <v>54.427652417315294</v>
      </c>
      <c r="D13" s="114">
        <v>88667</v>
      </c>
      <c r="E13" s="114">
        <v>88639</v>
      </c>
      <c r="F13" s="114">
        <v>89602</v>
      </c>
      <c r="G13" s="114">
        <v>87950</v>
      </c>
      <c r="H13" s="114">
        <v>87729</v>
      </c>
      <c r="I13" s="115">
        <v>938</v>
      </c>
      <c r="J13" s="116">
        <v>1.0692017462868606</v>
      </c>
    </row>
    <row r="14" spans="1:15" s="110" customFormat="1" ht="13.5" customHeight="1" x14ac:dyDescent="0.2">
      <c r="A14" s="120"/>
      <c r="B14" s="119" t="s">
        <v>107</v>
      </c>
      <c r="C14" s="113">
        <v>45.572347582684706</v>
      </c>
      <c r="D14" s="114">
        <v>74241</v>
      </c>
      <c r="E14" s="114">
        <v>74249</v>
      </c>
      <c r="F14" s="114">
        <v>74239</v>
      </c>
      <c r="G14" s="114">
        <v>72827</v>
      </c>
      <c r="H14" s="114">
        <v>72701</v>
      </c>
      <c r="I14" s="115">
        <v>1540</v>
      </c>
      <c r="J14" s="116">
        <v>2.1182652233119215</v>
      </c>
    </row>
    <row r="15" spans="1:15" s="110" customFormat="1" ht="13.5" customHeight="1" x14ac:dyDescent="0.2">
      <c r="A15" s="118" t="s">
        <v>105</v>
      </c>
      <c r="B15" s="121" t="s">
        <v>108</v>
      </c>
      <c r="C15" s="113">
        <v>11.176860559334102</v>
      </c>
      <c r="D15" s="114">
        <v>18208</v>
      </c>
      <c r="E15" s="114">
        <v>18796</v>
      </c>
      <c r="F15" s="114">
        <v>19422</v>
      </c>
      <c r="G15" s="114">
        <v>17208</v>
      </c>
      <c r="H15" s="114">
        <v>17889</v>
      </c>
      <c r="I15" s="115">
        <v>319</v>
      </c>
      <c r="J15" s="116">
        <v>1.7832187377718152</v>
      </c>
    </row>
    <row r="16" spans="1:15" s="110" customFormat="1" ht="13.5" customHeight="1" x14ac:dyDescent="0.2">
      <c r="A16" s="118"/>
      <c r="B16" s="121" t="s">
        <v>109</v>
      </c>
      <c r="C16" s="113">
        <v>66.018243425737225</v>
      </c>
      <c r="D16" s="114">
        <v>107549</v>
      </c>
      <c r="E16" s="114">
        <v>107328</v>
      </c>
      <c r="F16" s="114">
        <v>107994</v>
      </c>
      <c r="G16" s="114">
        <v>107616</v>
      </c>
      <c r="H16" s="114">
        <v>107412</v>
      </c>
      <c r="I16" s="115">
        <v>137</v>
      </c>
      <c r="J16" s="116">
        <v>0.12754627043533312</v>
      </c>
    </row>
    <row r="17" spans="1:10" s="110" customFormat="1" ht="13.5" customHeight="1" x14ac:dyDescent="0.2">
      <c r="A17" s="118"/>
      <c r="B17" s="121" t="s">
        <v>110</v>
      </c>
      <c r="C17" s="113">
        <v>21.347017948780906</v>
      </c>
      <c r="D17" s="114">
        <v>34776</v>
      </c>
      <c r="E17" s="114">
        <v>34371</v>
      </c>
      <c r="F17" s="114">
        <v>34066</v>
      </c>
      <c r="G17" s="114">
        <v>33591</v>
      </c>
      <c r="H17" s="114">
        <v>32885</v>
      </c>
      <c r="I17" s="115">
        <v>1891</v>
      </c>
      <c r="J17" s="116">
        <v>5.7503421012619738</v>
      </c>
    </row>
    <row r="18" spans="1:10" s="110" customFormat="1" ht="13.5" customHeight="1" x14ac:dyDescent="0.2">
      <c r="A18" s="120"/>
      <c r="B18" s="121" t="s">
        <v>111</v>
      </c>
      <c r="C18" s="113">
        <v>1.4578780661477644</v>
      </c>
      <c r="D18" s="114">
        <v>2375</v>
      </c>
      <c r="E18" s="114">
        <v>2393</v>
      </c>
      <c r="F18" s="114">
        <v>2359</v>
      </c>
      <c r="G18" s="114">
        <v>2362</v>
      </c>
      <c r="H18" s="114">
        <v>2244</v>
      </c>
      <c r="I18" s="115">
        <v>131</v>
      </c>
      <c r="J18" s="116">
        <v>5.8377896613190732</v>
      </c>
    </row>
    <row r="19" spans="1:10" s="110" customFormat="1" ht="13.5" customHeight="1" x14ac:dyDescent="0.2">
      <c r="A19" s="120"/>
      <c r="B19" s="121" t="s">
        <v>112</v>
      </c>
      <c r="C19" s="113">
        <v>0.3431384585164633</v>
      </c>
      <c r="D19" s="114">
        <v>559</v>
      </c>
      <c r="E19" s="114">
        <v>553</v>
      </c>
      <c r="F19" s="114">
        <v>575</v>
      </c>
      <c r="G19" s="114">
        <v>548</v>
      </c>
      <c r="H19" s="114">
        <v>512</v>
      </c>
      <c r="I19" s="115">
        <v>47</v>
      </c>
      <c r="J19" s="116">
        <v>9.1796875</v>
      </c>
    </row>
    <row r="20" spans="1:10" s="110" customFormat="1" ht="13.5" customHeight="1" x14ac:dyDescent="0.2">
      <c r="A20" s="118" t="s">
        <v>113</v>
      </c>
      <c r="B20" s="122" t="s">
        <v>114</v>
      </c>
      <c r="C20" s="113">
        <v>69.110786456159303</v>
      </c>
      <c r="D20" s="114">
        <v>112587</v>
      </c>
      <c r="E20" s="114">
        <v>112847</v>
      </c>
      <c r="F20" s="114">
        <v>114054</v>
      </c>
      <c r="G20" s="114">
        <v>111379</v>
      </c>
      <c r="H20" s="114">
        <v>111602</v>
      </c>
      <c r="I20" s="115">
        <v>985</v>
      </c>
      <c r="J20" s="116">
        <v>0.88260067023888455</v>
      </c>
    </row>
    <row r="21" spans="1:10" s="110" customFormat="1" ht="13.5" customHeight="1" x14ac:dyDescent="0.2">
      <c r="A21" s="120"/>
      <c r="B21" s="122" t="s">
        <v>115</v>
      </c>
      <c r="C21" s="113">
        <v>30.889213543840697</v>
      </c>
      <c r="D21" s="114">
        <v>50321</v>
      </c>
      <c r="E21" s="114">
        <v>50041</v>
      </c>
      <c r="F21" s="114">
        <v>49787</v>
      </c>
      <c r="G21" s="114">
        <v>49398</v>
      </c>
      <c r="H21" s="114">
        <v>48828</v>
      </c>
      <c r="I21" s="115">
        <v>1493</v>
      </c>
      <c r="J21" s="116">
        <v>3.0576718276398789</v>
      </c>
    </row>
    <row r="22" spans="1:10" s="110" customFormat="1" ht="13.5" customHeight="1" x14ac:dyDescent="0.2">
      <c r="A22" s="118" t="s">
        <v>113</v>
      </c>
      <c r="B22" s="122" t="s">
        <v>116</v>
      </c>
      <c r="C22" s="113">
        <v>89.761092150170654</v>
      </c>
      <c r="D22" s="114">
        <v>146228</v>
      </c>
      <c r="E22" s="114">
        <v>146934</v>
      </c>
      <c r="F22" s="114">
        <v>147907</v>
      </c>
      <c r="G22" s="114">
        <v>145327</v>
      </c>
      <c r="H22" s="114">
        <v>145604</v>
      </c>
      <c r="I22" s="115">
        <v>624</v>
      </c>
      <c r="J22" s="116">
        <v>0.42855965495453424</v>
      </c>
    </row>
    <row r="23" spans="1:10" s="110" customFormat="1" ht="13.5" customHeight="1" x14ac:dyDescent="0.2">
      <c r="A23" s="123"/>
      <c r="B23" s="124" t="s">
        <v>117</v>
      </c>
      <c r="C23" s="125">
        <v>10.188572691334986</v>
      </c>
      <c r="D23" s="114">
        <v>16598</v>
      </c>
      <c r="E23" s="114">
        <v>15876</v>
      </c>
      <c r="F23" s="114">
        <v>15855</v>
      </c>
      <c r="G23" s="114">
        <v>15373</v>
      </c>
      <c r="H23" s="114">
        <v>14750</v>
      </c>
      <c r="I23" s="115">
        <v>1848</v>
      </c>
      <c r="J23" s="116">
        <v>12.528813559322034</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44191</v>
      </c>
      <c r="E26" s="114">
        <v>45661</v>
      </c>
      <c r="F26" s="114">
        <v>45857</v>
      </c>
      <c r="G26" s="114">
        <v>46122</v>
      </c>
      <c r="H26" s="140">
        <v>45283</v>
      </c>
      <c r="I26" s="115">
        <v>-1092</v>
      </c>
      <c r="J26" s="116">
        <v>-2.4115010047920853</v>
      </c>
    </row>
    <row r="27" spans="1:10" s="110" customFormat="1" ht="13.5" customHeight="1" x14ac:dyDescent="0.2">
      <c r="A27" s="118" t="s">
        <v>105</v>
      </c>
      <c r="B27" s="119" t="s">
        <v>106</v>
      </c>
      <c r="C27" s="113">
        <v>41.291213142947662</v>
      </c>
      <c r="D27" s="115">
        <v>18247</v>
      </c>
      <c r="E27" s="114">
        <v>18738</v>
      </c>
      <c r="F27" s="114">
        <v>18842</v>
      </c>
      <c r="G27" s="114">
        <v>18777</v>
      </c>
      <c r="H27" s="140">
        <v>18317</v>
      </c>
      <c r="I27" s="115">
        <v>-70</v>
      </c>
      <c r="J27" s="116">
        <v>-0.38215865043402303</v>
      </c>
    </row>
    <row r="28" spans="1:10" s="110" customFormat="1" ht="13.5" customHeight="1" x14ac:dyDescent="0.2">
      <c r="A28" s="120"/>
      <c r="B28" s="119" t="s">
        <v>107</v>
      </c>
      <c r="C28" s="113">
        <v>58.708786857052338</v>
      </c>
      <c r="D28" s="115">
        <v>25944</v>
      </c>
      <c r="E28" s="114">
        <v>26923</v>
      </c>
      <c r="F28" s="114">
        <v>27015</v>
      </c>
      <c r="G28" s="114">
        <v>27345</v>
      </c>
      <c r="H28" s="140">
        <v>26966</v>
      </c>
      <c r="I28" s="115">
        <v>-1022</v>
      </c>
      <c r="J28" s="116">
        <v>-3.789957724542016</v>
      </c>
    </row>
    <row r="29" spans="1:10" s="110" customFormat="1" ht="13.5" customHeight="1" x14ac:dyDescent="0.2">
      <c r="A29" s="118" t="s">
        <v>105</v>
      </c>
      <c r="B29" s="121" t="s">
        <v>108</v>
      </c>
      <c r="C29" s="113">
        <v>17.216175239302121</v>
      </c>
      <c r="D29" s="115">
        <v>7608</v>
      </c>
      <c r="E29" s="114">
        <v>7738</v>
      </c>
      <c r="F29" s="114">
        <v>7664</v>
      </c>
      <c r="G29" s="114">
        <v>7860</v>
      </c>
      <c r="H29" s="140">
        <v>7388</v>
      </c>
      <c r="I29" s="115">
        <v>220</v>
      </c>
      <c r="J29" s="116">
        <v>2.9778018408229561</v>
      </c>
    </row>
    <row r="30" spans="1:10" s="110" customFormat="1" ht="13.5" customHeight="1" x14ac:dyDescent="0.2">
      <c r="A30" s="118"/>
      <c r="B30" s="121" t="s">
        <v>109</v>
      </c>
      <c r="C30" s="113">
        <v>45.160779344210361</v>
      </c>
      <c r="D30" s="115">
        <v>19957</v>
      </c>
      <c r="E30" s="114">
        <v>20969</v>
      </c>
      <c r="F30" s="114">
        <v>21182</v>
      </c>
      <c r="G30" s="114">
        <v>21307</v>
      </c>
      <c r="H30" s="140">
        <v>21226</v>
      </c>
      <c r="I30" s="115">
        <v>-1269</v>
      </c>
      <c r="J30" s="116">
        <v>-5.9785169132196359</v>
      </c>
    </row>
    <row r="31" spans="1:10" s="110" customFormat="1" ht="13.5" customHeight="1" x14ac:dyDescent="0.2">
      <c r="A31" s="118"/>
      <c r="B31" s="121" t="s">
        <v>110</v>
      </c>
      <c r="C31" s="113">
        <v>19.881876400171979</v>
      </c>
      <c r="D31" s="115">
        <v>8786</v>
      </c>
      <c r="E31" s="114">
        <v>8955</v>
      </c>
      <c r="F31" s="114">
        <v>9001</v>
      </c>
      <c r="G31" s="114">
        <v>8982</v>
      </c>
      <c r="H31" s="140">
        <v>8894</v>
      </c>
      <c r="I31" s="115">
        <v>-108</v>
      </c>
      <c r="J31" s="116">
        <v>-1.2143017764785249</v>
      </c>
    </row>
    <row r="32" spans="1:10" s="110" customFormat="1" ht="13.5" customHeight="1" x14ac:dyDescent="0.2">
      <c r="A32" s="120"/>
      <c r="B32" s="121" t="s">
        <v>111</v>
      </c>
      <c r="C32" s="113">
        <v>17.741169016315538</v>
      </c>
      <c r="D32" s="115">
        <v>7840</v>
      </c>
      <c r="E32" s="114">
        <v>7999</v>
      </c>
      <c r="F32" s="114">
        <v>8010</v>
      </c>
      <c r="G32" s="114">
        <v>7973</v>
      </c>
      <c r="H32" s="140">
        <v>7775</v>
      </c>
      <c r="I32" s="115">
        <v>65</v>
      </c>
      <c r="J32" s="116">
        <v>0.83601286173633438</v>
      </c>
    </row>
    <row r="33" spans="1:10" s="110" customFormat="1" ht="13.5" customHeight="1" x14ac:dyDescent="0.2">
      <c r="A33" s="120"/>
      <c r="B33" s="121" t="s">
        <v>112</v>
      </c>
      <c r="C33" s="113">
        <v>1.5885587563078456</v>
      </c>
      <c r="D33" s="115">
        <v>702</v>
      </c>
      <c r="E33" s="114">
        <v>717</v>
      </c>
      <c r="F33" s="114">
        <v>764</v>
      </c>
      <c r="G33" s="114">
        <v>695</v>
      </c>
      <c r="H33" s="140">
        <v>674</v>
      </c>
      <c r="I33" s="115">
        <v>28</v>
      </c>
      <c r="J33" s="116">
        <v>4.1543026706231458</v>
      </c>
    </row>
    <row r="34" spans="1:10" s="110" customFormat="1" ht="13.5" customHeight="1" x14ac:dyDescent="0.2">
      <c r="A34" s="118" t="s">
        <v>113</v>
      </c>
      <c r="B34" s="122" t="s">
        <v>116</v>
      </c>
      <c r="C34" s="113">
        <v>92.417007988051864</v>
      </c>
      <c r="D34" s="115">
        <v>40840</v>
      </c>
      <c r="E34" s="114">
        <v>42217</v>
      </c>
      <c r="F34" s="114">
        <v>42462</v>
      </c>
      <c r="G34" s="114">
        <v>42795</v>
      </c>
      <c r="H34" s="140">
        <v>42071</v>
      </c>
      <c r="I34" s="115">
        <v>-1231</v>
      </c>
      <c r="J34" s="116">
        <v>-2.9260060374129448</v>
      </c>
    </row>
    <row r="35" spans="1:10" s="110" customFormat="1" ht="13.5" customHeight="1" x14ac:dyDescent="0.2">
      <c r="A35" s="118"/>
      <c r="B35" s="119" t="s">
        <v>117</v>
      </c>
      <c r="C35" s="113">
        <v>7.379330632934308</v>
      </c>
      <c r="D35" s="115">
        <v>3261</v>
      </c>
      <c r="E35" s="114">
        <v>3339</v>
      </c>
      <c r="F35" s="114">
        <v>3288</v>
      </c>
      <c r="G35" s="114">
        <v>3241</v>
      </c>
      <c r="H35" s="140">
        <v>3122</v>
      </c>
      <c r="I35" s="115">
        <v>139</v>
      </c>
      <c r="J35" s="116">
        <v>4.452274183215887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26763</v>
      </c>
      <c r="E37" s="114">
        <v>27501</v>
      </c>
      <c r="F37" s="114">
        <v>27533</v>
      </c>
      <c r="G37" s="114">
        <v>28409</v>
      </c>
      <c r="H37" s="140">
        <v>27874</v>
      </c>
      <c r="I37" s="115">
        <v>-1111</v>
      </c>
      <c r="J37" s="116">
        <v>-3.9857932123125495</v>
      </c>
    </row>
    <row r="38" spans="1:10" s="110" customFormat="1" ht="13.5" customHeight="1" x14ac:dyDescent="0.2">
      <c r="A38" s="118" t="s">
        <v>105</v>
      </c>
      <c r="B38" s="119" t="s">
        <v>106</v>
      </c>
      <c r="C38" s="113">
        <v>38.994133692037515</v>
      </c>
      <c r="D38" s="115">
        <v>10436</v>
      </c>
      <c r="E38" s="114">
        <v>10608</v>
      </c>
      <c r="F38" s="114">
        <v>10626</v>
      </c>
      <c r="G38" s="114">
        <v>10845</v>
      </c>
      <c r="H38" s="140">
        <v>10568</v>
      </c>
      <c r="I38" s="115">
        <v>-132</v>
      </c>
      <c r="J38" s="116">
        <v>-1.2490537471612415</v>
      </c>
    </row>
    <row r="39" spans="1:10" s="110" customFormat="1" ht="13.5" customHeight="1" x14ac:dyDescent="0.2">
      <c r="A39" s="120"/>
      <c r="B39" s="119" t="s">
        <v>107</v>
      </c>
      <c r="C39" s="113">
        <v>61.005866307962485</v>
      </c>
      <c r="D39" s="115">
        <v>16327</v>
      </c>
      <c r="E39" s="114">
        <v>16893</v>
      </c>
      <c r="F39" s="114">
        <v>16907</v>
      </c>
      <c r="G39" s="114">
        <v>17564</v>
      </c>
      <c r="H39" s="140">
        <v>17306</v>
      </c>
      <c r="I39" s="115">
        <v>-979</v>
      </c>
      <c r="J39" s="116">
        <v>-5.656997573096036</v>
      </c>
    </row>
    <row r="40" spans="1:10" s="110" customFormat="1" ht="13.5" customHeight="1" x14ac:dyDescent="0.2">
      <c r="A40" s="118" t="s">
        <v>105</v>
      </c>
      <c r="B40" s="121" t="s">
        <v>108</v>
      </c>
      <c r="C40" s="113">
        <v>20.304151253596384</v>
      </c>
      <c r="D40" s="115">
        <v>5434</v>
      </c>
      <c r="E40" s="114">
        <v>5350</v>
      </c>
      <c r="F40" s="114">
        <v>5187</v>
      </c>
      <c r="G40" s="114">
        <v>5759</v>
      </c>
      <c r="H40" s="140">
        <v>5293</v>
      </c>
      <c r="I40" s="115">
        <v>141</v>
      </c>
      <c r="J40" s="116">
        <v>2.6638957113168336</v>
      </c>
    </row>
    <row r="41" spans="1:10" s="110" customFormat="1" ht="13.5" customHeight="1" x14ac:dyDescent="0.2">
      <c r="A41" s="118"/>
      <c r="B41" s="121" t="s">
        <v>109</v>
      </c>
      <c r="C41" s="113">
        <v>30.583267944550311</v>
      </c>
      <c r="D41" s="115">
        <v>8185</v>
      </c>
      <c r="E41" s="114">
        <v>8699</v>
      </c>
      <c r="F41" s="114">
        <v>8863</v>
      </c>
      <c r="G41" s="114">
        <v>9158</v>
      </c>
      <c r="H41" s="140">
        <v>9227</v>
      </c>
      <c r="I41" s="115">
        <v>-1042</v>
      </c>
      <c r="J41" s="116">
        <v>-11.292944619052779</v>
      </c>
    </row>
    <row r="42" spans="1:10" s="110" customFormat="1" ht="13.5" customHeight="1" x14ac:dyDescent="0.2">
      <c r="A42" s="118"/>
      <c r="B42" s="121" t="s">
        <v>110</v>
      </c>
      <c r="C42" s="113">
        <v>20.588125397003324</v>
      </c>
      <c r="D42" s="115">
        <v>5510</v>
      </c>
      <c r="E42" s="114">
        <v>5658</v>
      </c>
      <c r="F42" s="114">
        <v>5688</v>
      </c>
      <c r="G42" s="114">
        <v>5722</v>
      </c>
      <c r="H42" s="140">
        <v>5784</v>
      </c>
      <c r="I42" s="115">
        <v>-274</v>
      </c>
      <c r="J42" s="116">
        <v>-4.7372060857538036</v>
      </c>
    </row>
    <row r="43" spans="1:10" s="110" customFormat="1" ht="13.5" customHeight="1" x14ac:dyDescent="0.2">
      <c r="A43" s="120"/>
      <c r="B43" s="121" t="s">
        <v>111</v>
      </c>
      <c r="C43" s="113">
        <v>28.524455404849981</v>
      </c>
      <c r="D43" s="115">
        <v>7634</v>
      </c>
      <c r="E43" s="114">
        <v>7794</v>
      </c>
      <c r="F43" s="114">
        <v>7795</v>
      </c>
      <c r="G43" s="114">
        <v>7770</v>
      </c>
      <c r="H43" s="140">
        <v>7570</v>
      </c>
      <c r="I43" s="115">
        <v>64</v>
      </c>
      <c r="J43" s="116">
        <v>0.84544253632760902</v>
      </c>
    </row>
    <row r="44" spans="1:10" s="110" customFormat="1" ht="13.5" customHeight="1" x14ac:dyDescent="0.2">
      <c r="A44" s="120"/>
      <c r="B44" s="121" t="s">
        <v>112</v>
      </c>
      <c r="C44" s="113">
        <v>2.466091245376079</v>
      </c>
      <c r="D44" s="115">
        <v>660</v>
      </c>
      <c r="E44" s="114">
        <v>677</v>
      </c>
      <c r="F44" s="114">
        <v>720</v>
      </c>
      <c r="G44" s="114">
        <v>654</v>
      </c>
      <c r="H44" s="140">
        <v>626</v>
      </c>
      <c r="I44" s="115">
        <v>34</v>
      </c>
      <c r="J44" s="116">
        <v>5.4313099041533546</v>
      </c>
    </row>
    <row r="45" spans="1:10" s="110" customFormat="1" ht="13.5" customHeight="1" x14ac:dyDescent="0.2">
      <c r="A45" s="118" t="s">
        <v>113</v>
      </c>
      <c r="B45" s="122" t="s">
        <v>116</v>
      </c>
      <c r="C45" s="113">
        <v>92.474685199716021</v>
      </c>
      <c r="D45" s="115">
        <v>24749</v>
      </c>
      <c r="E45" s="114">
        <v>25377</v>
      </c>
      <c r="F45" s="114">
        <v>25409</v>
      </c>
      <c r="G45" s="114">
        <v>26269</v>
      </c>
      <c r="H45" s="140">
        <v>25781</v>
      </c>
      <c r="I45" s="115">
        <v>-1032</v>
      </c>
      <c r="J45" s="116">
        <v>-4.0029479073736471</v>
      </c>
    </row>
    <row r="46" spans="1:10" s="110" customFormat="1" ht="13.5" customHeight="1" x14ac:dyDescent="0.2">
      <c r="A46" s="118"/>
      <c r="B46" s="119" t="s">
        <v>117</v>
      </c>
      <c r="C46" s="113">
        <v>7.1927661323468968</v>
      </c>
      <c r="D46" s="115">
        <v>1925</v>
      </c>
      <c r="E46" s="114">
        <v>2021</v>
      </c>
      <c r="F46" s="114">
        <v>2019</v>
      </c>
      <c r="G46" s="114">
        <v>2056</v>
      </c>
      <c r="H46" s="140">
        <v>2003</v>
      </c>
      <c r="I46" s="115">
        <v>-78</v>
      </c>
      <c r="J46" s="116">
        <v>-3.8941587618572142</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17428</v>
      </c>
      <c r="E48" s="114">
        <v>18160</v>
      </c>
      <c r="F48" s="114">
        <v>18324</v>
      </c>
      <c r="G48" s="114">
        <v>17713</v>
      </c>
      <c r="H48" s="140">
        <v>17409</v>
      </c>
      <c r="I48" s="115">
        <v>19</v>
      </c>
      <c r="J48" s="116">
        <v>0.1091389511172382</v>
      </c>
    </row>
    <row r="49" spans="1:12" s="110" customFormat="1" ht="13.5" customHeight="1" x14ac:dyDescent="0.2">
      <c r="A49" s="118" t="s">
        <v>105</v>
      </c>
      <c r="B49" s="119" t="s">
        <v>106</v>
      </c>
      <c r="C49" s="113">
        <v>44.818682579756711</v>
      </c>
      <c r="D49" s="115">
        <v>7811</v>
      </c>
      <c r="E49" s="114">
        <v>8130</v>
      </c>
      <c r="F49" s="114">
        <v>8216</v>
      </c>
      <c r="G49" s="114">
        <v>7932</v>
      </c>
      <c r="H49" s="140">
        <v>7749</v>
      </c>
      <c r="I49" s="115">
        <v>62</v>
      </c>
      <c r="J49" s="116">
        <v>0.80010323912762937</v>
      </c>
    </row>
    <row r="50" spans="1:12" s="110" customFormat="1" ht="13.5" customHeight="1" x14ac:dyDescent="0.2">
      <c r="A50" s="120"/>
      <c r="B50" s="119" t="s">
        <v>107</v>
      </c>
      <c r="C50" s="113">
        <v>55.181317420243289</v>
      </c>
      <c r="D50" s="115">
        <v>9617</v>
      </c>
      <c r="E50" s="114">
        <v>10030</v>
      </c>
      <c r="F50" s="114">
        <v>10108</v>
      </c>
      <c r="G50" s="114">
        <v>9781</v>
      </c>
      <c r="H50" s="140">
        <v>9660</v>
      </c>
      <c r="I50" s="115">
        <v>-43</v>
      </c>
      <c r="J50" s="116">
        <v>-0.4451345755693582</v>
      </c>
    </row>
    <row r="51" spans="1:12" s="110" customFormat="1" ht="13.5" customHeight="1" x14ac:dyDescent="0.2">
      <c r="A51" s="118" t="s">
        <v>105</v>
      </c>
      <c r="B51" s="121" t="s">
        <v>108</v>
      </c>
      <c r="C51" s="113">
        <v>12.474179481294469</v>
      </c>
      <c r="D51" s="115">
        <v>2174</v>
      </c>
      <c r="E51" s="114">
        <v>2388</v>
      </c>
      <c r="F51" s="114">
        <v>2477</v>
      </c>
      <c r="G51" s="114">
        <v>2101</v>
      </c>
      <c r="H51" s="140">
        <v>2095</v>
      </c>
      <c r="I51" s="115">
        <v>79</v>
      </c>
      <c r="J51" s="116">
        <v>3.7708830548926016</v>
      </c>
    </row>
    <row r="52" spans="1:12" s="110" customFormat="1" ht="13.5" customHeight="1" x14ac:dyDescent="0.2">
      <c r="A52" s="118"/>
      <c r="B52" s="121" t="s">
        <v>109</v>
      </c>
      <c r="C52" s="113">
        <v>67.54647693366995</v>
      </c>
      <c r="D52" s="115">
        <v>11772</v>
      </c>
      <c r="E52" s="114">
        <v>12270</v>
      </c>
      <c r="F52" s="114">
        <v>12319</v>
      </c>
      <c r="G52" s="114">
        <v>12149</v>
      </c>
      <c r="H52" s="140">
        <v>11999</v>
      </c>
      <c r="I52" s="115">
        <v>-227</v>
      </c>
      <c r="J52" s="116">
        <v>-1.8918243186932244</v>
      </c>
    </row>
    <row r="53" spans="1:12" s="110" customFormat="1" ht="13.5" customHeight="1" x14ac:dyDescent="0.2">
      <c r="A53" s="118"/>
      <c r="B53" s="121" t="s">
        <v>110</v>
      </c>
      <c r="C53" s="113">
        <v>18.797337617626809</v>
      </c>
      <c r="D53" s="115">
        <v>3276</v>
      </c>
      <c r="E53" s="114">
        <v>3297</v>
      </c>
      <c r="F53" s="114">
        <v>3313</v>
      </c>
      <c r="G53" s="114">
        <v>3260</v>
      </c>
      <c r="H53" s="140">
        <v>3110</v>
      </c>
      <c r="I53" s="115">
        <v>166</v>
      </c>
      <c r="J53" s="116">
        <v>5.337620578778135</v>
      </c>
    </row>
    <row r="54" spans="1:12" s="110" customFormat="1" ht="13.5" customHeight="1" x14ac:dyDescent="0.2">
      <c r="A54" s="120"/>
      <c r="B54" s="121" t="s">
        <v>111</v>
      </c>
      <c r="C54" s="113">
        <v>1.1820059674087675</v>
      </c>
      <c r="D54" s="115">
        <v>206</v>
      </c>
      <c r="E54" s="114">
        <v>205</v>
      </c>
      <c r="F54" s="114">
        <v>215</v>
      </c>
      <c r="G54" s="114">
        <v>203</v>
      </c>
      <c r="H54" s="140">
        <v>205</v>
      </c>
      <c r="I54" s="115">
        <v>1</v>
      </c>
      <c r="J54" s="116">
        <v>0.48780487804878048</v>
      </c>
    </row>
    <row r="55" spans="1:12" s="110" customFormat="1" ht="13.5" customHeight="1" x14ac:dyDescent="0.2">
      <c r="A55" s="120"/>
      <c r="B55" s="121" t="s">
        <v>112</v>
      </c>
      <c r="C55" s="113">
        <v>0.24099150791829241</v>
      </c>
      <c r="D55" s="115">
        <v>42</v>
      </c>
      <c r="E55" s="114">
        <v>40</v>
      </c>
      <c r="F55" s="114">
        <v>44</v>
      </c>
      <c r="G55" s="114">
        <v>41</v>
      </c>
      <c r="H55" s="140">
        <v>48</v>
      </c>
      <c r="I55" s="115">
        <v>-6</v>
      </c>
      <c r="J55" s="116">
        <v>-12.5</v>
      </c>
    </row>
    <row r="56" spans="1:12" s="110" customFormat="1" ht="13.5" customHeight="1" x14ac:dyDescent="0.2">
      <c r="A56" s="118" t="s">
        <v>113</v>
      </c>
      <c r="B56" s="122" t="s">
        <v>116</v>
      </c>
      <c r="C56" s="113">
        <v>92.328436997934361</v>
      </c>
      <c r="D56" s="115">
        <v>16091</v>
      </c>
      <c r="E56" s="114">
        <v>16840</v>
      </c>
      <c r="F56" s="114">
        <v>17053</v>
      </c>
      <c r="G56" s="114">
        <v>16526</v>
      </c>
      <c r="H56" s="140">
        <v>16290</v>
      </c>
      <c r="I56" s="115">
        <v>-199</v>
      </c>
      <c r="J56" s="116">
        <v>-1.2216083486801719</v>
      </c>
    </row>
    <row r="57" spans="1:12" s="110" customFormat="1" ht="13.5" customHeight="1" x14ac:dyDescent="0.2">
      <c r="A57" s="142"/>
      <c r="B57" s="124" t="s">
        <v>117</v>
      </c>
      <c r="C57" s="125">
        <v>7.6658251090199681</v>
      </c>
      <c r="D57" s="143">
        <v>1336</v>
      </c>
      <c r="E57" s="144">
        <v>1318</v>
      </c>
      <c r="F57" s="144">
        <v>1269</v>
      </c>
      <c r="G57" s="144">
        <v>1185</v>
      </c>
      <c r="H57" s="145">
        <v>1119</v>
      </c>
      <c r="I57" s="143">
        <v>217</v>
      </c>
      <c r="J57" s="146">
        <v>19.392314566577301</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162908</v>
      </c>
      <c r="E12" s="236">
        <v>162888</v>
      </c>
      <c r="F12" s="114">
        <v>163841</v>
      </c>
      <c r="G12" s="114">
        <v>160777</v>
      </c>
      <c r="H12" s="140">
        <v>160430</v>
      </c>
      <c r="I12" s="115">
        <v>2478</v>
      </c>
      <c r="J12" s="116">
        <v>1.5445988904818302</v>
      </c>
    </row>
    <row r="13" spans="1:15" s="110" customFormat="1" ht="12" customHeight="1" x14ac:dyDescent="0.2">
      <c r="A13" s="118" t="s">
        <v>105</v>
      </c>
      <c r="B13" s="119" t="s">
        <v>106</v>
      </c>
      <c r="C13" s="113">
        <v>54.427652417315294</v>
      </c>
      <c r="D13" s="115">
        <v>88667</v>
      </c>
      <c r="E13" s="114">
        <v>88639</v>
      </c>
      <c r="F13" s="114">
        <v>89602</v>
      </c>
      <c r="G13" s="114">
        <v>87950</v>
      </c>
      <c r="H13" s="140">
        <v>87729</v>
      </c>
      <c r="I13" s="115">
        <v>938</v>
      </c>
      <c r="J13" s="116">
        <v>1.0692017462868606</v>
      </c>
    </row>
    <row r="14" spans="1:15" s="110" customFormat="1" ht="12" customHeight="1" x14ac:dyDescent="0.2">
      <c r="A14" s="118"/>
      <c r="B14" s="119" t="s">
        <v>107</v>
      </c>
      <c r="C14" s="113">
        <v>45.572347582684706</v>
      </c>
      <c r="D14" s="115">
        <v>74241</v>
      </c>
      <c r="E14" s="114">
        <v>74249</v>
      </c>
      <c r="F14" s="114">
        <v>74239</v>
      </c>
      <c r="G14" s="114">
        <v>72827</v>
      </c>
      <c r="H14" s="140">
        <v>72701</v>
      </c>
      <c r="I14" s="115">
        <v>1540</v>
      </c>
      <c r="J14" s="116">
        <v>2.1182652233119215</v>
      </c>
    </row>
    <row r="15" spans="1:15" s="110" customFormat="1" ht="12" customHeight="1" x14ac:dyDescent="0.2">
      <c r="A15" s="118" t="s">
        <v>105</v>
      </c>
      <c r="B15" s="121" t="s">
        <v>108</v>
      </c>
      <c r="C15" s="113">
        <v>11.176860559334102</v>
      </c>
      <c r="D15" s="115">
        <v>18208</v>
      </c>
      <c r="E15" s="114">
        <v>18796</v>
      </c>
      <c r="F15" s="114">
        <v>19422</v>
      </c>
      <c r="G15" s="114">
        <v>17208</v>
      </c>
      <c r="H15" s="140">
        <v>17889</v>
      </c>
      <c r="I15" s="115">
        <v>319</v>
      </c>
      <c r="J15" s="116">
        <v>1.7832187377718152</v>
      </c>
    </row>
    <row r="16" spans="1:15" s="110" customFormat="1" ht="12" customHeight="1" x14ac:dyDescent="0.2">
      <c r="A16" s="118"/>
      <c r="B16" s="121" t="s">
        <v>109</v>
      </c>
      <c r="C16" s="113">
        <v>66.018243425737225</v>
      </c>
      <c r="D16" s="115">
        <v>107549</v>
      </c>
      <c r="E16" s="114">
        <v>107328</v>
      </c>
      <c r="F16" s="114">
        <v>107994</v>
      </c>
      <c r="G16" s="114">
        <v>107616</v>
      </c>
      <c r="H16" s="140">
        <v>107412</v>
      </c>
      <c r="I16" s="115">
        <v>137</v>
      </c>
      <c r="J16" s="116">
        <v>0.12754627043533312</v>
      </c>
    </row>
    <row r="17" spans="1:10" s="110" customFormat="1" ht="12" customHeight="1" x14ac:dyDescent="0.2">
      <c r="A17" s="118"/>
      <c r="B17" s="121" t="s">
        <v>110</v>
      </c>
      <c r="C17" s="113">
        <v>21.347017948780906</v>
      </c>
      <c r="D17" s="115">
        <v>34776</v>
      </c>
      <c r="E17" s="114">
        <v>34371</v>
      </c>
      <c r="F17" s="114">
        <v>34066</v>
      </c>
      <c r="G17" s="114">
        <v>33591</v>
      </c>
      <c r="H17" s="140">
        <v>32885</v>
      </c>
      <c r="I17" s="115">
        <v>1891</v>
      </c>
      <c r="J17" s="116">
        <v>5.7503421012619738</v>
      </c>
    </row>
    <row r="18" spans="1:10" s="110" customFormat="1" ht="12" customHeight="1" x14ac:dyDescent="0.2">
      <c r="A18" s="120"/>
      <c r="B18" s="121" t="s">
        <v>111</v>
      </c>
      <c r="C18" s="113">
        <v>1.4578780661477644</v>
      </c>
      <c r="D18" s="115">
        <v>2375</v>
      </c>
      <c r="E18" s="114">
        <v>2393</v>
      </c>
      <c r="F18" s="114">
        <v>2359</v>
      </c>
      <c r="G18" s="114">
        <v>2362</v>
      </c>
      <c r="H18" s="140">
        <v>2244</v>
      </c>
      <c r="I18" s="115">
        <v>131</v>
      </c>
      <c r="J18" s="116">
        <v>5.8377896613190732</v>
      </c>
    </row>
    <row r="19" spans="1:10" s="110" customFormat="1" ht="12" customHeight="1" x14ac:dyDescent="0.2">
      <c r="A19" s="120"/>
      <c r="B19" s="121" t="s">
        <v>112</v>
      </c>
      <c r="C19" s="113">
        <v>0.3431384585164633</v>
      </c>
      <c r="D19" s="115">
        <v>559</v>
      </c>
      <c r="E19" s="114">
        <v>553</v>
      </c>
      <c r="F19" s="114">
        <v>575</v>
      </c>
      <c r="G19" s="114">
        <v>548</v>
      </c>
      <c r="H19" s="140">
        <v>512</v>
      </c>
      <c r="I19" s="115">
        <v>47</v>
      </c>
      <c r="J19" s="116">
        <v>9.1796875</v>
      </c>
    </row>
    <row r="20" spans="1:10" s="110" customFormat="1" ht="12" customHeight="1" x14ac:dyDescent="0.2">
      <c r="A20" s="118" t="s">
        <v>113</v>
      </c>
      <c r="B20" s="119" t="s">
        <v>181</v>
      </c>
      <c r="C20" s="113">
        <v>69.110786456159303</v>
      </c>
      <c r="D20" s="115">
        <v>112587</v>
      </c>
      <c r="E20" s="114">
        <v>112847</v>
      </c>
      <c r="F20" s="114">
        <v>114054</v>
      </c>
      <c r="G20" s="114">
        <v>111379</v>
      </c>
      <c r="H20" s="140">
        <v>111602</v>
      </c>
      <c r="I20" s="115">
        <v>985</v>
      </c>
      <c r="J20" s="116">
        <v>0.88260067023888455</v>
      </c>
    </row>
    <row r="21" spans="1:10" s="110" customFormat="1" ht="12" customHeight="1" x14ac:dyDescent="0.2">
      <c r="A21" s="118"/>
      <c r="B21" s="119" t="s">
        <v>182</v>
      </c>
      <c r="C21" s="113">
        <v>30.889213543840697</v>
      </c>
      <c r="D21" s="115">
        <v>50321</v>
      </c>
      <c r="E21" s="114">
        <v>50041</v>
      </c>
      <c r="F21" s="114">
        <v>49787</v>
      </c>
      <c r="G21" s="114">
        <v>49398</v>
      </c>
      <c r="H21" s="140">
        <v>48828</v>
      </c>
      <c r="I21" s="115">
        <v>1493</v>
      </c>
      <c r="J21" s="116">
        <v>3.0576718276398789</v>
      </c>
    </row>
    <row r="22" spans="1:10" s="110" customFormat="1" ht="12" customHeight="1" x14ac:dyDescent="0.2">
      <c r="A22" s="118" t="s">
        <v>113</v>
      </c>
      <c r="B22" s="119" t="s">
        <v>116</v>
      </c>
      <c r="C22" s="113">
        <v>89.761092150170654</v>
      </c>
      <c r="D22" s="115">
        <v>146228</v>
      </c>
      <c r="E22" s="114">
        <v>146934</v>
      </c>
      <c r="F22" s="114">
        <v>147907</v>
      </c>
      <c r="G22" s="114">
        <v>145327</v>
      </c>
      <c r="H22" s="140">
        <v>145604</v>
      </c>
      <c r="I22" s="115">
        <v>624</v>
      </c>
      <c r="J22" s="116">
        <v>0.42855965495453424</v>
      </c>
    </row>
    <row r="23" spans="1:10" s="110" customFormat="1" ht="12" customHeight="1" x14ac:dyDescent="0.2">
      <c r="A23" s="118"/>
      <c r="B23" s="119" t="s">
        <v>117</v>
      </c>
      <c r="C23" s="113">
        <v>10.188572691334986</v>
      </c>
      <c r="D23" s="115">
        <v>16598</v>
      </c>
      <c r="E23" s="114">
        <v>15876</v>
      </c>
      <c r="F23" s="114">
        <v>15855</v>
      </c>
      <c r="G23" s="114">
        <v>15373</v>
      </c>
      <c r="H23" s="140">
        <v>14750</v>
      </c>
      <c r="I23" s="115">
        <v>1848</v>
      </c>
      <c r="J23" s="116">
        <v>12.528813559322034</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3378991</v>
      </c>
      <c r="E25" s="236">
        <v>3384730</v>
      </c>
      <c r="F25" s="236">
        <v>3411174</v>
      </c>
      <c r="G25" s="236">
        <v>3341827</v>
      </c>
      <c r="H25" s="241">
        <v>3334227</v>
      </c>
      <c r="I25" s="235">
        <v>44764</v>
      </c>
      <c r="J25" s="116">
        <v>1.3425600596480083</v>
      </c>
    </row>
    <row r="26" spans="1:10" s="110" customFormat="1" ht="12" customHeight="1" x14ac:dyDescent="0.2">
      <c r="A26" s="118" t="s">
        <v>105</v>
      </c>
      <c r="B26" s="119" t="s">
        <v>106</v>
      </c>
      <c r="C26" s="113">
        <v>54.124885209815595</v>
      </c>
      <c r="D26" s="115">
        <v>1828875</v>
      </c>
      <c r="E26" s="114">
        <v>1832006</v>
      </c>
      <c r="F26" s="114">
        <v>1854149</v>
      </c>
      <c r="G26" s="114">
        <v>1816522</v>
      </c>
      <c r="H26" s="140">
        <v>1810153</v>
      </c>
      <c r="I26" s="115">
        <v>18722</v>
      </c>
      <c r="J26" s="116">
        <v>1.0342772130311637</v>
      </c>
    </row>
    <row r="27" spans="1:10" s="110" customFormat="1" ht="12" customHeight="1" x14ac:dyDescent="0.2">
      <c r="A27" s="118"/>
      <c r="B27" s="119" t="s">
        <v>107</v>
      </c>
      <c r="C27" s="113">
        <v>45.875114790184405</v>
      </c>
      <c r="D27" s="115">
        <v>1550116</v>
      </c>
      <c r="E27" s="114">
        <v>1552724</v>
      </c>
      <c r="F27" s="114">
        <v>1557025</v>
      </c>
      <c r="G27" s="114">
        <v>1525305</v>
      </c>
      <c r="H27" s="140">
        <v>1524074</v>
      </c>
      <c r="I27" s="115">
        <v>26042</v>
      </c>
      <c r="J27" s="116">
        <v>1.7087096820758048</v>
      </c>
    </row>
    <row r="28" spans="1:10" s="110" customFormat="1" ht="12" customHeight="1" x14ac:dyDescent="0.2">
      <c r="A28" s="118" t="s">
        <v>105</v>
      </c>
      <c r="B28" s="121" t="s">
        <v>108</v>
      </c>
      <c r="C28" s="113">
        <v>10.77176589106038</v>
      </c>
      <c r="D28" s="115">
        <v>363977</v>
      </c>
      <c r="E28" s="114">
        <v>377075</v>
      </c>
      <c r="F28" s="114">
        <v>390279</v>
      </c>
      <c r="G28" s="114">
        <v>347798</v>
      </c>
      <c r="H28" s="140">
        <v>360692</v>
      </c>
      <c r="I28" s="115">
        <v>3285</v>
      </c>
      <c r="J28" s="116">
        <v>0.91074933738480479</v>
      </c>
    </row>
    <row r="29" spans="1:10" s="110" customFormat="1" ht="12" customHeight="1" x14ac:dyDescent="0.2">
      <c r="A29" s="118"/>
      <c r="B29" s="121" t="s">
        <v>109</v>
      </c>
      <c r="C29" s="113">
        <v>67.439569978138451</v>
      </c>
      <c r="D29" s="115">
        <v>2278777</v>
      </c>
      <c r="E29" s="114">
        <v>2279468</v>
      </c>
      <c r="F29" s="114">
        <v>2297675</v>
      </c>
      <c r="G29" s="114">
        <v>2284670</v>
      </c>
      <c r="H29" s="140">
        <v>2277673</v>
      </c>
      <c r="I29" s="115">
        <v>1104</v>
      </c>
      <c r="J29" s="116">
        <v>4.8470522326953869E-2</v>
      </c>
    </row>
    <row r="30" spans="1:10" s="110" customFormat="1" ht="12" customHeight="1" x14ac:dyDescent="0.2">
      <c r="A30" s="118"/>
      <c r="B30" s="121" t="s">
        <v>110</v>
      </c>
      <c r="C30" s="113">
        <v>20.568832530184306</v>
      </c>
      <c r="D30" s="115">
        <v>695019</v>
      </c>
      <c r="E30" s="114">
        <v>687072</v>
      </c>
      <c r="F30" s="114">
        <v>682614</v>
      </c>
      <c r="G30" s="114">
        <v>670119</v>
      </c>
      <c r="H30" s="140">
        <v>658239</v>
      </c>
      <c r="I30" s="115">
        <v>36780</v>
      </c>
      <c r="J30" s="116">
        <v>5.5876361017806602</v>
      </c>
    </row>
    <row r="31" spans="1:10" s="110" customFormat="1" ht="12" customHeight="1" x14ac:dyDescent="0.2">
      <c r="A31" s="120"/>
      <c r="B31" s="121" t="s">
        <v>111</v>
      </c>
      <c r="C31" s="113">
        <v>1.2198316006168706</v>
      </c>
      <c r="D31" s="115">
        <v>41218</v>
      </c>
      <c r="E31" s="114">
        <v>41115</v>
      </c>
      <c r="F31" s="114">
        <v>40606</v>
      </c>
      <c r="G31" s="114">
        <v>39240</v>
      </c>
      <c r="H31" s="140">
        <v>37623</v>
      </c>
      <c r="I31" s="115">
        <v>3595</v>
      </c>
      <c r="J31" s="116">
        <v>9.5553252000106319</v>
      </c>
    </row>
    <row r="32" spans="1:10" s="110" customFormat="1" ht="12" customHeight="1" x14ac:dyDescent="0.2">
      <c r="A32" s="120"/>
      <c r="B32" s="121" t="s">
        <v>112</v>
      </c>
      <c r="C32" s="113">
        <v>0.34359369409388779</v>
      </c>
      <c r="D32" s="115">
        <v>11610</v>
      </c>
      <c r="E32" s="114">
        <v>11351</v>
      </c>
      <c r="F32" s="114">
        <v>11617</v>
      </c>
      <c r="G32" s="114">
        <v>10135</v>
      </c>
      <c r="H32" s="140">
        <v>9606</v>
      </c>
      <c r="I32" s="115">
        <v>2004</v>
      </c>
      <c r="J32" s="116">
        <v>20.861961274203622</v>
      </c>
    </row>
    <row r="33" spans="1:10" s="110" customFormat="1" ht="12" customHeight="1" x14ac:dyDescent="0.2">
      <c r="A33" s="118" t="s">
        <v>113</v>
      </c>
      <c r="B33" s="119" t="s">
        <v>181</v>
      </c>
      <c r="C33" s="113">
        <v>70.027975806979072</v>
      </c>
      <c r="D33" s="115">
        <v>2366239</v>
      </c>
      <c r="E33" s="114">
        <v>2373357</v>
      </c>
      <c r="F33" s="114">
        <v>2404602</v>
      </c>
      <c r="G33" s="114">
        <v>2349396</v>
      </c>
      <c r="H33" s="140">
        <v>2354019</v>
      </c>
      <c r="I33" s="115">
        <v>12220</v>
      </c>
      <c r="J33" s="116">
        <v>0.51911220767546906</v>
      </c>
    </row>
    <row r="34" spans="1:10" s="110" customFormat="1" ht="12" customHeight="1" x14ac:dyDescent="0.2">
      <c r="A34" s="118"/>
      <c r="B34" s="119" t="s">
        <v>182</v>
      </c>
      <c r="C34" s="113">
        <v>29.972024193020935</v>
      </c>
      <c r="D34" s="115">
        <v>1012752</v>
      </c>
      <c r="E34" s="114">
        <v>1011373</v>
      </c>
      <c r="F34" s="114">
        <v>1006572</v>
      </c>
      <c r="G34" s="114">
        <v>992431</v>
      </c>
      <c r="H34" s="140">
        <v>980208</v>
      </c>
      <c r="I34" s="115">
        <v>32544</v>
      </c>
      <c r="J34" s="116">
        <v>3.3201116497722931</v>
      </c>
    </row>
    <row r="35" spans="1:10" s="110" customFormat="1" ht="12" customHeight="1" x14ac:dyDescent="0.2">
      <c r="A35" s="118" t="s">
        <v>113</v>
      </c>
      <c r="B35" s="119" t="s">
        <v>116</v>
      </c>
      <c r="C35" s="113">
        <v>90.097458087340272</v>
      </c>
      <c r="D35" s="115">
        <v>3044385</v>
      </c>
      <c r="E35" s="114">
        <v>3058051</v>
      </c>
      <c r="F35" s="114">
        <v>3077521</v>
      </c>
      <c r="G35" s="114">
        <v>3021501</v>
      </c>
      <c r="H35" s="140">
        <v>3023365</v>
      </c>
      <c r="I35" s="115">
        <v>21020</v>
      </c>
      <c r="J35" s="116">
        <v>0.69525181379026346</v>
      </c>
    </row>
    <row r="36" spans="1:10" s="110" customFormat="1" ht="12" customHeight="1" x14ac:dyDescent="0.2">
      <c r="A36" s="118"/>
      <c r="B36" s="119" t="s">
        <v>117</v>
      </c>
      <c r="C36" s="113">
        <v>9.8629738877670885</v>
      </c>
      <c r="D36" s="115">
        <v>333269</v>
      </c>
      <c r="E36" s="114">
        <v>325355</v>
      </c>
      <c r="F36" s="114">
        <v>332305</v>
      </c>
      <c r="G36" s="114">
        <v>318957</v>
      </c>
      <c r="H36" s="140">
        <v>309505</v>
      </c>
      <c r="I36" s="115">
        <v>23764</v>
      </c>
      <c r="J36" s="116">
        <v>7.6780665902004817</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194796</v>
      </c>
      <c r="E64" s="236">
        <v>194988</v>
      </c>
      <c r="F64" s="236">
        <v>196628</v>
      </c>
      <c r="G64" s="236">
        <v>192680</v>
      </c>
      <c r="H64" s="140">
        <v>192581</v>
      </c>
      <c r="I64" s="115">
        <v>2215</v>
      </c>
      <c r="J64" s="116">
        <v>1.1501653849549021</v>
      </c>
    </row>
    <row r="65" spans="1:12" s="110" customFormat="1" ht="12" customHeight="1" x14ac:dyDescent="0.2">
      <c r="A65" s="118" t="s">
        <v>105</v>
      </c>
      <c r="B65" s="119" t="s">
        <v>106</v>
      </c>
      <c r="C65" s="113">
        <v>54.113020801248489</v>
      </c>
      <c r="D65" s="235">
        <v>105410</v>
      </c>
      <c r="E65" s="236">
        <v>105557</v>
      </c>
      <c r="F65" s="236">
        <v>106872</v>
      </c>
      <c r="G65" s="236">
        <v>104812</v>
      </c>
      <c r="H65" s="140">
        <v>104653</v>
      </c>
      <c r="I65" s="115">
        <v>757</v>
      </c>
      <c r="J65" s="116">
        <v>0.72334285686984612</v>
      </c>
    </row>
    <row r="66" spans="1:12" s="110" customFormat="1" ht="12" customHeight="1" x14ac:dyDescent="0.2">
      <c r="A66" s="118"/>
      <c r="B66" s="119" t="s">
        <v>107</v>
      </c>
      <c r="C66" s="113">
        <v>45.886979198751511</v>
      </c>
      <c r="D66" s="235">
        <v>89386</v>
      </c>
      <c r="E66" s="236">
        <v>89431</v>
      </c>
      <c r="F66" s="236">
        <v>89756</v>
      </c>
      <c r="G66" s="236">
        <v>87868</v>
      </c>
      <c r="H66" s="140">
        <v>87928</v>
      </c>
      <c r="I66" s="115">
        <v>1458</v>
      </c>
      <c r="J66" s="116">
        <v>1.6581748703484669</v>
      </c>
    </row>
    <row r="67" spans="1:12" s="110" customFormat="1" ht="12" customHeight="1" x14ac:dyDescent="0.2">
      <c r="A67" s="118" t="s">
        <v>105</v>
      </c>
      <c r="B67" s="121" t="s">
        <v>108</v>
      </c>
      <c r="C67" s="113">
        <v>10.981745005030904</v>
      </c>
      <c r="D67" s="235">
        <v>21392</v>
      </c>
      <c r="E67" s="236">
        <v>22043</v>
      </c>
      <c r="F67" s="236">
        <v>22966</v>
      </c>
      <c r="G67" s="236">
        <v>20338</v>
      </c>
      <c r="H67" s="140">
        <v>21115</v>
      </c>
      <c r="I67" s="115">
        <v>277</v>
      </c>
      <c r="J67" s="116">
        <v>1.3118636040729339</v>
      </c>
    </row>
    <row r="68" spans="1:12" s="110" customFormat="1" ht="12" customHeight="1" x14ac:dyDescent="0.2">
      <c r="A68" s="118"/>
      <c r="B68" s="121" t="s">
        <v>109</v>
      </c>
      <c r="C68" s="113">
        <v>65.631224460461198</v>
      </c>
      <c r="D68" s="235">
        <v>127847</v>
      </c>
      <c r="E68" s="236">
        <v>127856</v>
      </c>
      <c r="F68" s="236">
        <v>129027</v>
      </c>
      <c r="G68" s="236">
        <v>128411</v>
      </c>
      <c r="H68" s="140">
        <v>128321</v>
      </c>
      <c r="I68" s="115">
        <v>-474</v>
      </c>
      <c r="J68" s="116">
        <v>-0.36938614879871573</v>
      </c>
    </row>
    <row r="69" spans="1:12" s="110" customFormat="1" ht="12" customHeight="1" x14ac:dyDescent="0.2">
      <c r="A69" s="118"/>
      <c r="B69" s="121" t="s">
        <v>110</v>
      </c>
      <c r="C69" s="113">
        <v>22.076942031663894</v>
      </c>
      <c r="D69" s="235">
        <v>43005</v>
      </c>
      <c r="E69" s="236">
        <v>42505</v>
      </c>
      <c r="F69" s="236">
        <v>42083</v>
      </c>
      <c r="G69" s="236">
        <v>41403</v>
      </c>
      <c r="H69" s="140">
        <v>40659</v>
      </c>
      <c r="I69" s="115">
        <v>2346</v>
      </c>
      <c r="J69" s="116">
        <v>5.7699402346343982</v>
      </c>
    </row>
    <row r="70" spans="1:12" s="110" customFormat="1" ht="12" customHeight="1" x14ac:dyDescent="0.2">
      <c r="A70" s="120"/>
      <c r="B70" s="121" t="s">
        <v>111</v>
      </c>
      <c r="C70" s="113">
        <v>1.3100885028440008</v>
      </c>
      <c r="D70" s="235">
        <v>2552</v>
      </c>
      <c r="E70" s="236">
        <v>2584</v>
      </c>
      <c r="F70" s="236">
        <v>2552</v>
      </c>
      <c r="G70" s="236">
        <v>2528</v>
      </c>
      <c r="H70" s="140">
        <v>2486</v>
      </c>
      <c r="I70" s="115">
        <v>66</v>
      </c>
      <c r="J70" s="116">
        <v>2.6548672566371683</v>
      </c>
    </row>
    <row r="71" spans="1:12" s="110" customFormat="1" ht="12" customHeight="1" x14ac:dyDescent="0.2">
      <c r="A71" s="120"/>
      <c r="B71" s="121" t="s">
        <v>112</v>
      </c>
      <c r="C71" s="113">
        <v>0.33265570134910366</v>
      </c>
      <c r="D71" s="235">
        <v>648</v>
      </c>
      <c r="E71" s="236">
        <v>636</v>
      </c>
      <c r="F71" s="236">
        <v>673</v>
      </c>
      <c r="G71" s="236">
        <v>607</v>
      </c>
      <c r="H71" s="140">
        <v>625</v>
      </c>
      <c r="I71" s="115">
        <v>23</v>
      </c>
      <c r="J71" s="116">
        <v>3.68</v>
      </c>
    </row>
    <row r="72" spans="1:12" s="110" customFormat="1" ht="12" customHeight="1" x14ac:dyDescent="0.2">
      <c r="A72" s="118" t="s">
        <v>113</v>
      </c>
      <c r="B72" s="119" t="s">
        <v>181</v>
      </c>
      <c r="C72" s="113">
        <v>70.560997145731946</v>
      </c>
      <c r="D72" s="235">
        <v>137450</v>
      </c>
      <c r="E72" s="236">
        <v>137759</v>
      </c>
      <c r="F72" s="236">
        <v>139626</v>
      </c>
      <c r="G72" s="236">
        <v>136317</v>
      </c>
      <c r="H72" s="140">
        <v>136649</v>
      </c>
      <c r="I72" s="115">
        <v>801</v>
      </c>
      <c r="J72" s="116">
        <v>0.58617333460179</v>
      </c>
    </row>
    <row r="73" spans="1:12" s="110" customFormat="1" ht="12" customHeight="1" x14ac:dyDescent="0.2">
      <c r="A73" s="118"/>
      <c r="B73" s="119" t="s">
        <v>182</v>
      </c>
      <c r="C73" s="113">
        <v>29.439002854268054</v>
      </c>
      <c r="D73" s="115">
        <v>57346</v>
      </c>
      <c r="E73" s="114">
        <v>57229</v>
      </c>
      <c r="F73" s="114">
        <v>57002</v>
      </c>
      <c r="G73" s="114">
        <v>56363</v>
      </c>
      <c r="H73" s="140">
        <v>55932</v>
      </c>
      <c r="I73" s="115">
        <v>1414</v>
      </c>
      <c r="J73" s="116">
        <v>2.5280697990416936</v>
      </c>
    </row>
    <row r="74" spans="1:12" s="110" customFormat="1" ht="12" customHeight="1" x14ac:dyDescent="0.2">
      <c r="A74" s="118" t="s">
        <v>113</v>
      </c>
      <c r="B74" s="119" t="s">
        <v>116</v>
      </c>
      <c r="C74" s="113">
        <v>92.369966529086838</v>
      </c>
      <c r="D74" s="115">
        <v>179933</v>
      </c>
      <c r="E74" s="114">
        <v>180685</v>
      </c>
      <c r="F74" s="114">
        <v>181815</v>
      </c>
      <c r="G74" s="114">
        <v>178467</v>
      </c>
      <c r="H74" s="140">
        <v>178806</v>
      </c>
      <c r="I74" s="115">
        <v>1127</v>
      </c>
      <c r="J74" s="116">
        <v>0.63029204836526742</v>
      </c>
    </row>
    <row r="75" spans="1:12" s="110" customFormat="1" ht="12" customHeight="1" x14ac:dyDescent="0.2">
      <c r="A75" s="142"/>
      <c r="B75" s="124" t="s">
        <v>117</v>
      </c>
      <c r="C75" s="125">
        <v>7.5874247931169014</v>
      </c>
      <c r="D75" s="143">
        <v>14780</v>
      </c>
      <c r="E75" s="144">
        <v>14227</v>
      </c>
      <c r="F75" s="144">
        <v>14738</v>
      </c>
      <c r="G75" s="144">
        <v>14129</v>
      </c>
      <c r="H75" s="145">
        <v>13695</v>
      </c>
      <c r="I75" s="143">
        <v>1085</v>
      </c>
      <c r="J75" s="146">
        <v>7.9225994888645488</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162908</v>
      </c>
      <c r="G11" s="114">
        <v>162888</v>
      </c>
      <c r="H11" s="114">
        <v>163841</v>
      </c>
      <c r="I11" s="114">
        <v>160777</v>
      </c>
      <c r="J11" s="140">
        <v>160430</v>
      </c>
      <c r="K11" s="114">
        <v>2478</v>
      </c>
      <c r="L11" s="116">
        <v>1.5445988904818302</v>
      </c>
    </row>
    <row r="12" spans="1:17" s="110" customFormat="1" ht="24.95" customHeight="1" x14ac:dyDescent="0.2">
      <c r="A12" s="604" t="s">
        <v>185</v>
      </c>
      <c r="B12" s="605"/>
      <c r="C12" s="605"/>
      <c r="D12" s="606"/>
      <c r="E12" s="113">
        <v>54.427652417315294</v>
      </c>
      <c r="F12" s="115">
        <v>88667</v>
      </c>
      <c r="G12" s="114">
        <v>88639</v>
      </c>
      <c r="H12" s="114">
        <v>89602</v>
      </c>
      <c r="I12" s="114">
        <v>87950</v>
      </c>
      <c r="J12" s="140">
        <v>87729</v>
      </c>
      <c r="K12" s="114">
        <v>938</v>
      </c>
      <c r="L12" s="116">
        <v>1.0692017462868606</v>
      </c>
    </row>
    <row r="13" spans="1:17" s="110" customFormat="1" ht="15" customHeight="1" x14ac:dyDescent="0.2">
      <c r="A13" s="120"/>
      <c r="B13" s="612" t="s">
        <v>107</v>
      </c>
      <c r="C13" s="612"/>
      <c r="E13" s="113">
        <v>45.572347582684706</v>
      </c>
      <c r="F13" s="115">
        <v>74241</v>
      </c>
      <c r="G13" s="114">
        <v>74249</v>
      </c>
      <c r="H13" s="114">
        <v>74239</v>
      </c>
      <c r="I13" s="114">
        <v>72827</v>
      </c>
      <c r="J13" s="140">
        <v>72701</v>
      </c>
      <c r="K13" s="114">
        <v>1540</v>
      </c>
      <c r="L13" s="116">
        <v>2.1182652233119215</v>
      </c>
    </row>
    <row r="14" spans="1:17" s="110" customFormat="1" ht="24.95" customHeight="1" x14ac:dyDescent="0.2">
      <c r="A14" s="604" t="s">
        <v>186</v>
      </c>
      <c r="B14" s="605"/>
      <c r="C14" s="605"/>
      <c r="D14" s="606"/>
      <c r="E14" s="113">
        <v>11.176860559334102</v>
      </c>
      <c r="F14" s="115">
        <v>18208</v>
      </c>
      <c r="G14" s="114">
        <v>18796</v>
      </c>
      <c r="H14" s="114">
        <v>19422</v>
      </c>
      <c r="I14" s="114">
        <v>17208</v>
      </c>
      <c r="J14" s="140">
        <v>17889</v>
      </c>
      <c r="K14" s="114">
        <v>319</v>
      </c>
      <c r="L14" s="116">
        <v>1.7832187377718152</v>
      </c>
    </row>
    <row r="15" spans="1:17" s="110" customFormat="1" ht="15" customHeight="1" x14ac:dyDescent="0.2">
      <c r="A15" s="120"/>
      <c r="B15" s="119"/>
      <c r="C15" s="258" t="s">
        <v>106</v>
      </c>
      <c r="E15" s="113">
        <v>59.940685413005269</v>
      </c>
      <c r="F15" s="115">
        <v>10914</v>
      </c>
      <c r="G15" s="114">
        <v>11282</v>
      </c>
      <c r="H15" s="114">
        <v>11735</v>
      </c>
      <c r="I15" s="114">
        <v>10349</v>
      </c>
      <c r="J15" s="140">
        <v>10737</v>
      </c>
      <c r="K15" s="114">
        <v>177</v>
      </c>
      <c r="L15" s="116">
        <v>1.6485051690416317</v>
      </c>
    </row>
    <row r="16" spans="1:17" s="110" customFormat="1" ht="15" customHeight="1" x14ac:dyDescent="0.2">
      <c r="A16" s="120"/>
      <c r="B16" s="119"/>
      <c r="C16" s="258" t="s">
        <v>107</v>
      </c>
      <c r="E16" s="113">
        <v>40.059314586994731</v>
      </c>
      <c r="F16" s="115">
        <v>7294</v>
      </c>
      <c r="G16" s="114">
        <v>7514</v>
      </c>
      <c r="H16" s="114">
        <v>7687</v>
      </c>
      <c r="I16" s="114">
        <v>6859</v>
      </c>
      <c r="J16" s="140">
        <v>7152</v>
      </c>
      <c r="K16" s="114">
        <v>142</v>
      </c>
      <c r="L16" s="116">
        <v>1.9854586129753915</v>
      </c>
    </row>
    <row r="17" spans="1:12" s="110" customFormat="1" ht="15" customHeight="1" x14ac:dyDescent="0.2">
      <c r="A17" s="120"/>
      <c r="B17" s="121" t="s">
        <v>109</v>
      </c>
      <c r="C17" s="258"/>
      <c r="E17" s="113">
        <v>66.018243425737225</v>
      </c>
      <c r="F17" s="115">
        <v>107549</v>
      </c>
      <c r="G17" s="114">
        <v>107328</v>
      </c>
      <c r="H17" s="114">
        <v>107994</v>
      </c>
      <c r="I17" s="114">
        <v>107616</v>
      </c>
      <c r="J17" s="140">
        <v>107412</v>
      </c>
      <c r="K17" s="114">
        <v>137</v>
      </c>
      <c r="L17" s="116">
        <v>0.12754627043533312</v>
      </c>
    </row>
    <row r="18" spans="1:12" s="110" customFormat="1" ht="15" customHeight="1" x14ac:dyDescent="0.2">
      <c r="A18" s="120"/>
      <c r="B18" s="119"/>
      <c r="C18" s="258" t="s">
        <v>106</v>
      </c>
      <c r="E18" s="113">
        <v>54.476564170750073</v>
      </c>
      <c r="F18" s="115">
        <v>58589</v>
      </c>
      <c r="G18" s="114">
        <v>58335</v>
      </c>
      <c r="H18" s="114">
        <v>58971</v>
      </c>
      <c r="I18" s="114">
        <v>58912</v>
      </c>
      <c r="J18" s="140">
        <v>58767</v>
      </c>
      <c r="K18" s="114">
        <v>-178</v>
      </c>
      <c r="L18" s="116">
        <v>-0.30289107832627155</v>
      </c>
    </row>
    <row r="19" spans="1:12" s="110" customFormat="1" ht="15" customHeight="1" x14ac:dyDescent="0.2">
      <c r="A19" s="120"/>
      <c r="B19" s="119"/>
      <c r="C19" s="258" t="s">
        <v>107</v>
      </c>
      <c r="E19" s="113">
        <v>45.523435829249927</v>
      </c>
      <c r="F19" s="115">
        <v>48960</v>
      </c>
      <c r="G19" s="114">
        <v>48993</v>
      </c>
      <c r="H19" s="114">
        <v>49023</v>
      </c>
      <c r="I19" s="114">
        <v>48704</v>
      </c>
      <c r="J19" s="140">
        <v>48645</v>
      </c>
      <c r="K19" s="114">
        <v>315</v>
      </c>
      <c r="L19" s="116">
        <v>0.6475485661424607</v>
      </c>
    </row>
    <row r="20" spans="1:12" s="110" customFormat="1" ht="15" customHeight="1" x14ac:dyDescent="0.2">
      <c r="A20" s="120"/>
      <c r="B20" s="121" t="s">
        <v>110</v>
      </c>
      <c r="C20" s="258"/>
      <c r="E20" s="113">
        <v>21.347017948780906</v>
      </c>
      <c r="F20" s="115">
        <v>34776</v>
      </c>
      <c r="G20" s="114">
        <v>34371</v>
      </c>
      <c r="H20" s="114">
        <v>34066</v>
      </c>
      <c r="I20" s="114">
        <v>33591</v>
      </c>
      <c r="J20" s="140">
        <v>32885</v>
      </c>
      <c r="K20" s="114">
        <v>1891</v>
      </c>
      <c r="L20" s="116">
        <v>5.7503421012619738</v>
      </c>
    </row>
    <row r="21" spans="1:12" s="110" customFormat="1" ht="15" customHeight="1" x14ac:dyDescent="0.2">
      <c r="A21" s="120"/>
      <c r="B21" s="119"/>
      <c r="C21" s="258" t="s">
        <v>106</v>
      </c>
      <c r="E21" s="113">
        <v>50.684380032206121</v>
      </c>
      <c r="F21" s="115">
        <v>17626</v>
      </c>
      <c r="G21" s="114">
        <v>17450</v>
      </c>
      <c r="H21" s="114">
        <v>17336</v>
      </c>
      <c r="I21" s="114">
        <v>17112</v>
      </c>
      <c r="J21" s="140">
        <v>16738</v>
      </c>
      <c r="K21" s="114">
        <v>888</v>
      </c>
      <c r="L21" s="116">
        <v>5.3052933444856016</v>
      </c>
    </row>
    <row r="22" spans="1:12" s="110" customFormat="1" ht="15" customHeight="1" x14ac:dyDescent="0.2">
      <c r="A22" s="120"/>
      <c r="B22" s="119"/>
      <c r="C22" s="258" t="s">
        <v>107</v>
      </c>
      <c r="E22" s="113">
        <v>49.315619967793879</v>
      </c>
      <c r="F22" s="115">
        <v>17150</v>
      </c>
      <c r="G22" s="114">
        <v>16921</v>
      </c>
      <c r="H22" s="114">
        <v>16730</v>
      </c>
      <c r="I22" s="114">
        <v>16479</v>
      </c>
      <c r="J22" s="140">
        <v>16147</v>
      </c>
      <c r="K22" s="114">
        <v>1003</v>
      </c>
      <c r="L22" s="116">
        <v>6.2116801882702672</v>
      </c>
    </row>
    <row r="23" spans="1:12" s="110" customFormat="1" ht="15" customHeight="1" x14ac:dyDescent="0.2">
      <c r="A23" s="120"/>
      <c r="B23" s="121" t="s">
        <v>111</v>
      </c>
      <c r="C23" s="258"/>
      <c r="E23" s="113">
        <v>1.4578780661477644</v>
      </c>
      <c r="F23" s="115">
        <v>2375</v>
      </c>
      <c r="G23" s="114">
        <v>2393</v>
      </c>
      <c r="H23" s="114">
        <v>2359</v>
      </c>
      <c r="I23" s="114">
        <v>2362</v>
      </c>
      <c r="J23" s="140">
        <v>2244</v>
      </c>
      <c r="K23" s="114">
        <v>131</v>
      </c>
      <c r="L23" s="116">
        <v>5.8377896613190732</v>
      </c>
    </row>
    <row r="24" spans="1:12" s="110" customFormat="1" ht="15" customHeight="1" x14ac:dyDescent="0.2">
      <c r="A24" s="120"/>
      <c r="B24" s="119"/>
      <c r="C24" s="258" t="s">
        <v>106</v>
      </c>
      <c r="E24" s="113">
        <v>64.757894736842104</v>
      </c>
      <c r="F24" s="115">
        <v>1538</v>
      </c>
      <c r="G24" s="114">
        <v>1572</v>
      </c>
      <c r="H24" s="114">
        <v>1560</v>
      </c>
      <c r="I24" s="114">
        <v>1577</v>
      </c>
      <c r="J24" s="140">
        <v>1487</v>
      </c>
      <c r="K24" s="114">
        <v>51</v>
      </c>
      <c r="L24" s="116">
        <v>3.4297242770679222</v>
      </c>
    </row>
    <row r="25" spans="1:12" s="110" customFormat="1" ht="15" customHeight="1" x14ac:dyDescent="0.2">
      <c r="A25" s="120"/>
      <c r="B25" s="119"/>
      <c r="C25" s="258" t="s">
        <v>107</v>
      </c>
      <c r="E25" s="113">
        <v>35.242105263157896</v>
      </c>
      <c r="F25" s="115">
        <v>837</v>
      </c>
      <c r="G25" s="114">
        <v>821</v>
      </c>
      <c r="H25" s="114">
        <v>799</v>
      </c>
      <c r="I25" s="114">
        <v>785</v>
      </c>
      <c r="J25" s="140">
        <v>757</v>
      </c>
      <c r="K25" s="114">
        <v>80</v>
      </c>
      <c r="L25" s="116">
        <v>10.568031704095112</v>
      </c>
    </row>
    <row r="26" spans="1:12" s="110" customFormat="1" ht="15" customHeight="1" x14ac:dyDescent="0.2">
      <c r="A26" s="120"/>
      <c r="C26" s="121" t="s">
        <v>187</v>
      </c>
      <c r="D26" s="110" t="s">
        <v>188</v>
      </c>
      <c r="E26" s="113">
        <v>0.3431384585164633</v>
      </c>
      <c r="F26" s="115">
        <v>559</v>
      </c>
      <c r="G26" s="114">
        <v>553</v>
      </c>
      <c r="H26" s="114">
        <v>575</v>
      </c>
      <c r="I26" s="114">
        <v>548</v>
      </c>
      <c r="J26" s="140">
        <v>512</v>
      </c>
      <c r="K26" s="114">
        <v>47</v>
      </c>
      <c r="L26" s="116">
        <v>9.1796875</v>
      </c>
    </row>
    <row r="27" spans="1:12" s="110" customFormat="1" ht="15" customHeight="1" x14ac:dyDescent="0.2">
      <c r="A27" s="120"/>
      <c r="B27" s="119"/>
      <c r="D27" s="259" t="s">
        <v>106</v>
      </c>
      <c r="E27" s="113">
        <v>54.025044722719144</v>
      </c>
      <c r="F27" s="115">
        <v>302</v>
      </c>
      <c r="G27" s="114">
        <v>300</v>
      </c>
      <c r="H27" s="114">
        <v>315</v>
      </c>
      <c r="I27" s="114">
        <v>301</v>
      </c>
      <c r="J27" s="140">
        <v>285</v>
      </c>
      <c r="K27" s="114">
        <v>17</v>
      </c>
      <c r="L27" s="116">
        <v>5.9649122807017543</v>
      </c>
    </row>
    <row r="28" spans="1:12" s="110" customFormat="1" ht="15" customHeight="1" x14ac:dyDescent="0.2">
      <c r="A28" s="120"/>
      <c r="B28" s="119"/>
      <c r="D28" s="259" t="s">
        <v>107</v>
      </c>
      <c r="E28" s="113">
        <v>45.974955277280856</v>
      </c>
      <c r="F28" s="115">
        <v>257</v>
      </c>
      <c r="G28" s="114">
        <v>253</v>
      </c>
      <c r="H28" s="114">
        <v>260</v>
      </c>
      <c r="I28" s="114">
        <v>247</v>
      </c>
      <c r="J28" s="140">
        <v>227</v>
      </c>
      <c r="K28" s="114">
        <v>30</v>
      </c>
      <c r="L28" s="116">
        <v>13.215859030837004</v>
      </c>
    </row>
    <row r="29" spans="1:12" s="110" customFormat="1" ht="24.95" customHeight="1" x14ac:dyDescent="0.2">
      <c r="A29" s="604" t="s">
        <v>189</v>
      </c>
      <c r="B29" s="605"/>
      <c r="C29" s="605"/>
      <c r="D29" s="606"/>
      <c r="E29" s="113">
        <v>89.761092150170654</v>
      </c>
      <c r="F29" s="115">
        <v>146228</v>
      </c>
      <c r="G29" s="114">
        <v>146934</v>
      </c>
      <c r="H29" s="114">
        <v>147907</v>
      </c>
      <c r="I29" s="114">
        <v>145327</v>
      </c>
      <c r="J29" s="140">
        <v>145604</v>
      </c>
      <c r="K29" s="114">
        <v>624</v>
      </c>
      <c r="L29" s="116">
        <v>0.42855965495453424</v>
      </c>
    </row>
    <row r="30" spans="1:12" s="110" customFormat="1" ht="15" customHeight="1" x14ac:dyDescent="0.2">
      <c r="A30" s="120"/>
      <c r="B30" s="119"/>
      <c r="C30" s="258" t="s">
        <v>106</v>
      </c>
      <c r="E30" s="113">
        <v>52.673222638619144</v>
      </c>
      <c r="F30" s="115">
        <v>77023</v>
      </c>
      <c r="G30" s="114">
        <v>77487</v>
      </c>
      <c r="H30" s="114">
        <v>78342</v>
      </c>
      <c r="I30" s="114">
        <v>77068</v>
      </c>
      <c r="J30" s="140">
        <v>77247</v>
      </c>
      <c r="K30" s="114">
        <v>-224</v>
      </c>
      <c r="L30" s="116">
        <v>-0.28997889885691353</v>
      </c>
    </row>
    <row r="31" spans="1:12" s="110" customFormat="1" ht="15" customHeight="1" x14ac:dyDescent="0.2">
      <c r="A31" s="120"/>
      <c r="B31" s="119"/>
      <c r="C31" s="258" t="s">
        <v>107</v>
      </c>
      <c r="E31" s="113">
        <v>47.326777361380856</v>
      </c>
      <c r="F31" s="115">
        <v>69205</v>
      </c>
      <c r="G31" s="114">
        <v>69447</v>
      </c>
      <c r="H31" s="114">
        <v>69565</v>
      </c>
      <c r="I31" s="114">
        <v>68259</v>
      </c>
      <c r="J31" s="140">
        <v>68357</v>
      </c>
      <c r="K31" s="114">
        <v>848</v>
      </c>
      <c r="L31" s="116">
        <v>1.2405459572538291</v>
      </c>
    </row>
    <row r="32" spans="1:12" s="110" customFormat="1" ht="15" customHeight="1" x14ac:dyDescent="0.2">
      <c r="A32" s="120"/>
      <c r="B32" s="119" t="s">
        <v>117</v>
      </c>
      <c r="C32" s="258"/>
      <c r="E32" s="113">
        <v>10.188572691334986</v>
      </c>
      <c r="F32" s="115">
        <v>16598</v>
      </c>
      <c r="G32" s="114">
        <v>15876</v>
      </c>
      <c r="H32" s="114">
        <v>15855</v>
      </c>
      <c r="I32" s="114">
        <v>15373</v>
      </c>
      <c r="J32" s="140">
        <v>14750</v>
      </c>
      <c r="K32" s="114">
        <v>1848</v>
      </c>
      <c r="L32" s="116">
        <v>12.528813559322034</v>
      </c>
    </row>
    <row r="33" spans="1:12" s="110" customFormat="1" ht="15" customHeight="1" x14ac:dyDescent="0.2">
      <c r="A33" s="120"/>
      <c r="B33" s="119"/>
      <c r="C33" s="258" t="s">
        <v>106</v>
      </c>
      <c r="E33" s="113">
        <v>69.857814194481264</v>
      </c>
      <c r="F33" s="115">
        <v>11595</v>
      </c>
      <c r="G33" s="114">
        <v>11105</v>
      </c>
      <c r="H33" s="114">
        <v>11210</v>
      </c>
      <c r="I33" s="114">
        <v>10829</v>
      </c>
      <c r="J33" s="140">
        <v>10429</v>
      </c>
      <c r="K33" s="114">
        <v>1166</v>
      </c>
      <c r="L33" s="116">
        <v>11.180362450858183</v>
      </c>
    </row>
    <row r="34" spans="1:12" s="110" customFormat="1" ht="15" customHeight="1" x14ac:dyDescent="0.2">
      <c r="A34" s="120"/>
      <c r="B34" s="119"/>
      <c r="C34" s="258" t="s">
        <v>107</v>
      </c>
      <c r="E34" s="113">
        <v>30.142185805518736</v>
      </c>
      <c r="F34" s="115">
        <v>5003</v>
      </c>
      <c r="G34" s="114">
        <v>4771</v>
      </c>
      <c r="H34" s="114">
        <v>4645</v>
      </c>
      <c r="I34" s="114">
        <v>4544</v>
      </c>
      <c r="J34" s="140">
        <v>4321</v>
      </c>
      <c r="K34" s="114">
        <v>682</v>
      </c>
      <c r="L34" s="116">
        <v>15.783383476047211</v>
      </c>
    </row>
    <row r="35" spans="1:12" s="110" customFormat="1" ht="24.95" customHeight="1" x14ac:dyDescent="0.2">
      <c r="A35" s="604" t="s">
        <v>190</v>
      </c>
      <c r="B35" s="605"/>
      <c r="C35" s="605"/>
      <c r="D35" s="606"/>
      <c r="E35" s="113">
        <v>69.110786456159303</v>
      </c>
      <c r="F35" s="115">
        <v>112587</v>
      </c>
      <c r="G35" s="114">
        <v>112847</v>
      </c>
      <c r="H35" s="114">
        <v>114054</v>
      </c>
      <c r="I35" s="114">
        <v>111379</v>
      </c>
      <c r="J35" s="140">
        <v>111602</v>
      </c>
      <c r="K35" s="114">
        <v>985</v>
      </c>
      <c r="L35" s="116">
        <v>0.88260067023888455</v>
      </c>
    </row>
    <row r="36" spans="1:12" s="110" customFormat="1" ht="15" customHeight="1" x14ac:dyDescent="0.2">
      <c r="A36" s="120"/>
      <c r="B36" s="119"/>
      <c r="C36" s="258" t="s">
        <v>106</v>
      </c>
      <c r="E36" s="113">
        <v>71.16452165880608</v>
      </c>
      <c r="F36" s="115">
        <v>80122</v>
      </c>
      <c r="G36" s="114">
        <v>80190</v>
      </c>
      <c r="H36" s="114">
        <v>81139</v>
      </c>
      <c r="I36" s="114">
        <v>79466</v>
      </c>
      <c r="J36" s="140">
        <v>79502</v>
      </c>
      <c r="K36" s="114">
        <v>620</v>
      </c>
      <c r="L36" s="116">
        <v>0.77985459485295971</v>
      </c>
    </row>
    <row r="37" spans="1:12" s="110" customFormat="1" ht="15" customHeight="1" x14ac:dyDescent="0.2">
      <c r="A37" s="120"/>
      <c r="B37" s="119"/>
      <c r="C37" s="258" t="s">
        <v>107</v>
      </c>
      <c r="E37" s="113">
        <v>28.83547834119392</v>
      </c>
      <c r="F37" s="115">
        <v>32465</v>
      </c>
      <c r="G37" s="114">
        <v>32657</v>
      </c>
      <c r="H37" s="114">
        <v>32915</v>
      </c>
      <c r="I37" s="114">
        <v>31913</v>
      </c>
      <c r="J37" s="140">
        <v>32100</v>
      </c>
      <c r="K37" s="114">
        <v>365</v>
      </c>
      <c r="L37" s="116">
        <v>1.1370716510903427</v>
      </c>
    </row>
    <row r="38" spans="1:12" s="110" customFormat="1" ht="15" customHeight="1" x14ac:dyDescent="0.2">
      <c r="A38" s="120"/>
      <c r="B38" s="119" t="s">
        <v>182</v>
      </c>
      <c r="C38" s="258"/>
      <c r="E38" s="113">
        <v>30.889213543840697</v>
      </c>
      <c r="F38" s="115">
        <v>50321</v>
      </c>
      <c r="G38" s="114">
        <v>50041</v>
      </c>
      <c r="H38" s="114">
        <v>49787</v>
      </c>
      <c r="I38" s="114">
        <v>49398</v>
      </c>
      <c r="J38" s="140">
        <v>48828</v>
      </c>
      <c r="K38" s="114">
        <v>1493</v>
      </c>
      <c r="L38" s="116">
        <v>3.0576718276398789</v>
      </c>
    </row>
    <row r="39" spans="1:12" s="110" customFormat="1" ht="15" customHeight="1" x14ac:dyDescent="0.2">
      <c r="A39" s="120"/>
      <c r="B39" s="119"/>
      <c r="C39" s="258" t="s">
        <v>106</v>
      </c>
      <c r="E39" s="113">
        <v>16.98098209495042</v>
      </c>
      <c r="F39" s="115">
        <v>8545</v>
      </c>
      <c r="G39" s="114">
        <v>8449</v>
      </c>
      <c r="H39" s="114">
        <v>8463</v>
      </c>
      <c r="I39" s="114">
        <v>8484</v>
      </c>
      <c r="J39" s="140">
        <v>8227</v>
      </c>
      <c r="K39" s="114">
        <v>318</v>
      </c>
      <c r="L39" s="116">
        <v>3.8653215023702443</v>
      </c>
    </row>
    <row r="40" spans="1:12" s="110" customFormat="1" ht="15" customHeight="1" x14ac:dyDescent="0.2">
      <c r="A40" s="120"/>
      <c r="B40" s="119"/>
      <c r="C40" s="258" t="s">
        <v>107</v>
      </c>
      <c r="E40" s="113">
        <v>83.01901790504958</v>
      </c>
      <c r="F40" s="115">
        <v>41776</v>
      </c>
      <c r="G40" s="114">
        <v>41592</v>
      </c>
      <c r="H40" s="114">
        <v>41324</v>
      </c>
      <c r="I40" s="114">
        <v>40914</v>
      </c>
      <c r="J40" s="140">
        <v>40601</v>
      </c>
      <c r="K40" s="114">
        <v>1175</v>
      </c>
      <c r="L40" s="116">
        <v>2.8940173887342677</v>
      </c>
    </row>
    <row r="41" spans="1:12" s="110" customFormat="1" ht="24.75" customHeight="1" x14ac:dyDescent="0.2">
      <c r="A41" s="604" t="s">
        <v>518</v>
      </c>
      <c r="B41" s="605"/>
      <c r="C41" s="605"/>
      <c r="D41" s="606"/>
      <c r="E41" s="113">
        <v>5.1274338890662214</v>
      </c>
      <c r="F41" s="115">
        <v>8353</v>
      </c>
      <c r="G41" s="114">
        <v>9243</v>
      </c>
      <c r="H41" s="114">
        <v>9421</v>
      </c>
      <c r="I41" s="114">
        <v>7196</v>
      </c>
      <c r="J41" s="140">
        <v>8283</v>
      </c>
      <c r="K41" s="114">
        <v>70</v>
      </c>
      <c r="L41" s="116">
        <v>0.84510443076180131</v>
      </c>
    </row>
    <row r="42" spans="1:12" s="110" customFormat="1" ht="15" customHeight="1" x14ac:dyDescent="0.2">
      <c r="A42" s="120"/>
      <c r="B42" s="119"/>
      <c r="C42" s="258" t="s">
        <v>106</v>
      </c>
      <c r="E42" s="113">
        <v>61.977732551179216</v>
      </c>
      <c r="F42" s="115">
        <v>5177</v>
      </c>
      <c r="G42" s="114">
        <v>5849</v>
      </c>
      <c r="H42" s="114">
        <v>5969</v>
      </c>
      <c r="I42" s="114">
        <v>4536</v>
      </c>
      <c r="J42" s="140">
        <v>5120</v>
      </c>
      <c r="K42" s="114">
        <v>57</v>
      </c>
      <c r="L42" s="116">
        <v>1.11328125</v>
      </c>
    </row>
    <row r="43" spans="1:12" s="110" customFormat="1" ht="15" customHeight="1" x14ac:dyDescent="0.2">
      <c r="A43" s="123"/>
      <c r="B43" s="124"/>
      <c r="C43" s="260" t="s">
        <v>107</v>
      </c>
      <c r="D43" s="261"/>
      <c r="E43" s="125">
        <v>38.022267448820784</v>
      </c>
      <c r="F43" s="143">
        <v>3176</v>
      </c>
      <c r="G43" s="144">
        <v>3394</v>
      </c>
      <c r="H43" s="144">
        <v>3452</v>
      </c>
      <c r="I43" s="144">
        <v>2660</v>
      </c>
      <c r="J43" s="145">
        <v>3163</v>
      </c>
      <c r="K43" s="144">
        <v>13</v>
      </c>
      <c r="L43" s="146">
        <v>0.41100221308883972</v>
      </c>
    </row>
    <row r="44" spans="1:12" s="110" customFormat="1" ht="45.75" customHeight="1" x14ac:dyDescent="0.2">
      <c r="A44" s="604" t="s">
        <v>191</v>
      </c>
      <c r="B44" s="605"/>
      <c r="C44" s="605"/>
      <c r="D44" s="606"/>
      <c r="E44" s="113">
        <v>1.2154099246200309</v>
      </c>
      <c r="F44" s="115">
        <v>1980</v>
      </c>
      <c r="G44" s="114">
        <v>2003</v>
      </c>
      <c r="H44" s="114">
        <v>2010</v>
      </c>
      <c r="I44" s="114">
        <v>1958</v>
      </c>
      <c r="J44" s="140">
        <v>1990</v>
      </c>
      <c r="K44" s="114">
        <v>-10</v>
      </c>
      <c r="L44" s="116">
        <v>-0.50251256281407031</v>
      </c>
    </row>
    <row r="45" spans="1:12" s="110" customFormat="1" ht="15" customHeight="1" x14ac:dyDescent="0.2">
      <c r="A45" s="120"/>
      <c r="B45" s="119"/>
      <c r="C45" s="258" t="s">
        <v>106</v>
      </c>
      <c r="E45" s="113">
        <v>60.353535353535356</v>
      </c>
      <c r="F45" s="115">
        <v>1195</v>
      </c>
      <c r="G45" s="114">
        <v>1210</v>
      </c>
      <c r="H45" s="114">
        <v>1218</v>
      </c>
      <c r="I45" s="114">
        <v>1192</v>
      </c>
      <c r="J45" s="140">
        <v>1210</v>
      </c>
      <c r="K45" s="114">
        <v>-15</v>
      </c>
      <c r="L45" s="116">
        <v>-1.2396694214876034</v>
      </c>
    </row>
    <row r="46" spans="1:12" s="110" customFormat="1" ht="15" customHeight="1" x14ac:dyDescent="0.2">
      <c r="A46" s="123"/>
      <c r="B46" s="124"/>
      <c r="C46" s="260" t="s">
        <v>107</v>
      </c>
      <c r="D46" s="261"/>
      <c r="E46" s="125">
        <v>39.646464646464644</v>
      </c>
      <c r="F46" s="143">
        <v>785</v>
      </c>
      <c r="G46" s="144">
        <v>793</v>
      </c>
      <c r="H46" s="144">
        <v>792</v>
      </c>
      <c r="I46" s="144">
        <v>766</v>
      </c>
      <c r="J46" s="145">
        <v>780</v>
      </c>
      <c r="K46" s="144">
        <v>5</v>
      </c>
      <c r="L46" s="146">
        <v>0.64102564102564108</v>
      </c>
    </row>
    <row r="47" spans="1:12" s="110" customFormat="1" ht="39" customHeight="1" x14ac:dyDescent="0.2">
      <c r="A47" s="604" t="s">
        <v>519</v>
      </c>
      <c r="B47" s="607"/>
      <c r="C47" s="607"/>
      <c r="D47" s="608"/>
      <c r="E47" s="113">
        <v>0.33270312077982667</v>
      </c>
      <c r="F47" s="115">
        <v>542</v>
      </c>
      <c r="G47" s="114">
        <v>567</v>
      </c>
      <c r="H47" s="114">
        <v>562</v>
      </c>
      <c r="I47" s="114">
        <v>573</v>
      </c>
      <c r="J47" s="140">
        <v>608</v>
      </c>
      <c r="K47" s="114">
        <v>-66</v>
      </c>
      <c r="L47" s="116">
        <v>-10.855263157894736</v>
      </c>
    </row>
    <row r="48" spans="1:12" s="110" customFormat="1" ht="15" customHeight="1" x14ac:dyDescent="0.2">
      <c r="A48" s="120"/>
      <c r="B48" s="119"/>
      <c r="C48" s="258" t="s">
        <v>106</v>
      </c>
      <c r="E48" s="113">
        <v>40.59040590405904</v>
      </c>
      <c r="F48" s="115">
        <v>220</v>
      </c>
      <c r="G48" s="114">
        <v>234</v>
      </c>
      <c r="H48" s="114">
        <v>232</v>
      </c>
      <c r="I48" s="114">
        <v>195</v>
      </c>
      <c r="J48" s="140">
        <v>207</v>
      </c>
      <c r="K48" s="114">
        <v>13</v>
      </c>
      <c r="L48" s="116">
        <v>6.2801932367149762</v>
      </c>
    </row>
    <row r="49" spans="1:12" s="110" customFormat="1" ht="15" customHeight="1" x14ac:dyDescent="0.2">
      <c r="A49" s="123"/>
      <c r="B49" s="124"/>
      <c r="C49" s="260" t="s">
        <v>107</v>
      </c>
      <c r="D49" s="261"/>
      <c r="E49" s="125">
        <v>59.40959409594096</v>
      </c>
      <c r="F49" s="143">
        <v>322</v>
      </c>
      <c r="G49" s="144">
        <v>333</v>
      </c>
      <c r="H49" s="144">
        <v>330</v>
      </c>
      <c r="I49" s="144">
        <v>378</v>
      </c>
      <c r="J49" s="145">
        <v>401</v>
      </c>
      <c r="K49" s="144">
        <v>-79</v>
      </c>
      <c r="L49" s="146">
        <v>-19.700748129675812</v>
      </c>
    </row>
    <row r="50" spans="1:12" s="110" customFormat="1" ht="24.95" customHeight="1" x14ac:dyDescent="0.2">
      <c r="A50" s="609" t="s">
        <v>192</v>
      </c>
      <c r="B50" s="610"/>
      <c r="C50" s="610"/>
      <c r="D50" s="611"/>
      <c r="E50" s="262">
        <v>13.390993689689886</v>
      </c>
      <c r="F50" s="263">
        <v>21815</v>
      </c>
      <c r="G50" s="264">
        <v>22459</v>
      </c>
      <c r="H50" s="264">
        <v>22788</v>
      </c>
      <c r="I50" s="264">
        <v>21128</v>
      </c>
      <c r="J50" s="265">
        <v>21222</v>
      </c>
      <c r="K50" s="263">
        <v>593</v>
      </c>
      <c r="L50" s="266">
        <v>2.7942700970690795</v>
      </c>
    </row>
    <row r="51" spans="1:12" s="110" customFormat="1" ht="15" customHeight="1" x14ac:dyDescent="0.2">
      <c r="A51" s="120"/>
      <c r="B51" s="119"/>
      <c r="C51" s="258" t="s">
        <v>106</v>
      </c>
      <c r="E51" s="113">
        <v>58.647719459087782</v>
      </c>
      <c r="F51" s="115">
        <v>12794</v>
      </c>
      <c r="G51" s="114">
        <v>13075</v>
      </c>
      <c r="H51" s="114">
        <v>13356</v>
      </c>
      <c r="I51" s="114">
        <v>12312</v>
      </c>
      <c r="J51" s="140">
        <v>12332</v>
      </c>
      <c r="K51" s="114">
        <v>462</v>
      </c>
      <c r="L51" s="116">
        <v>3.7463509568602009</v>
      </c>
    </row>
    <row r="52" spans="1:12" s="110" customFormat="1" ht="15" customHeight="1" x14ac:dyDescent="0.2">
      <c r="A52" s="120"/>
      <c r="B52" s="119"/>
      <c r="C52" s="258" t="s">
        <v>107</v>
      </c>
      <c r="E52" s="113">
        <v>41.352280540912218</v>
      </c>
      <c r="F52" s="115">
        <v>9021</v>
      </c>
      <c r="G52" s="114">
        <v>9384</v>
      </c>
      <c r="H52" s="114">
        <v>9432</v>
      </c>
      <c r="I52" s="114">
        <v>8816</v>
      </c>
      <c r="J52" s="140">
        <v>8890</v>
      </c>
      <c r="K52" s="114">
        <v>131</v>
      </c>
      <c r="L52" s="116">
        <v>1.4735658042744657</v>
      </c>
    </row>
    <row r="53" spans="1:12" s="110" customFormat="1" ht="15" customHeight="1" x14ac:dyDescent="0.2">
      <c r="A53" s="120"/>
      <c r="B53" s="119"/>
      <c r="C53" s="258" t="s">
        <v>187</v>
      </c>
      <c r="D53" s="110" t="s">
        <v>193</v>
      </c>
      <c r="E53" s="113">
        <v>27.141874856749943</v>
      </c>
      <c r="F53" s="115">
        <v>5921</v>
      </c>
      <c r="G53" s="114">
        <v>6954</v>
      </c>
      <c r="H53" s="114">
        <v>7204</v>
      </c>
      <c r="I53" s="114">
        <v>5347</v>
      </c>
      <c r="J53" s="140">
        <v>5806</v>
      </c>
      <c r="K53" s="114">
        <v>115</v>
      </c>
      <c r="L53" s="116">
        <v>1.9807096107475026</v>
      </c>
    </row>
    <row r="54" spans="1:12" s="110" customFormat="1" ht="15" customHeight="1" x14ac:dyDescent="0.2">
      <c r="A54" s="120"/>
      <c r="B54" s="119"/>
      <c r="D54" s="267" t="s">
        <v>194</v>
      </c>
      <c r="E54" s="113">
        <v>64.938355007600066</v>
      </c>
      <c r="F54" s="115">
        <v>3845</v>
      </c>
      <c r="G54" s="114">
        <v>4409</v>
      </c>
      <c r="H54" s="114">
        <v>4598</v>
      </c>
      <c r="I54" s="114">
        <v>3476</v>
      </c>
      <c r="J54" s="140">
        <v>3745</v>
      </c>
      <c r="K54" s="114">
        <v>100</v>
      </c>
      <c r="L54" s="116">
        <v>2.6702269692923899</v>
      </c>
    </row>
    <row r="55" spans="1:12" s="110" customFormat="1" ht="15" customHeight="1" x14ac:dyDescent="0.2">
      <c r="A55" s="120"/>
      <c r="B55" s="119"/>
      <c r="D55" s="267" t="s">
        <v>195</v>
      </c>
      <c r="E55" s="113">
        <v>35.061644992399934</v>
      </c>
      <c r="F55" s="115">
        <v>2076</v>
      </c>
      <c r="G55" s="114">
        <v>2545</v>
      </c>
      <c r="H55" s="114">
        <v>2606</v>
      </c>
      <c r="I55" s="114">
        <v>1871</v>
      </c>
      <c r="J55" s="140">
        <v>2061</v>
      </c>
      <c r="K55" s="114">
        <v>15</v>
      </c>
      <c r="L55" s="116">
        <v>0.72780203784570596</v>
      </c>
    </row>
    <row r="56" spans="1:12" s="110" customFormat="1" ht="15" customHeight="1" x14ac:dyDescent="0.2">
      <c r="A56" s="120"/>
      <c r="B56" s="119" t="s">
        <v>196</v>
      </c>
      <c r="C56" s="258"/>
      <c r="E56" s="113">
        <v>66.681808137108064</v>
      </c>
      <c r="F56" s="115">
        <v>108630</v>
      </c>
      <c r="G56" s="114">
        <v>108020</v>
      </c>
      <c r="H56" s="114">
        <v>108551</v>
      </c>
      <c r="I56" s="114">
        <v>107551</v>
      </c>
      <c r="J56" s="140">
        <v>107443</v>
      </c>
      <c r="K56" s="114">
        <v>1187</v>
      </c>
      <c r="L56" s="116">
        <v>1.1047718325065383</v>
      </c>
    </row>
    <row r="57" spans="1:12" s="110" customFormat="1" ht="15" customHeight="1" x14ac:dyDescent="0.2">
      <c r="A57" s="120"/>
      <c r="B57" s="119"/>
      <c r="C57" s="258" t="s">
        <v>106</v>
      </c>
      <c r="E57" s="113">
        <v>52.994568719506582</v>
      </c>
      <c r="F57" s="115">
        <v>57568</v>
      </c>
      <c r="G57" s="114">
        <v>57311</v>
      </c>
      <c r="H57" s="114">
        <v>57829</v>
      </c>
      <c r="I57" s="114">
        <v>57449</v>
      </c>
      <c r="J57" s="140">
        <v>57383</v>
      </c>
      <c r="K57" s="114">
        <v>185</v>
      </c>
      <c r="L57" s="116">
        <v>0.32239513444748447</v>
      </c>
    </row>
    <row r="58" spans="1:12" s="110" customFormat="1" ht="15" customHeight="1" x14ac:dyDescent="0.2">
      <c r="A58" s="120"/>
      <c r="B58" s="119"/>
      <c r="C58" s="258" t="s">
        <v>107</v>
      </c>
      <c r="E58" s="113">
        <v>47.005431280493418</v>
      </c>
      <c r="F58" s="115">
        <v>51062</v>
      </c>
      <c r="G58" s="114">
        <v>50709</v>
      </c>
      <c r="H58" s="114">
        <v>50722</v>
      </c>
      <c r="I58" s="114">
        <v>50102</v>
      </c>
      <c r="J58" s="140">
        <v>50060</v>
      </c>
      <c r="K58" s="114">
        <v>1002</v>
      </c>
      <c r="L58" s="116">
        <v>2.0015980823012387</v>
      </c>
    </row>
    <row r="59" spans="1:12" s="110" customFormat="1" ht="15" customHeight="1" x14ac:dyDescent="0.2">
      <c r="A59" s="120"/>
      <c r="B59" s="119"/>
      <c r="C59" s="258" t="s">
        <v>105</v>
      </c>
      <c r="D59" s="110" t="s">
        <v>197</v>
      </c>
      <c r="E59" s="113">
        <v>92.862008653226553</v>
      </c>
      <c r="F59" s="115">
        <v>100876</v>
      </c>
      <c r="G59" s="114">
        <v>100274</v>
      </c>
      <c r="H59" s="114">
        <v>100841</v>
      </c>
      <c r="I59" s="114">
        <v>99923</v>
      </c>
      <c r="J59" s="140">
        <v>99845</v>
      </c>
      <c r="K59" s="114">
        <v>1031</v>
      </c>
      <c r="L59" s="116">
        <v>1.0326005308227753</v>
      </c>
    </row>
    <row r="60" spans="1:12" s="110" customFormat="1" ht="15" customHeight="1" x14ac:dyDescent="0.2">
      <c r="A60" s="120"/>
      <c r="B60" s="119"/>
      <c r="C60" s="258"/>
      <c r="D60" s="267" t="s">
        <v>198</v>
      </c>
      <c r="E60" s="113">
        <v>51.515722272889491</v>
      </c>
      <c r="F60" s="115">
        <v>51967</v>
      </c>
      <c r="G60" s="114">
        <v>51691</v>
      </c>
      <c r="H60" s="114">
        <v>52207</v>
      </c>
      <c r="I60" s="114">
        <v>51873</v>
      </c>
      <c r="J60" s="140">
        <v>51840</v>
      </c>
      <c r="K60" s="114">
        <v>127</v>
      </c>
      <c r="L60" s="116">
        <v>0.24498456790123457</v>
      </c>
    </row>
    <row r="61" spans="1:12" s="110" customFormat="1" ht="15" customHeight="1" x14ac:dyDescent="0.2">
      <c r="A61" s="120"/>
      <c r="B61" s="119"/>
      <c r="C61" s="258"/>
      <c r="D61" s="267" t="s">
        <v>199</v>
      </c>
      <c r="E61" s="113">
        <v>48.484277727110509</v>
      </c>
      <c r="F61" s="115">
        <v>48909</v>
      </c>
      <c r="G61" s="114">
        <v>48583</v>
      </c>
      <c r="H61" s="114">
        <v>48634</v>
      </c>
      <c r="I61" s="114">
        <v>48050</v>
      </c>
      <c r="J61" s="140">
        <v>48005</v>
      </c>
      <c r="K61" s="114">
        <v>904</v>
      </c>
      <c r="L61" s="116">
        <v>1.8831371732111239</v>
      </c>
    </row>
    <row r="62" spans="1:12" s="110" customFormat="1" ht="15" customHeight="1" x14ac:dyDescent="0.2">
      <c r="A62" s="120"/>
      <c r="B62" s="119"/>
      <c r="C62" s="258"/>
      <c r="D62" s="258" t="s">
        <v>200</v>
      </c>
      <c r="E62" s="113">
        <v>7.1379913467734513</v>
      </c>
      <c r="F62" s="115">
        <v>7754</v>
      </c>
      <c r="G62" s="114">
        <v>7746</v>
      </c>
      <c r="H62" s="114">
        <v>7710</v>
      </c>
      <c r="I62" s="114">
        <v>7628</v>
      </c>
      <c r="J62" s="140">
        <v>7598</v>
      </c>
      <c r="K62" s="114">
        <v>156</v>
      </c>
      <c r="L62" s="116">
        <v>2.0531718873387734</v>
      </c>
    </row>
    <row r="63" spans="1:12" s="110" customFormat="1" ht="15" customHeight="1" x14ac:dyDescent="0.2">
      <c r="A63" s="120"/>
      <c r="B63" s="119"/>
      <c r="C63" s="258"/>
      <c r="D63" s="267" t="s">
        <v>198</v>
      </c>
      <c r="E63" s="113">
        <v>72.233685839566675</v>
      </c>
      <c r="F63" s="115">
        <v>5601</v>
      </c>
      <c r="G63" s="114">
        <v>5620</v>
      </c>
      <c r="H63" s="114">
        <v>5622</v>
      </c>
      <c r="I63" s="114">
        <v>5576</v>
      </c>
      <c r="J63" s="140">
        <v>5543</v>
      </c>
      <c r="K63" s="114">
        <v>58</v>
      </c>
      <c r="L63" s="116">
        <v>1.0463647844127728</v>
      </c>
    </row>
    <row r="64" spans="1:12" s="110" customFormat="1" ht="15" customHeight="1" x14ac:dyDescent="0.2">
      <c r="A64" s="120"/>
      <c r="B64" s="119"/>
      <c r="C64" s="258"/>
      <c r="D64" s="267" t="s">
        <v>199</v>
      </c>
      <c r="E64" s="113">
        <v>27.766314160433325</v>
      </c>
      <c r="F64" s="115">
        <v>2153</v>
      </c>
      <c r="G64" s="114">
        <v>2126</v>
      </c>
      <c r="H64" s="114">
        <v>2088</v>
      </c>
      <c r="I64" s="114">
        <v>2052</v>
      </c>
      <c r="J64" s="140">
        <v>2055</v>
      </c>
      <c r="K64" s="114">
        <v>98</v>
      </c>
      <c r="L64" s="116">
        <v>4.7688564476885649</v>
      </c>
    </row>
    <row r="65" spans="1:12" s="110" customFormat="1" ht="15" customHeight="1" x14ac:dyDescent="0.2">
      <c r="A65" s="120"/>
      <c r="B65" s="119" t="s">
        <v>201</v>
      </c>
      <c r="C65" s="258"/>
      <c r="E65" s="113">
        <v>8.9001154025584999</v>
      </c>
      <c r="F65" s="115">
        <v>14499</v>
      </c>
      <c r="G65" s="114">
        <v>14406</v>
      </c>
      <c r="H65" s="114">
        <v>14274</v>
      </c>
      <c r="I65" s="114">
        <v>14140</v>
      </c>
      <c r="J65" s="140">
        <v>14047</v>
      </c>
      <c r="K65" s="114">
        <v>452</v>
      </c>
      <c r="L65" s="116">
        <v>3.2177689186303127</v>
      </c>
    </row>
    <row r="66" spans="1:12" s="110" customFormat="1" ht="15" customHeight="1" x14ac:dyDescent="0.2">
      <c r="A66" s="120"/>
      <c r="B66" s="119"/>
      <c r="C66" s="258" t="s">
        <v>106</v>
      </c>
      <c r="E66" s="113">
        <v>50.320711773225739</v>
      </c>
      <c r="F66" s="115">
        <v>7296</v>
      </c>
      <c r="G66" s="114">
        <v>7258</v>
      </c>
      <c r="H66" s="114">
        <v>7207</v>
      </c>
      <c r="I66" s="114">
        <v>7161</v>
      </c>
      <c r="J66" s="140">
        <v>7175</v>
      </c>
      <c r="K66" s="114">
        <v>121</v>
      </c>
      <c r="L66" s="116">
        <v>1.6864111498257839</v>
      </c>
    </row>
    <row r="67" spans="1:12" s="110" customFormat="1" ht="15" customHeight="1" x14ac:dyDescent="0.2">
      <c r="A67" s="120"/>
      <c r="B67" s="119"/>
      <c r="C67" s="258" t="s">
        <v>107</v>
      </c>
      <c r="E67" s="113">
        <v>49.679288226774261</v>
      </c>
      <c r="F67" s="115">
        <v>7203</v>
      </c>
      <c r="G67" s="114">
        <v>7148</v>
      </c>
      <c r="H67" s="114">
        <v>7067</v>
      </c>
      <c r="I67" s="114">
        <v>6979</v>
      </c>
      <c r="J67" s="140">
        <v>6872</v>
      </c>
      <c r="K67" s="114">
        <v>331</v>
      </c>
      <c r="L67" s="116">
        <v>4.8166472642607685</v>
      </c>
    </row>
    <row r="68" spans="1:12" s="110" customFormat="1" ht="15" customHeight="1" x14ac:dyDescent="0.2">
      <c r="A68" s="120"/>
      <c r="B68" s="119"/>
      <c r="C68" s="258" t="s">
        <v>105</v>
      </c>
      <c r="D68" s="110" t="s">
        <v>202</v>
      </c>
      <c r="E68" s="113">
        <v>20.463480240016551</v>
      </c>
      <c r="F68" s="115">
        <v>2967</v>
      </c>
      <c r="G68" s="114">
        <v>2885</v>
      </c>
      <c r="H68" s="114">
        <v>2811</v>
      </c>
      <c r="I68" s="114">
        <v>2743</v>
      </c>
      <c r="J68" s="140">
        <v>2657</v>
      </c>
      <c r="K68" s="114">
        <v>310</v>
      </c>
      <c r="L68" s="116">
        <v>11.667293940534437</v>
      </c>
    </row>
    <row r="69" spans="1:12" s="110" customFormat="1" ht="15" customHeight="1" x14ac:dyDescent="0.2">
      <c r="A69" s="120"/>
      <c r="B69" s="119"/>
      <c r="C69" s="258"/>
      <c r="D69" s="267" t="s">
        <v>198</v>
      </c>
      <c r="E69" s="113">
        <v>51.634647792382879</v>
      </c>
      <c r="F69" s="115">
        <v>1532</v>
      </c>
      <c r="G69" s="114">
        <v>1481</v>
      </c>
      <c r="H69" s="114">
        <v>1448</v>
      </c>
      <c r="I69" s="114">
        <v>1421</v>
      </c>
      <c r="J69" s="140">
        <v>1404</v>
      </c>
      <c r="K69" s="114">
        <v>128</v>
      </c>
      <c r="L69" s="116">
        <v>9.116809116809117</v>
      </c>
    </row>
    <row r="70" spans="1:12" s="110" customFormat="1" ht="15" customHeight="1" x14ac:dyDescent="0.2">
      <c r="A70" s="120"/>
      <c r="B70" s="119"/>
      <c r="C70" s="258"/>
      <c r="D70" s="267" t="s">
        <v>199</v>
      </c>
      <c r="E70" s="113">
        <v>48.365352207617121</v>
      </c>
      <c r="F70" s="115">
        <v>1435</v>
      </c>
      <c r="G70" s="114">
        <v>1404</v>
      </c>
      <c r="H70" s="114">
        <v>1363</v>
      </c>
      <c r="I70" s="114">
        <v>1322</v>
      </c>
      <c r="J70" s="140">
        <v>1253</v>
      </c>
      <c r="K70" s="114">
        <v>182</v>
      </c>
      <c r="L70" s="116">
        <v>14.525139664804469</v>
      </c>
    </row>
    <row r="71" spans="1:12" s="110" customFormat="1" ht="15" customHeight="1" x14ac:dyDescent="0.2">
      <c r="A71" s="120"/>
      <c r="B71" s="119"/>
      <c r="C71" s="258"/>
      <c r="D71" s="110" t="s">
        <v>203</v>
      </c>
      <c r="E71" s="113">
        <v>73.563694047865368</v>
      </c>
      <c r="F71" s="115">
        <v>10666</v>
      </c>
      <c r="G71" s="114">
        <v>10656</v>
      </c>
      <c r="H71" s="114">
        <v>10600</v>
      </c>
      <c r="I71" s="114">
        <v>10554</v>
      </c>
      <c r="J71" s="140">
        <v>10545</v>
      </c>
      <c r="K71" s="114">
        <v>121</v>
      </c>
      <c r="L71" s="116">
        <v>1.1474632527264106</v>
      </c>
    </row>
    <row r="72" spans="1:12" s="110" customFormat="1" ht="15" customHeight="1" x14ac:dyDescent="0.2">
      <c r="A72" s="120"/>
      <c r="B72" s="119"/>
      <c r="C72" s="258"/>
      <c r="D72" s="267" t="s">
        <v>198</v>
      </c>
      <c r="E72" s="113">
        <v>49.765610350646917</v>
      </c>
      <c r="F72" s="115">
        <v>5308</v>
      </c>
      <c r="G72" s="114">
        <v>5323</v>
      </c>
      <c r="H72" s="114">
        <v>5303</v>
      </c>
      <c r="I72" s="114">
        <v>5288</v>
      </c>
      <c r="J72" s="140">
        <v>5318</v>
      </c>
      <c r="K72" s="114">
        <v>-10</v>
      </c>
      <c r="L72" s="116">
        <v>-0.18804061677322301</v>
      </c>
    </row>
    <row r="73" spans="1:12" s="110" customFormat="1" ht="15" customHeight="1" x14ac:dyDescent="0.2">
      <c r="A73" s="120"/>
      <c r="B73" s="119"/>
      <c r="C73" s="258"/>
      <c r="D73" s="267" t="s">
        <v>199</v>
      </c>
      <c r="E73" s="113">
        <v>50.234389649353083</v>
      </c>
      <c r="F73" s="115">
        <v>5358</v>
      </c>
      <c r="G73" s="114">
        <v>5333</v>
      </c>
      <c r="H73" s="114">
        <v>5297</v>
      </c>
      <c r="I73" s="114">
        <v>5266</v>
      </c>
      <c r="J73" s="140">
        <v>5227</v>
      </c>
      <c r="K73" s="114">
        <v>131</v>
      </c>
      <c r="L73" s="116">
        <v>2.5062177157069065</v>
      </c>
    </row>
    <row r="74" spans="1:12" s="110" customFormat="1" ht="15" customHeight="1" x14ac:dyDescent="0.2">
      <c r="A74" s="120"/>
      <c r="B74" s="119"/>
      <c r="C74" s="258"/>
      <c r="D74" s="110" t="s">
        <v>204</v>
      </c>
      <c r="E74" s="113">
        <v>5.9728257121180768</v>
      </c>
      <c r="F74" s="115">
        <v>866</v>
      </c>
      <c r="G74" s="114">
        <v>865</v>
      </c>
      <c r="H74" s="114">
        <v>863</v>
      </c>
      <c r="I74" s="114">
        <v>843</v>
      </c>
      <c r="J74" s="140">
        <v>845</v>
      </c>
      <c r="K74" s="114">
        <v>21</v>
      </c>
      <c r="L74" s="116">
        <v>2.4852071005917158</v>
      </c>
    </row>
    <row r="75" spans="1:12" s="110" customFormat="1" ht="15" customHeight="1" x14ac:dyDescent="0.2">
      <c r="A75" s="120"/>
      <c r="B75" s="119"/>
      <c r="C75" s="258"/>
      <c r="D75" s="267" t="s">
        <v>198</v>
      </c>
      <c r="E75" s="113">
        <v>52.655889145496538</v>
      </c>
      <c r="F75" s="115">
        <v>456</v>
      </c>
      <c r="G75" s="114">
        <v>454</v>
      </c>
      <c r="H75" s="114">
        <v>456</v>
      </c>
      <c r="I75" s="114">
        <v>452</v>
      </c>
      <c r="J75" s="140">
        <v>453</v>
      </c>
      <c r="K75" s="114">
        <v>3</v>
      </c>
      <c r="L75" s="116">
        <v>0.66225165562913912</v>
      </c>
    </row>
    <row r="76" spans="1:12" s="110" customFormat="1" ht="15" customHeight="1" x14ac:dyDescent="0.2">
      <c r="A76" s="120"/>
      <c r="B76" s="119"/>
      <c r="C76" s="258"/>
      <c r="D76" s="267" t="s">
        <v>199</v>
      </c>
      <c r="E76" s="113">
        <v>47.344110854503462</v>
      </c>
      <c r="F76" s="115">
        <v>410</v>
      </c>
      <c r="G76" s="114">
        <v>411</v>
      </c>
      <c r="H76" s="114">
        <v>407</v>
      </c>
      <c r="I76" s="114">
        <v>391</v>
      </c>
      <c r="J76" s="140">
        <v>392</v>
      </c>
      <c r="K76" s="114">
        <v>18</v>
      </c>
      <c r="L76" s="116">
        <v>4.591836734693878</v>
      </c>
    </row>
    <row r="77" spans="1:12" s="110" customFormat="1" ht="15" customHeight="1" x14ac:dyDescent="0.2">
      <c r="A77" s="534"/>
      <c r="B77" s="119" t="s">
        <v>205</v>
      </c>
      <c r="C77" s="268"/>
      <c r="D77" s="182"/>
      <c r="E77" s="113">
        <v>11.027082770643553</v>
      </c>
      <c r="F77" s="115">
        <v>17964</v>
      </c>
      <c r="G77" s="114">
        <v>18003</v>
      </c>
      <c r="H77" s="114">
        <v>18228</v>
      </c>
      <c r="I77" s="114">
        <v>17958</v>
      </c>
      <c r="J77" s="140">
        <v>17718</v>
      </c>
      <c r="K77" s="114">
        <v>246</v>
      </c>
      <c r="L77" s="116">
        <v>1.3884185573992549</v>
      </c>
    </row>
    <row r="78" spans="1:12" s="110" customFormat="1" ht="15" customHeight="1" x14ac:dyDescent="0.2">
      <c r="A78" s="120"/>
      <c r="B78" s="119"/>
      <c r="C78" s="268" t="s">
        <v>106</v>
      </c>
      <c r="D78" s="182"/>
      <c r="E78" s="113">
        <v>61.283678468047206</v>
      </c>
      <c r="F78" s="115">
        <v>11009</v>
      </c>
      <c r="G78" s="114">
        <v>10995</v>
      </c>
      <c r="H78" s="114">
        <v>11210</v>
      </c>
      <c r="I78" s="114">
        <v>11028</v>
      </c>
      <c r="J78" s="140">
        <v>10839</v>
      </c>
      <c r="K78" s="114">
        <v>170</v>
      </c>
      <c r="L78" s="116">
        <v>1.5684103699603285</v>
      </c>
    </row>
    <row r="79" spans="1:12" s="110" customFormat="1" ht="15" customHeight="1" x14ac:dyDescent="0.2">
      <c r="A79" s="123"/>
      <c r="B79" s="124"/>
      <c r="C79" s="260" t="s">
        <v>107</v>
      </c>
      <c r="D79" s="261"/>
      <c r="E79" s="125">
        <v>38.716321531952794</v>
      </c>
      <c r="F79" s="143">
        <v>6955</v>
      </c>
      <c r="G79" s="144">
        <v>7008</v>
      </c>
      <c r="H79" s="144">
        <v>7018</v>
      </c>
      <c r="I79" s="144">
        <v>6930</v>
      </c>
      <c r="J79" s="145">
        <v>6879</v>
      </c>
      <c r="K79" s="144">
        <v>76</v>
      </c>
      <c r="L79" s="146">
        <v>1.1048117458932984</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162908</v>
      </c>
      <c r="E11" s="114">
        <v>162888</v>
      </c>
      <c r="F11" s="114">
        <v>163841</v>
      </c>
      <c r="G11" s="114">
        <v>160777</v>
      </c>
      <c r="H11" s="140">
        <v>160430</v>
      </c>
      <c r="I11" s="115">
        <v>2478</v>
      </c>
      <c r="J11" s="116">
        <v>1.5445988904818302</v>
      </c>
    </row>
    <row r="12" spans="1:15" s="110" customFormat="1" ht="24.95" customHeight="1" x14ac:dyDescent="0.2">
      <c r="A12" s="193" t="s">
        <v>132</v>
      </c>
      <c r="B12" s="194" t="s">
        <v>133</v>
      </c>
      <c r="C12" s="113">
        <v>2.0797014265720528</v>
      </c>
      <c r="D12" s="115">
        <v>3388</v>
      </c>
      <c r="E12" s="114">
        <v>3276</v>
      </c>
      <c r="F12" s="114">
        <v>3465</v>
      </c>
      <c r="G12" s="114">
        <v>3440</v>
      </c>
      <c r="H12" s="140">
        <v>3368</v>
      </c>
      <c r="I12" s="115">
        <v>20</v>
      </c>
      <c r="J12" s="116">
        <v>0.59382422802850354</v>
      </c>
    </row>
    <row r="13" spans="1:15" s="110" customFormat="1" ht="24.95" customHeight="1" x14ac:dyDescent="0.2">
      <c r="A13" s="193" t="s">
        <v>134</v>
      </c>
      <c r="B13" s="199" t="s">
        <v>214</v>
      </c>
      <c r="C13" s="113">
        <v>1.6702678812581335</v>
      </c>
      <c r="D13" s="115">
        <v>2721</v>
      </c>
      <c r="E13" s="114">
        <v>2771</v>
      </c>
      <c r="F13" s="114">
        <v>2799</v>
      </c>
      <c r="G13" s="114">
        <v>2774</v>
      </c>
      <c r="H13" s="140">
        <v>2784</v>
      </c>
      <c r="I13" s="115">
        <v>-63</v>
      </c>
      <c r="J13" s="116">
        <v>-2.2629310344827585</v>
      </c>
    </row>
    <row r="14" spans="1:15" s="287" customFormat="1" ht="24" customHeight="1" x14ac:dyDescent="0.2">
      <c r="A14" s="193" t="s">
        <v>215</v>
      </c>
      <c r="B14" s="199" t="s">
        <v>137</v>
      </c>
      <c r="C14" s="113">
        <v>22.723254843224396</v>
      </c>
      <c r="D14" s="115">
        <v>37018</v>
      </c>
      <c r="E14" s="114">
        <v>37215</v>
      </c>
      <c r="F14" s="114">
        <v>37325</v>
      </c>
      <c r="G14" s="114">
        <v>36990</v>
      </c>
      <c r="H14" s="140">
        <v>37092</v>
      </c>
      <c r="I14" s="115">
        <v>-74</v>
      </c>
      <c r="J14" s="116">
        <v>-0.19950393615874043</v>
      </c>
      <c r="K14" s="110"/>
      <c r="L14" s="110"/>
      <c r="M14" s="110"/>
      <c r="N14" s="110"/>
      <c r="O14" s="110"/>
    </row>
    <row r="15" spans="1:15" s="110" customFormat="1" ht="24.75" customHeight="1" x14ac:dyDescent="0.2">
      <c r="A15" s="193" t="s">
        <v>216</v>
      </c>
      <c r="B15" s="199" t="s">
        <v>217</v>
      </c>
      <c r="C15" s="113">
        <v>7.8860461119159284</v>
      </c>
      <c r="D15" s="115">
        <v>12847</v>
      </c>
      <c r="E15" s="114">
        <v>12836</v>
      </c>
      <c r="F15" s="114">
        <v>12711</v>
      </c>
      <c r="G15" s="114">
        <v>12759</v>
      </c>
      <c r="H15" s="140">
        <v>12759</v>
      </c>
      <c r="I15" s="115">
        <v>88</v>
      </c>
      <c r="J15" s="116">
        <v>0.68970922486088249</v>
      </c>
    </row>
    <row r="16" spans="1:15" s="287" customFormat="1" ht="24.95" customHeight="1" x14ac:dyDescent="0.2">
      <c r="A16" s="193" t="s">
        <v>218</v>
      </c>
      <c r="B16" s="199" t="s">
        <v>141</v>
      </c>
      <c r="C16" s="113">
        <v>10.232769415866624</v>
      </c>
      <c r="D16" s="115">
        <v>16670</v>
      </c>
      <c r="E16" s="114">
        <v>16836</v>
      </c>
      <c r="F16" s="114">
        <v>17054</v>
      </c>
      <c r="G16" s="114">
        <v>16744</v>
      </c>
      <c r="H16" s="140">
        <v>16801</v>
      </c>
      <c r="I16" s="115">
        <v>-131</v>
      </c>
      <c r="J16" s="116">
        <v>-0.77971549312540922</v>
      </c>
      <c r="K16" s="110"/>
      <c r="L16" s="110"/>
      <c r="M16" s="110"/>
      <c r="N16" s="110"/>
      <c r="O16" s="110"/>
    </row>
    <row r="17" spans="1:15" s="110" customFormat="1" ht="24.95" customHeight="1" x14ac:dyDescent="0.2">
      <c r="A17" s="193" t="s">
        <v>219</v>
      </c>
      <c r="B17" s="199" t="s">
        <v>220</v>
      </c>
      <c r="C17" s="113">
        <v>4.6044393154418444</v>
      </c>
      <c r="D17" s="115">
        <v>7501</v>
      </c>
      <c r="E17" s="114">
        <v>7543</v>
      </c>
      <c r="F17" s="114">
        <v>7560</v>
      </c>
      <c r="G17" s="114">
        <v>7487</v>
      </c>
      <c r="H17" s="140">
        <v>7532</v>
      </c>
      <c r="I17" s="115">
        <v>-31</v>
      </c>
      <c r="J17" s="116">
        <v>-0.4115772703133298</v>
      </c>
    </row>
    <row r="18" spans="1:15" s="287" customFormat="1" ht="24.95" customHeight="1" x14ac:dyDescent="0.2">
      <c r="A18" s="201" t="s">
        <v>144</v>
      </c>
      <c r="B18" s="202" t="s">
        <v>145</v>
      </c>
      <c r="C18" s="113">
        <v>7.9922410194711127</v>
      </c>
      <c r="D18" s="115">
        <v>13020</v>
      </c>
      <c r="E18" s="114">
        <v>12888</v>
      </c>
      <c r="F18" s="114">
        <v>13152</v>
      </c>
      <c r="G18" s="114">
        <v>12696</v>
      </c>
      <c r="H18" s="140">
        <v>12553</v>
      </c>
      <c r="I18" s="115">
        <v>467</v>
      </c>
      <c r="J18" s="116">
        <v>3.7202262407392657</v>
      </c>
      <c r="K18" s="110"/>
      <c r="L18" s="110"/>
      <c r="M18" s="110"/>
      <c r="N18" s="110"/>
      <c r="O18" s="110"/>
    </row>
    <row r="19" spans="1:15" s="110" customFormat="1" ht="24.95" customHeight="1" x14ac:dyDescent="0.2">
      <c r="A19" s="193" t="s">
        <v>146</v>
      </c>
      <c r="B19" s="199" t="s">
        <v>147</v>
      </c>
      <c r="C19" s="113">
        <v>18.816141625948386</v>
      </c>
      <c r="D19" s="115">
        <v>30653</v>
      </c>
      <c r="E19" s="114">
        <v>30702</v>
      </c>
      <c r="F19" s="114">
        <v>30943</v>
      </c>
      <c r="G19" s="114">
        <v>30400</v>
      </c>
      <c r="H19" s="140">
        <v>30159</v>
      </c>
      <c r="I19" s="115">
        <v>494</v>
      </c>
      <c r="J19" s="116">
        <v>1.6379853443416559</v>
      </c>
    </row>
    <row r="20" spans="1:15" s="287" customFormat="1" ht="24.95" customHeight="1" x14ac:dyDescent="0.2">
      <c r="A20" s="193" t="s">
        <v>148</v>
      </c>
      <c r="B20" s="199" t="s">
        <v>149</v>
      </c>
      <c r="C20" s="113">
        <v>5.9714685589412433</v>
      </c>
      <c r="D20" s="115">
        <v>9728</v>
      </c>
      <c r="E20" s="114">
        <v>9777</v>
      </c>
      <c r="F20" s="114">
        <v>9851</v>
      </c>
      <c r="G20" s="114">
        <v>9800</v>
      </c>
      <c r="H20" s="140">
        <v>9814</v>
      </c>
      <c r="I20" s="115">
        <v>-86</v>
      </c>
      <c r="J20" s="116">
        <v>-0.87629916445893619</v>
      </c>
      <c r="K20" s="110"/>
      <c r="L20" s="110"/>
      <c r="M20" s="110"/>
      <c r="N20" s="110"/>
      <c r="O20" s="110"/>
    </row>
    <row r="21" spans="1:15" s="110" customFormat="1" ht="24.95" customHeight="1" x14ac:dyDescent="0.2">
      <c r="A21" s="201" t="s">
        <v>150</v>
      </c>
      <c r="B21" s="202" t="s">
        <v>151</v>
      </c>
      <c r="C21" s="113">
        <v>2.0539200039285976</v>
      </c>
      <c r="D21" s="115">
        <v>3346</v>
      </c>
      <c r="E21" s="114">
        <v>3360</v>
      </c>
      <c r="F21" s="114">
        <v>3407</v>
      </c>
      <c r="G21" s="114">
        <v>3367</v>
      </c>
      <c r="H21" s="140">
        <v>3324</v>
      </c>
      <c r="I21" s="115">
        <v>22</v>
      </c>
      <c r="J21" s="116">
        <v>0.66185318892900125</v>
      </c>
    </row>
    <row r="22" spans="1:15" s="110" customFormat="1" ht="24.95" customHeight="1" x14ac:dyDescent="0.2">
      <c r="A22" s="201" t="s">
        <v>152</v>
      </c>
      <c r="B22" s="199" t="s">
        <v>153</v>
      </c>
      <c r="C22" s="113">
        <v>0.97294178309229751</v>
      </c>
      <c r="D22" s="115">
        <v>1585</v>
      </c>
      <c r="E22" s="114">
        <v>1612</v>
      </c>
      <c r="F22" s="114">
        <v>1612</v>
      </c>
      <c r="G22" s="114">
        <v>1585</v>
      </c>
      <c r="H22" s="140">
        <v>1597</v>
      </c>
      <c r="I22" s="115">
        <v>-12</v>
      </c>
      <c r="J22" s="116">
        <v>-0.75140889167188474</v>
      </c>
    </row>
    <row r="23" spans="1:15" s="110" customFormat="1" ht="24.95" customHeight="1" x14ac:dyDescent="0.2">
      <c r="A23" s="193" t="s">
        <v>154</v>
      </c>
      <c r="B23" s="199" t="s">
        <v>155</v>
      </c>
      <c r="C23" s="113">
        <v>2.1288088982738724</v>
      </c>
      <c r="D23" s="115">
        <v>3468</v>
      </c>
      <c r="E23" s="114">
        <v>3502</v>
      </c>
      <c r="F23" s="114">
        <v>3514</v>
      </c>
      <c r="G23" s="114">
        <v>3444</v>
      </c>
      <c r="H23" s="140">
        <v>3517</v>
      </c>
      <c r="I23" s="115">
        <v>-49</v>
      </c>
      <c r="J23" s="116">
        <v>-1.393232868922377</v>
      </c>
    </row>
    <row r="24" spans="1:15" s="110" customFormat="1" ht="24.95" customHeight="1" x14ac:dyDescent="0.2">
      <c r="A24" s="193" t="s">
        <v>156</v>
      </c>
      <c r="B24" s="199" t="s">
        <v>221</v>
      </c>
      <c r="C24" s="113">
        <v>4.1538782625776509</v>
      </c>
      <c r="D24" s="115">
        <v>6767</v>
      </c>
      <c r="E24" s="114">
        <v>6733</v>
      </c>
      <c r="F24" s="114">
        <v>6660</v>
      </c>
      <c r="G24" s="114">
        <v>6456</v>
      </c>
      <c r="H24" s="140">
        <v>6479</v>
      </c>
      <c r="I24" s="115">
        <v>288</v>
      </c>
      <c r="J24" s="116">
        <v>4.4451304213613207</v>
      </c>
    </row>
    <row r="25" spans="1:15" s="110" customFormat="1" ht="24.95" customHeight="1" x14ac:dyDescent="0.2">
      <c r="A25" s="193" t="s">
        <v>222</v>
      </c>
      <c r="B25" s="204" t="s">
        <v>159</v>
      </c>
      <c r="C25" s="113">
        <v>3.2386377587349915</v>
      </c>
      <c r="D25" s="115">
        <v>5276</v>
      </c>
      <c r="E25" s="114">
        <v>5217</v>
      </c>
      <c r="F25" s="114">
        <v>5329</v>
      </c>
      <c r="G25" s="114">
        <v>5206</v>
      </c>
      <c r="H25" s="140">
        <v>5167</v>
      </c>
      <c r="I25" s="115">
        <v>109</v>
      </c>
      <c r="J25" s="116">
        <v>2.1095413199148441</v>
      </c>
    </row>
    <row r="26" spans="1:15" s="110" customFormat="1" ht="24.95" customHeight="1" x14ac:dyDescent="0.2">
      <c r="A26" s="201">
        <v>782.78300000000002</v>
      </c>
      <c r="B26" s="203" t="s">
        <v>160</v>
      </c>
      <c r="C26" s="113">
        <v>1.9004591548604119</v>
      </c>
      <c r="D26" s="115">
        <v>3096</v>
      </c>
      <c r="E26" s="114">
        <v>2934</v>
      </c>
      <c r="F26" s="114">
        <v>3045</v>
      </c>
      <c r="G26" s="114">
        <v>3030</v>
      </c>
      <c r="H26" s="140">
        <v>2954</v>
      </c>
      <c r="I26" s="115">
        <v>142</v>
      </c>
      <c r="J26" s="116">
        <v>4.8070412999322949</v>
      </c>
    </row>
    <row r="27" spans="1:15" s="110" customFormat="1" ht="24.95" customHeight="1" x14ac:dyDescent="0.2">
      <c r="A27" s="193" t="s">
        <v>161</v>
      </c>
      <c r="B27" s="199" t="s">
        <v>223</v>
      </c>
      <c r="C27" s="113">
        <v>6.3612591155744349</v>
      </c>
      <c r="D27" s="115">
        <v>10363</v>
      </c>
      <c r="E27" s="114">
        <v>10393</v>
      </c>
      <c r="F27" s="114">
        <v>10350</v>
      </c>
      <c r="G27" s="114">
        <v>10059</v>
      </c>
      <c r="H27" s="140">
        <v>10026</v>
      </c>
      <c r="I27" s="115">
        <v>337</v>
      </c>
      <c r="J27" s="116">
        <v>3.3612607221224815</v>
      </c>
    </row>
    <row r="28" spans="1:15" s="110" customFormat="1" ht="24.95" customHeight="1" x14ac:dyDescent="0.2">
      <c r="A28" s="193" t="s">
        <v>163</v>
      </c>
      <c r="B28" s="199" t="s">
        <v>164</v>
      </c>
      <c r="C28" s="113">
        <v>2.972229724752621</v>
      </c>
      <c r="D28" s="115">
        <v>4842</v>
      </c>
      <c r="E28" s="114">
        <v>4886</v>
      </c>
      <c r="F28" s="114">
        <v>4860</v>
      </c>
      <c r="G28" s="114">
        <v>4772</v>
      </c>
      <c r="H28" s="140">
        <v>4785</v>
      </c>
      <c r="I28" s="115">
        <v>57</v>
      </c>
      <c r="J28" s="116">
        <v>1.1912225705329154</v>
      </c>
    </row>
    <row r="29" spans="1:15" s="110" customFormat="1" ht="24.95" customHeight="1" x14ac:dyDescent="0.2">
      <c r="A29" s="193">
        <v>86</v>
      </c>
      <c r="B29" s="199" t="s">
        <v>165</v>
      </c>
      <c r="C29" s="113">
        <v>4.961696172072581</v>
      </c>
      <c r="D29" s="115">
        <v>8083</v>
      </c>
      <c r="E29" s="114">
        <v>8077</v>
      </c>
      <c r="F29" s="114">
        <v>8037</v>
      </c>
      <c r="G29" s="114">
        <v>7854</v>
      </c>
      <c r="H29" s="140">
        <v>7890</v>
      </c>
      <c r="I29" s="115">
        <v>193</v>
      </c>
      <c r="J29" s="116">
        <v>2.4461343472750317</v>
      </c>
    </row>
    <row r="30" spans="1:15" s="110" customFormat="1" ht="24.95" customHeight="1" x14ac:dyDescent="0.2">
      <c r="A30" s="193">
        <v>87.88</v>
      </c>
      <c r="B30" s="204" t="s">
        <v>166</v>
      </c>
      <c r="C30" s="113">
        <v>8.8890662214255904</v>
      </c>
      <c r="D30" s="115">
        <v>14481</v>
      </c>
      <c r="E30" s="114">
        <v>14466</v>
      </c>
      <c r="F30" s="114">
        <v>14364</v>
      </c>
      <c r="G30" s="114">
        <v>13887</v>
      </c>
      <c r="H30" s="140">
        <v>13900</v>
      </c>
      <c r="I30" s="115">
        <v>581</v>
      </c>
      <c r="J30" s="116">
        <v>4.1798561151079134</v>
      </c>
    </row>
    <row r="31" spans="1:15" s="110" customFormat="1" ht="24.95" customHeight="1" x14ac:dyDescent="0.2">
      <c r="A31" s="193" t="s">
        <v>167</v>
      </c>
      <c r="B31" s="199" t="s">
        <v>168</v>
      </c>
      <c r="C31" s="113">
        <v>3.1134137058953519</v>
      </c>
      <c r="D31" s="115">
        <v>5072</v>
      </c>
      <c r="E31" s="114">
        <v>5078</v>
      </c>
      <c r="F31" s="114">
        <v>5127</v>
      </c>
      <c r="G31" s="114">
        <v>5015</v>
      </c>
      <c r="H31" s="140">
        <v>5018</v>
      </c>
      <c r="I31" s="115">
        <v>54</v>
      </c>
      <c r="J31" s="116">
        <v>1.0761259465922679</v>
      </c>
    </row>
    <row r="32" spans="1:15" s="110" customFormat="1" ht="24.95" customHeight="1" x14ac:dyDescent="0.2">
      <c r="A32" s="193"/>
      <c r="B32" s="288" t="s">
        <v>224</v>
      </c>
      <c r="C32" s="113" t="s">
        <v>514</v>
      </c>
      <c r="D32" s="115" t="s">
        <v>514</v>
      </c>
      <c r="E32" s="114" t="s">
        <v>514</v>
      </c>
      <c r="F32" s="114" t="s">
        <v>514</v>
      </c>
      <c r="G32" s="114" t="s">
        <v>514</v>
      </c>
      <c r="H32" s="140">
        <v>3</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2.0797014265720528</v>
      </c>
      <c r="D34" s="115">
        <v>3388</v>
      </c>
      <c r="E34" s="114">
        <v>3276</v>
      </c>
      <c r="F34" s="114">
        <v>3465</v>
      </c>
      <c r="G34" s="114">
        <v>3440</v>
      </c>
      <c r="H34" s="140">
        <v>3368</v>
      </c>
      <c r="I34" s="115">
        <v>20</v>
      </c>
      <c r="J34" s="116">
        <v>0.59382422802850354</v>
      </c>
    </row>
    <row r="35" spans="1:10" s="110" customFormat="1" ht="24.95" customHeight="1" x14ac:dyDescent="0.2">
      <c r="A35" s="292" t="s">
        <v>171</v>
      </c>
      <c r="B35" s="293" t="s">
        <v>172</v>
      </c>
      <c r="C35" s="113">
        <v>32.385763743953646</v>
      </c>
      <c r="D35" s="115">
        <v>52759</v>
      </c>
      <c r="E35" s="114">
        <v>52874</v>
      </c>
      <c r="F35" s="114">
        <v>53276</v>
      </c>
      <c r="G35" s="114">
        <v>52460</v>
      </c>
      <c r="H35" s="140">
        <v>52429</v>
      </c>
      <c r="I35" s="115">
        <v>330</v>
      </c>
      <c r="J35" s="116">
        <v>0.62942264777127166</v>
      </c>
    </row>
    <row r="36" spans="1:10" s="110" customFormat="1" ht="24.95" customHeight="1" x14ac:dyDescent="0.2">
      <c r="A36" s="294" t="s">
        <v>173</v>
      </c>
      <c r="B36" s="295" t="s">
        <v>174</v>
      </c>
      <c r="C36" s="125">
        <v>65.53392098607803</v>
      </c>
      <c r="D36" s="143">
        <v>106760</v>
      </c>
      <c r="E36" s="144">
        <v>106737</v>
      </c>
      <c r="F36" s="144">
        <v>107099</v>
      </c>
      <c r="G36" s="144">
        <v>104875</v>
      </c>
      <c r="H36" s="145">
        <v>104630</v>
      </c>
      <c r="I36" s="143">
        <v>2130</v>
      </c>
      <c r="J36" s="146">
        <v>2.0357450062123674</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162908</v>
      </c>
      <c r="F11" s="238">
        <v>162888</v>
      </c>
      <c r="G11" s="238">
        <v>163841</v>
      </c>
      <c r="H11" s="238">
        <v>160777</v>
      </c>
      <c r="I11" s="265">
        <v>160430</v>
      </c>
      <c r="J11" s="263">
        <v>2478</v>
      </c>
      <c r="K11" s="266">
        <v>1.5445988904818302</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18.150121540992462</v>
      </c>
      <c r="E13" s="115">
        <v>29568</v>
      </c>
      <c r="F13" s="114">
        <v>28998</v>
      </c>
      <c r="G13" s="114">
        <v>29142</v>
      </c>
      <c r="H13" s="114">
        <v>29087</v>
      </c>
      <c r="I13" s="140">
        <v>28499</v>
      </c>
      <c r="J13" s="115">
        <v>1069</v>
      </c>
      <c r="K13" s="116">
        <v>3.7510088073265728</v>
      </c>
    </row>
    <row r="14" spans="1:255" ht="14.1" customHeight="1" x14ac:dyDescent="0.2">
      <c r="A14" s="306" t="s">
        <v>230</v>
      </c>
      <c r="B14" s="307"/>
      <c r="C14" s="308"/>
      <c r="D14" s="113">
        <v>63.742725955754167</v>
      </c>
      <c r="E14" s="115">
        <v>103842</v>
      </c>
      <c r="F14" s="114">
        <v>104488</v>
      </c>
      <c r="G14" s="114">
        <v>105383</v>
      </c>
      <c r="H14" s="114">
        <v>102793</v>
      </c>
      <c r="I14" s="140">
        <v>103028</v>
      </c>
      <c r="J14" s="115">
        <v>814</v>
      </c>
      <c r="K14" s="116">
        <v>0.79007648406258491</v>
      </c>
    </row>
    <row r="15" spans="1:255" ht="14.1" customHeight="1" x14ac:dyDescent="0.2">
      <c r="A15" s="306" t="s">
        <v>231</v>
      </c>
      <c r="B15" s="307"/>
      <c r="C15" s="308"/>
      <c r="D15" s="113">
        <v>9.4679205441107861</v>
      </c>
      <c r="E15" s="115">
        <v>15424</v>
      </c>
      <c r="F15" s="114">
        <v>15396</v>
      </c>
      <c r="G15" s="114">
        <v>15335</v>
      </c>
      <c r="H15" s="114">
        <v>15085</v>
      </c>
      <c r="I15" s="140">
        <v>15108</v>
      </c>
      <c r="J15" s="115">
        <v>316</v>
      </c>
      <c r="K15" s="116">
        <v>2.0916070955785013</v>
      </c>
    </row>
    <row r="16" spans="1:255" ht="14.1" customHeight="1" x14ac:dyDescent="0.2">
      <c r="A16" s="306" t="s">
        <v>232</v>
      </c>
      <c r="B16" s="307"/>
      <c r="C16" s="308"/>
      <c r="D16" s="113">
        <v>8.0462592383431133</v>
      </c>
      <c r="E16" s="115">
        <v>13108</v>
      </c>
      <c r="F16" s="114">
        <v>13071</v>
      </c>
      <c r="G16" s="114">
        <v>13050</v>
      </c>
      <c r="H16" s="114">
        <v>12905</v>
      </c>
      <c r="I16" s="140">
        <v>12873</v>
      </c>
      <c r="J16" s="115">
        <v>235</v>
      </c>
      <c r="K16" s="116">
        <v>1.8255262953468501</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1.7199891963562255</v>
      </c>
      <c r="E18" s="115">
        <v>2802</v>
      </c>
      <c r="F18" s="114">
        <v>2731</v>
      </c>
      <c r="G18" s="114">
        <v>2919</v>
      </c>
      <c r="H18" s="114">
        <v>2826</v>
      </c>
      <c r="I18" s="140">
        <v>2747</v>
      </c>
      <c r="J18" s="115">
        <v>55</v>
      </c>
      <c r="K18" s="116">
        <v>2.0021842009464872</v>
      </c>
    </row>
    <row r="19" spans="1:255" ht="14.1" customHeight="1" x14ac:dyDescent="0.2">
      <c r="A19" s="306" t="s">
        <v>235</v>
      </c>
      <c r="B19" s="307" t="s">
        <v>236</v>
      </c>
      <c r="C19" s="308"/>
      <c r="D19" s="113">
        <v>1.2878434453802146</v>
      </c>
      <c r="E19" s="115">
        <v>2098</v>
      </c>
      <c r="F19" s="114">
        <v>2034</v>
      </c>
      <c r="G19" s="114">
        <v>2217</v>
      </c>
      <c r="H19" s="114">
        <v>2160</v>
      </c>
      <c r="I19" s="140">
        <v>2065</v>
      </c>
      <c r="J19" s="115">
        <v>33</v>
      </c>
      <c r="K19" s="116">
        <v>1.5980629539951574</v>
      </c>
    </row>
    <row r="20" spans="1:255" ht="14.1" customHeight="1" x14ac:dyDescent="0.2">
      <c r="A20" s="306">
        <v>12</v>
      </c>
      <c r="B20" s="307" t="s">
        <v>237</v>
      </c>
      <c r="C20" s="308"/>
      <c r="D20" s="113">
        <v>1.1300856925381197</v>
      </c>
      <c r="E20" s="115">
        <v>1841</v>
      </c>
      <c r="F20" s="114">
        <v>1796</v>
      </c>
      <c r="G20" s="114">
        <v>1908</v>
      </c>
      <c r="H20" s="114">
        <v>1913</v>
      </c>
      <c r="I20" s="140">
        <v>1883</v>
      </c>
      <c r="J20" s="115">
        <v>-42</v>
      </c>
      <c r="K20" s="116">
        <v>-2.2304832713754648</v>
      </c>
    </row>
    <row r="21" spans="1:255" ht="14.1" customHeight="1" x14ac:dyDescent="0.2">
      <c r="A21" s="306">
        <v>21</v>
      </c>
      <c r="B21" s="307" t="s">
        <v>238</v>
      </c>
      <c r="C21" s="308"/>
      <c r="D21" s="113">
        <v>0.70591990571365437</v>
      </c>
      <c r="E21" s="115">
        <v>1150</v>
      </c>
      <c r="F21" s="114">
        <v>1099</v>
      </c>
      <c r="G21" s="114">
        <v>1117</v>
      </c>
      <c r="H21" s="114">
        <v>1066</v>
      </c>
      <c r="I21" s="140">
        <v>1064</v>
      </c>
      <c r="J21" s="115">
        <v>86</v>
      </c>
      <c r="K21" s="116">
        <v>8.0827067669172941</v>
      </c>
    </row>
    <row r="22" spans="1:255" ht="14.1" customHeight="1" x14ac:dyDescent="0.2">
      <c r="A22" s="306">
        <v>22</v>
      </c>
      <c r="B22" s="307" t="s">
        <v>239</v>
      </c>
      <c r="C22" s="308"/>
      <c r="D22" s="113">
        <v>2.0625138114764163</v>
      </c>
      <c r="E22" s="115">
        <v>3360</v>
      </c>
      <c r="F22" s="114">
        <v>3323</v>
      </c>
      <c r="G22" s="114">
        <v>3380</v>
      </c>
      <c r="H22" s="114">
        <v>3316</v>
      </c>
      <c r="I22" s="140">
        <v>3317</v>
      </c>
      <c r="J22" s="115">
        <v>43</v>
      </c>
      <c r="K22" s="116">
        <v>1.2963521254145312</v>
      </c>
    </row>
    <row r="23" spans="1:255" ht="14.1" customHeight="1" x14ac:dyDescent="0.2">
      <c r="A23" s="306">
        <v>23</v>
      </c>
      <c r="B23" s="307" t="s">
        <v>240</v>
      </c>
      <c r="C23" s="308"/>
      <c r="D23" s="113">
        <v>0.57087435853365087</v>
      </c>
      <c r="E23" s="115">
        <v>930</v>
      </c>
      <c r="F23" s="114">
        <v>945</v>
      </c>
      <c r="G23" s="114">
        <v>951</v>
      </c>
      <c r="H23" s="114">
        <v>942</v>
      </c>
      <c r="I23" s="140">
        <v>941</v>
      </c>
      <c r="J23" s="115">
        <v>-11</v>
      </c>
      <c r="K23" s="116">
        <v>-1.1689691817215728</v>
      </c>
    </row>
    <row r="24" spans="1:255" ht="14.1" customHeight="1" x14ac:dyDescent="0.2">
      <c r="A24" s="306">
        <v>24</v>
      </c>
      <c r="B24" s="307" t="s">
        <v>241</v>
      </c>
      <c r="C24" s="308"/>
      <c r="D24" s="113">
        <v>3.6400913398973653</v>
      </c>
      <c r="E24" s="115">
        <v>5930</v>
      </c>
      <c r="F24" s="114">
        <v>5961</v>
      </c>
      <c r="G24" s="114">
        <v>6099</v>
      </c>
      <c r="H24" s="114">
        <v>6030</v>
      </c>
      <c r="I24" s="140">
        <v>6092</v>
      </c>
      <c r="J24" s="115">
        <v>-162</v>
      </c>
      <c r="K24" s="116">
        <v>-2.6592252133946159</v>
      </c>
    </row>
    <row r="25" spans="1:255" ht="14.1" customHeight="1" x14ac:dyDescent="0.2">
      <c r="A25" s="306">
        <v>25</v>
      </c>
      <c r="B25" s="307" t="s">
        <v>242</v>
      </c>
      <c r="C25" s="308"/>
      <c r="D25" s="113">
        <v>5.5669457607975055</v>
      </c>
      <c r="E25" s="115">
        <v>9069</v>
      </c>
      <c r="F25" s="114">
        <v>9110</v>
      </c>
      <c r="G25" s="114">
        <v>9198</v>
      </c>
      <c r="H25" s="114">
        <v>8896</v>
      </c>
      <c r="I25" s="140">
        <v>8896</v>
      </c>
      <c r="J25" s="115">
        <v>173</v>
      </c>
      <c r="K25" s="116">
        <v>1.9446942446043165</v>
      </c>
    </row>
    <row r="26" spans="1:255" ht="14.1" customHeight="1" x14ac:dyDescent="0.2">
      <c r="A26" s="306">
        <v>26</v>
      </c>
      <c r="B26" s="307" t="s">
        <v>243</v>
      </c>
      <c r="C26" s="308"/>
      <c r="D26" s="113">
        <v>2.9912588700370764</v>
      </c>
      <c r="E26" s="115">
        <v>4873</v>
      </c>
      <c r="F26" s="114">
        <v>4938</v>
      </c>
      <c r="G26" s="114">
        <v>4988</v>
      </c>
      <c r="H26" s="114">
        <v>4835</v>
      </c>
      <c r="I26" s="140">
        <v>4863</v>
      </c>
      <c r="J26" s="115">
        <v>10</v>
      </c>
      <c r="K26" s="116">
        <v>0.20563438206868187</v>
      </c>
    </row>
    <row r="27" spans="1:255" ht="14.1" customHeight="1" x14ac:dyDescent="0.2">
      <c r="A27" s="306">
        <v>27</v>
      </c>
      <c r="B27" s="307" t="s">
        <v>244</v>
      </c>
      <c r="C27" s="308"/>
      <c r="D27" s="113">
        <v>2.9439929285240751</v>
      </c>
      <c r="E27" s="115">
        <v>4796</v>
      </c>
      <c r="F27" s="114">
        <v>4804</v>
      </c>
      <c r="G27" s="114">
        <v>4820</v>
      </c>
      <c r="H27" s="114">
        <v>4762</v>
      </c>
      <c r="I27" s="140">
        <v>4794</v>
      </c>
      <c r="J27" s="115">
        <v>2</v>
      </c>
      <c r="K27" s="116">
        <v>4.1718815185648725E-2</v>
      </c>
    </row>
    <row r="28" spans="1:255" ht="14.1" customHeight="1" x14ac:dyDescent="0.2">
      <c r="A28" s="306">
        <v>28</v>
      </c>
      <c r="B28" s="307" t="s">
        <v>245</v>
      </c>
      <c r="C28" s="308"/>
      <c r="D28" s="113">
        <v>0.61138802268765191</v>
      </c>
      <c r="E28" s="115">
        <v>996</v>
      </c>
      <c r="F28" s="114">
        <v>1025</v>
      </c>
      <c r="G28" s="114">
        <v>1049</v>
      </c>
      <c r="H28" s="114">
        <v>1053</v>
      </c>
      <c r="I28" s="140">
        <v>1038</v>
      </c>
      <c r="J28" s="115">
        <v>-42</v>
      </c>
      <c r="K28" s="116">
        <v>-4.0462427745664744</v>
      </c>
    </row>
    <row r="29" spans="1:255" ht="14.1" customHeight="1" x14ac:dyDescent="0.2">
      <c r="A29" s="306">
        <v>29</v>
      </c>
      <c r="B29" s="307" t="s">
        <v>246</v>
      </c>
      <c r="C29" s="308"/>
      <c r="D29" s="113">
        <v>3.9562206889778282</v>
      </c>
      <c r="E29" s="115">
        <v>6445</v>
      </c>
      <c r="F29" s="114">
        <v>6404</v>
      </c>
      <c r="G29" s="114">
        <v>6217</v>
      </c>
      <c r="H29" s="114">
        <v>6216</v>
      </c>
      <c r="I29" s="140">
        <v>5923</v>
      </c>
      <c r="J29" s="115">
        <v>522</v>
      </c>
      <c r="K29" s="116">
        <v>8.8131014688502454</v>
      </c>
    </row>
    <row r="30" spans="1:255" ht="14.1" customHeight="1" x14ac:dyDescent="0.2">
      <c r="A30" s="306" t="s">
        <v>247</v>
      </c>
      <c r="B30" s="307" t="s">
        <v>248</v>
      </c>
      <c r="C30" s="308"/>
      <c r="D30" s="113">
        <v>2.6014683134038843</v>
      </c>
      <c r="E30" s="115">
        <v>4238</v>
      </c>
      <c r="F30" s="114">
        <v>4190</v>
      </c>
      <c r="G30" s="114">
        <v>4006</v>
      </c>
      <c r="H30" s="114">
        <v>3998</v>
      </c>
      <c r="I30" s="140">
        <v>3735</v>
      </c>
      <c r="J30" s="115">
        <v>503</v>
      </c>
      <c r="K30" s="116">
        <v>13.467202141900938</v>
      </c>
    </row>
    <row r="31" spans="1:255" ht="14.1" customHeight="1" x14ac:dyDescent="0.2">
      <c r="A31" s="306" t="s">
        <v>249</v>
      </c>
      <c r="B31" s="307" t="s">
        <v>250</v>
      </c>
      <c r="C31" s="308"/>
      <c r="D31" s="113">
        <v>1.336950917082034</v>
      </c>
      <c r="E31" s="115">
        <v>2178</v>
      </c>
      <c r="F31" s="114">
        <v>2185</v>
      </c>
      <c r="G31" s="114">
        <v>2182</v>
      </c>
      <c r="H31" s="114">
        <v>2188</v>
      </c>
      <c r="I31" s="140">
        <v>2157</v>
      </c>
      <c r="J31" s="115">
        <v>21</v>
      </c>
      <c r="K31" s="116">
        <v>0.97357440890125169</v>
      </c>
    </row>
    <row r="32" spans="1:255" ht="14.1" customHeight="1" x14ac:dyDescent="0.2">
      <c r="A32" s="306">
        <v>31</v>
      </c>
      <c r="B32" s="307" t="s">
        <v>251</v>
      </c>
      <c r="C32" s="308"/>
      <c r="D32" s="113">
        <v>0.74888894345274637</v>
      </c>
      <c r="E32" s="115">
        <v>1220</v>
      </c>
      <c r="F32" s="114">
        <v>1194</v>
      </c>
      <c r="G32" s="114">
        <v>1195</v>
      </c>
      <c r="H32" s="114">
        <v>1158</v>
      </c>
      <c r="I32" s="140">
        <v>1150</v>
      </c>
      <c r="J32" s="115">
        <v>70</v>
      </c>
      <c r="K32" s="116">
        <v>6.0869565217391308</v>
      </c>
    </row>
    <row r="33" spans="1:11" ht="14.1" customHeight="1" x14ac:dyDescent="0.2">
      <c r="A33" s="306">
        <v>32</v>
      </c>
      <c r="B33" s="307" t="s">
        <v>252</v>
      </c>
      <c r="C33" s="308"/>
      <c r="D33" s="113">
        <v>2.7500184153018883</v>
      </c>
      <c r="E33" s="115">
        <v>4480</v>
      </c>
      <c r="F33" s="114">
        <v>4352</v>
      </c>
      <c r="G33" s="114">
        <v>4559</v>
      </c>
      <c r="H33" s="114">
        <v>4437</v>
      </c>
      <c r="I33" s="140">
        <v>4308</v>
      </c>
      <c r="J33" s="115">
        <v>172</v>
      </c>
      <c r="K33" s="116">
        <v>3.9925719591457751</v>
      </c>
    </row>
    <row r="34" spans="1:11" ht="14.1" customHeight="1" x14ac:dyDescent="0.2">
      <c r="A34" s="306">
        <v>33</v>
      </c>
      <c r="B34" s="307" t="s">
        <v>253</v>
      </c>
      <c r="C34" s="308"/>
      <c r="D34" s="113">
        <v>1.3627323397254891</v>
      </c>
      <c r="E34" s="115">
        <v>2220</v>
      </c>
      <c r="F34" s="114">
        <v>2232</v>
      </c>
      <c r="G34" s="114">
        <v>2297</v>
      </c>
      <c r="H34" s="114">
        <v>2219</v>
      </c>
      <c r="I34" s="140">
        <v>2229</v>
      </c>
      <c r="J34" s="115">
        <v>-9</v>
      </c>
      <c r="K34" s="116">
        <v>-0.40376850605652759</v>
      </c>
    </row>
    <row r="35" spans="1:11" ht="14.1" customHeight="1" x14ac:dyDescent="0.2">
      <c r="A35" s="306">
        <v>34</v>
      </c>
      <c r="B35" s="307" t="s">
        <v>254</v>
      </c>
      <c r="C35" s="308"/>
      <c r="D35" s="113">
        <v>2.4369582832027894</v>
      </c>
      <c r="E35" s="115">
        <v>3970</v>
      </c>
      <c r="F35" s="114">
        <v>3997</v>
      </c>
      <c r="G35" s="114">
        <v>4010</v>
      </c>
      <c r="H35" s="114">
        <v>4001</v>
      </c>
      <c r="I35" s="140">
        <v>4006</v>
      </c>
      <c r="J35" s="115">
        <v>-36</v>
      </c>
      <c r="K35" s="116">
        <v>-0.89865202196704941</v>
      </c>
    </row>
    <row r="36" spans="1:11" ht="14.1" customHeight="1" x14ac:dyDescent="0.2">
      <c r="A36" s="306">
        <v>41</v>
      </c>
      <c r="B36" s="307" t="s">
        <v>255</v>
      </c>
      <c r="C36" s="308"/>
      <c r="D36" s="113">
        <v>1.0306430623419354</v>
      </c>
      <c r="E36" s="115">
        <v>1679</v>
      </c>
      <c r="F36" s="114">
        <v>1667</v>
      </c>
      <c r="G36" s="114">
        <v>1664</v>
      </c>
      <c r="H36" s="114">
        <v>1650</v>
      </c>
      <c r="I36" s="140">
        <v>1638</v>
      </c>
      <c r="J36" s="115">
        <v>41</v>
      </c>
      <c r="K36" s="116">
        <v>2.503052503052503</v>
      </c>
    </row>
    <row r="37" spans="1:11" ht="14.1" customHeight="1" x14ac:dyDescent="0.2">
      <c r="A37" s="306">
        <v>42</v>
      </c>
      <c r="B37" s="307" t="s">
        <v>256</v>
      </c>
      <c r="C37" s="308"/>
      <c r="D37" s="113">
        <v>0.14425319812409459</v>
      </c>
      <c r="E37" s="115">
        <v>235</v>
      </c>
      <c r="F37" s="114">
        <v>233</v>
      </c>
      <c r="G37" s="114">
        <v>239</v>
      </c>
      <c r="H37" s="114">
        <v>233</v>
      </c>
      <c r="I37" s="140">
        <v>240</v>
      </c>
      <c r="J37" s="115">
        <v>-5</v>
      </c>
      <c r="K37" s="116">
        <v>-2.0833333333333335</v>
      </c>
    </row>
    <row r="38" spans="1:11" ht="14.1" customHeight="1" x14ac:dyDescent="0.2">
      <c r="A38" s="306">
        <v>43</v>
      </c>
      <c r="B38" s="307" t="s">
        <v>257</v>
      </c>
      <c r="C38" s="308"/>
      <c r="D38" s="113">
        <v>0.99135708498047981</v>
      </c>
      <c r="E38" s="115">
        <v>1615</v>
      </c>
      <c r="F38" s="114">
        <v>1605</v>
      </c>
      <c r="G38" s="114">
        <v>1606</v>
      </c>
      <c r="H38" s="114">
        <v>1526</v>
      </c>
      <c r="I38" s="140">
        <v>1543</v>
      </c>
      <c r="J38" s="115">
        <v>72</v>
      </c>
      <c r="K38" s="116">
        <v>4.6662346079066754</v>
      </c>
    </row>
    <row r="39" spans="1:11" ht="14.1" customHeight="1" x14ac:dyDescent="0.2">
      <c r="A39" s="306">
        <v>51</v>
      </c>
      <c r="B39" s="307" t="s">
        <v>258</v>
      </c>
      <c r="C39" s="308"/>
      <c r="D39" s="113">
        <v>7.2028384118643656</v>
      </c>
      <c r="E39" s="115">
        <v>11734</v>
      </c>
      <c r="F39" s="114">
        <v>11562</v>
      </c>
      <c r="G39" s="114">
        <v>11503</v>
      </c>
      <c r="H39" s="114">
        <v>11316</v>
      </c>
      <c r="I39" s="140">
        <v>11374</v>
      </c>
      <c r="J39" s="115">
        <v>360</v>
      </c>
      <c r="K39" s="116">
        <v>3.1651134165640937</v>
      </c>
    </row>
    <row r="40" spans="1:11" ht="14.1" customHeight="1" x14ac:dyDescent="0.2">
      <c r="A40" s="306" t="s">
        <v>259</v>
      </c>
      <c r="B40" s="307" t="s">
        <v>260</v>
      </c>
      <c r="C40" s="308"/>
      <c r="D40" s="113">
        <v>6.0506543570604263</v>
      </c>
      <c r="E40" s="115">
        <v>9857</v>
      </c>
      <c r="F40" s="114">
        <v>9681</v>
      </c>
      <c r="G40" s="114">
        <v>9615</v>
      </c>
      <c r="H40" s="114">
        <v>9621</v>
      </c>
      <c r="I40" s="140">
        <v>9682</v>
      </c>
      <c r="J40" s="115">
        <v>175</v>
      </c>
      <c r="K40" s="116">
        <v>1.807477793844247</v>
      </c>
    </row>
    <row r="41" spans="1:11" ht="14.1" customHeight="1" x14ac:dyDescent="0.2">
      <c r="A41" s="306"/>
      <c r="B41" s="307" t="s">
        <v>261</v>
      </c>
      <c r="C41" s="308"/>
      <c r="D41" s="113">
        <v>5.3318437400250449</v>
      </c>
      <c r="E41" s="115">
        <v>8686</v>
      </c>
      <c r="F41" s="114">
        <v>8524</v>
      </c>
      <c r="G41" s="114">
        <v>8472</v>
      </c>
      <c r="H41" s="114">
        <v>8492</v>
      </c>
      <c r="I41" s="140">
        <v>8560</v>
      </c>
      <c r="J41" s="115">
        <v>126</v>
      </c>
      <c r="K41" s="116">
        <v>1.47196261682243</v>
      </c>
    </row>
    <row r="42" spans="1:11" ht="14.1" customHeight="1" x14ac:dyDescent="0.2">
      <c r="A42" s="306">
        <v>52</v>
      </c>
      <c r="B42" s="307" t="s">
        <v>262</v>
      </c>
      <c r="C42" s="308"/>
      <c r="D42" s="113">
        <v>5.9174503400692418</v>
      </c>
      <c r="E42" s="115">
        <v>9640</v>
      </c>
      <c r="F42" s="114">
        <v>9721</v>
      </c>
      <c r="G42" s="114">
        <v>9914</v>
      </c>
      <c r="H42" s="114">
        <v>9846</v>
      </c>
      <c r="I42" s="140">
        <v>9793</v>
      </c>
      <c r="J42" s="115">
        <v>-153</v>
      </c>
      <c r="K42" s="116">
        <v>-1.5623404472582456</v>
      </c>
    </row>
    <row r="43" spans="1:11" ht="14.1" customHeight="1" x14ac:dyDescent="0.2">
      <c r="A43" s="306" t="s">
        <v>263</v>
      </c>
      <c r="B43" s="307" t="s">
        <v>264</v>
      </c>
      <c r="C43" s="308"/>
      <c r="D43" s="113">
        <v>5.2618655928499525</v>
      </c>
      <c r="E43" s="115">
        <v>8572</v>
      </c>
      <c r="F43" s="114">
        <v>8603</v>
      </c>
      <c r="G43" s="114">
        <v>8757</v>
      </c>
      <c r="H43" s="114">
        <v>8735</v>
      </c>
      <c r="I43" s="140">
        <v>8707</v>
      </c>
      <c r="J43" s="115">
        <v>-135</v>
      </c>
      <c r="K43" s="116">
        <v>-1.5504766280004594</v>
      </c>
    </row>
    <row r="44" spans="1:11" ht="14.1" customHeight="1" x14ac:dyDescent="0.2">
      <c r="A44" s="306">
        <v>53</v>
      </c>
      <c r="B44" s="307" t="s">
        <v>265</v>
      </c>
      <c r="C44" s="308"/>
      <c r="D44" s="113">
        <v>0.67093083212610793</v>
      </c>
      <c r="E44" s="115">
        <v>1093</v>
      </c>
      <c r="F44" s="114">
        <v>1090</v>
      </c>
      <c r="G44" s="114">
        <v>1075</v>
      </c>
      <c r="H44" s="114">
        <v>1056</v>
      </c>
      <c r="I44" s="140">
        <v>1065</v>
      </c>
      <c r="J44" s="115">
        <v>28</v>
      </c>
      <c r="K44" s="116">
        <v>2.6291079812206575</v>
      </c>
    </row>
    <row r="45" spans="1:11" ht="14.1" customHeight="1" x14ac:dyDescent="0.2">
      <c r="A45" s="306" t="s">
        <v>266</v>
      </c>
      <c r="B45" s="307" t="s">
        <v>267</v>
      </c>
      <c r="C45" s="308"/>
      <c r="D45" s="113">
        <v>0.62120951702801586</v>
      </c>
      <c r="E45" s="115">
        <v>1012</v>
      </c>
      <c r="F45" s="114">
        <v>1009</v>
      </c>
      <c r="G45" s="114">
        <v>992</v>
      </c>
      <c r="H45" s="114">
        <v>965</v>
      </c>
      <c r="I45" s="140">
        <v>979</v>
      </c>
      <c r="J45" s="115">
        <v>33</v>
      </c>
      <c r="K45" s="116">
        <v>3.3707865168539324</v>
      </c>
    </row>
    <row r="46" spans="1:11" ht="14.1" customHeight="1" x14ac:dyDescent="0.2">
      <c r="A46" s="306">
        <v>54</v>
      </c>
      <c r="B46" s="307" t="s">
        <v>268</v>
      </c>
      <c r="C46" s="308"/>
      <c r="D46" s="113">
        <v>2.9022515775775286</v>
      </c>
      <c r="E46" s="115">
        <v>4728</v>
      </c>
      <c r="F46" s="114">
        <v>4713</v>
      </c>
      <c r="G46" s="114">
        <v>4691</v>
      </c>
      <c r="H46" s="114">
        <v>4643</v>
      </c>
      <c r="I46" s="140">
        <v>4632</v>
      </c>
      <c r="J46" s="115">
        <v>96</v>
      </c>
      <c r="K46" s="116">
        <v>2.0725388601036268</v>
      </c>
    </row>
    <row r="47" spans="1:11" ht="14.1" customHeight="1" x14ac:dyDescent="0.2">
      <c r="A47" s="306">
        <v>61</v>
      </c>
      <c r="B47" s="307" t="s">
        <v>269</v>
      </c>
      <c r="C47" s="308"/>
      <c r="D47" s="113">
        <v>3.4099000662950867</v>
      </c>
      <c r="E47" s="115">
        <v>5555</v>
      </c>
      <c r="F47" s="114">
        <v>5533</v>
      </c>
      <c r="G47" s="114">
        <v>5539</v>
      </c>
      <c r="H47" s="114">
        <v>5428</v>
      </c>
      <c r="I47" s="140">
        <v>5512</v>
      </c>
      <c r="J47" s="115">
        <v>43</v>
      </c>
      <c r="K47" s="116">
        <v>0.78011611030478956</v>
      </c>
    </row>
    <row r="48" spans="1:11" ht="14.1" customHeight="1" x14ac:dyDescent="0.2">
      <c r="A48" s="306">
        <v>62</v>
      </c>
      <c r="B48" s="307" t="s">
        <v>270</v>
      </c>
      <c r="C48" s="308"/>
      <c r="D48" s="113">
        <v>7.4385542760330985</v>
      </c>
      <c r="E48" s="115">
        <v>12118</v>
      </c>
      <c r="F48" s="114">
        <v>12276</v>
      </c>
      <c r="G48" s="114">
        <v>12348</v>
      </c>
      <c r="H48" s="114">
        <v>12262</v>
      </c>
      <c r="I48" s="140">
        <v>12109</v>
      </c>
      <c r="J48" s="115">
        <v>9</v>
      </c>
      <c r="K48" s="116">
        <v>7.4324882318936331E-2</v>
      </c>
    </row>
    <row r="49" spans="1:11" ht="14.1" customHeight="1" x14ac:dyDescent="0.2">
      <c r="A49" s="306">
        <v>63</v>
      </c>
      <c r="B49" s="307" t="s">
        <v>271</v>
      </c>
      <c r="C49" s="308"/>
      <c r="D49" s="113">
        <v>1.5346084906818573</v>
      </c>
      <c r="E49" s="115">
        <v>2500</v>
      </c>
      <c r="F49" s="114">
        <v>2465</v>
      </c>
      <c r="G49" s="114">
        <v>2530</v>
      </c>
      <c r="H49" s="114">
        <v>2431</v>
      </c>
      <c r="I49" s="140">
        <v>2418</v>
      </c>
      <c r="J49" s="115">
        <v>82</v>
      </c>
      <c r="K49" s="116">
        <v>3.391232423490488</v>
      </c>
    </row>
    <row r="50" spans="1:11" ht="14.1" customHeight="1" x14ac:dyDescent="0.2">
      <c r="A50" s="306" t="s">
        <v>272</v>
      </c>
      <c r="B50" s="307" t="s">
        <v>273</v>
      </c>
      <c r="C50" s="308"/>
      <c r="D50" s="113">
        <v>0.18660839246691385</v>
      </c>
      <c r="E50" s="115">
        <v>304</v>
      </c>
      <c r="F50" s="114">
        <v>301</v>
      </c>
      <c r="G50" s="114">
        <v>306</v>
      </c>
      <c r="H50" s="114">
        <v>296</v>
      </c>
      <c r="I50" s="140">
        <v>308</v>
      </c>
      <c r="J50" s="115">
        <v>-4</v>
      </c>
      <c r="K50" s="116">
        <v>-1.2987012987012987</v>
      </c>
    </row>
    <row r="51" spans="1:11" ht="14.1" customHeight="1" x14ac:dyDescent="0.2">
      <c r="A51" s="306" t="s">
        <v>274</v>
      </c>
      <c r="B51" s="307" t="s">
        <v>275</v>
      </c>
      <c r="C51" s="308"/>
      <c r="D51" s="113">
        <v>1.0797505340437548</v>
      </c>
      <c r="E51" s="115">
        <v>1759</v>
      </c>
      <c r="F51" s="114">
        <v>1722</v>
      </c>
      <c r="G51" s="114">
        <v>1774</v>
      </c>
      <c r="H51" s="114">
        <v>1712</v>
      </c>
      <c r="I51" s="140">
        <v>1670</v>
      </c>
      <c r="J51" s="115">
        <v>89</v>
      </c>
      <c r="K51" s="116">
        <v>5.3293413173652695</v>
      </c>
    </row>
    <row r="52" spans="1:11" ht="14.1" customHeight="1" x14ac:dyDescent="0.2">
      <c r="A52" s="306">
        <v>71</v>
      </c>
      <c r="B52" s="307" t="s">
        <v>276</v>
      </c>
      <c r="C52" s="308"/>
      <c r="D52" s="113">
        <v>10.550740295135904</v>
      </c>
      <c r="E52" s="115">
        <v>17188</v>
      </c>
      <c r="F52" s="114">
        <v>17216</v>
      </c>
      <c r="G52" s="114">
        <v>17254</v>
      </c>
      <c r="H52" s="114">
        <v>17002</v>
      </c>
      <c r="I52" s="140">
        <v>17024</v>
      </c>
      <c r="J52" s="115">
        <v>164</v>
      </c>
      <c r="K52" s="116">
        <v>0.96334586466165417</v>
      </c>
    </row>
    <row r="53" spans="1:11" ht="14.1" customHeight="1" x14ac:dyDescent="0.2">
      <c r="A53" s="306" t="s">
        <v>277</v>
      </c>
      <c r="B53" s="307" t="s">
        <v>278</v>
      </c>
      <c r="C53" s="308"/>
      <c r="D53" s="113">
        <v>3.3681587153485402</v>
      </c>
      <c r="E53" s="115">
        <v>5487</v>
      </c>
      <c r="F53" s="114">
        <v>5531</v>
      </c>
      <c r="G53" s="114">
        <v>5566</v>
      </c>
      <c r="H53" s="114">
        <v>5440</v>
      </c>
      <c r="I53" s="140">
        <v>5454</v>
      </c>
      <c r="J53" s="115">
        <v>33</v>
      </c>
      <c r="K53" s="116">
        <v>0.60506050605060502</v>
      </c>
    </row>
    <row r="54" spans="1:11" ht="14.1" customHeight="1" x14ac:dyDescent="0.2">
      <c r="A54" s="306" t="s">
        <v>279</v>
      </c>
      <c r="B54" s="307" t="s">
        <v>280</v>
      </c>
      <c r="C54" s="308"/>
      <c r="D54" s="113">
        <v>6.1814030004665206</v>
      </c>
      <c r="E54" s="115">
        <v>10070</v>
      </c>
      <c r="F54" s="114">
        <v>10076</v>
      </c>
      <c r="G54" s="114">
        <v>10083</v>
      </c>
      <c r="H54" s="114">
        <v>9993</v>
      </c>
      <c r="I54" s="140">
        <v>10026</v>
      </c>
      <c r="J54" s="115">
        <v>44</v>
      </c>
      <c r="K54" s="116">
        <v>0.43885896668661478</v>
      </c>
    </row>
    <row r="55" spans="1:11" ht="14.1" customHeight="1" x14ac:dyDescent="0.2">
      <c r="A55" s="306">
        <v>72</v>
      </c>
      <c r="B55" s="307" t="s">
        <v>281</v>
      </c>
      <c r="C55" s="308"/>
      <c r="D55" s="113">
        <v>3.50013504554718</v>
      </c>
      <c r="E55" s="115">
        <v>5702</v>
      </c>
      <c r="F55" s="114">
        <v>5753</v>
      </c>
      <c r="G55" s="114">
        <v>5793</v>
      </c>
      <c r="H55" s="114">
        <v>5662</v>
      </c>
      <c r="I55" s="140">
        <v>5731</v>
      </c>
      <c r="J55" s="115">
        <v>-29</v>
      </c>
      <c r="K55" s="116">
        <v>-0.50601989181643692</v>
      </c>
    </row>
    <row r="56" spans="1:11" ht="14.1" customHeight="1" x14ac:dyDescent="0.2">
      <c r="A56" s="306" t="s">
        <v>282</v>
      </c>
      <c r="B56" s="307" t="s">
        <v>283</v>
      </c>
      <c r="C56" s="308"/>
      <c r="D56" s="113">
        <v>1.7887396567387728</v>
      </c>
      <c r="E56" s="115">
        <v>2914</v>
      </c>
      <c r="F56" s="114">
        <v>2958</v>
      </c>
      <c r="G56" s="114">
        <v>2978</v>
      </c>
      <c r="H56" s="114">
        <v>2908</v>
      </c>
      <c r="I56" s="140">
        <v>2949</v>
      </c>
      <c r="J56" s="115">
        <v>-35</v>
      </c>
      <c r="K56" s="116">
        <v>-1.186842997626314</v>
      </c>
    </row>
    <row r="57" spans="1:11" ht="14.1" customHeight="1" x14ac:dyDescent="0.2">
      <c r="A57" s="306" t="s">
        <v>284</v>
      </c>
      <c r="B57" s="307" t="s">
        <v>285</v>
      </c>
      <c r="C57" s="308"/>
      <c r="D57" s="113">
        <v>1.0054754830947528</v>
      </c>
      <c r="E57" s="115">
        <v>1638</v>
      </c>
      <c r="F57" s="114">
        <v>1651</v>
      </c>
      <c r="G57" s="114">
        <v>1644</v>
      </c>
      <c r="H57" s="114">
        <v>1626</v>
      </c>
      <c r="I57" s="140">
        <v>1640</v>
      </c>
      <c r="J57" s="115">
        <v>-2</v>
      </c>
      <c r="K57" s="116">
        <v>-0.12195121951219512</v>
      </c>
    </row>
    <row r="58" spans="1:11" ht="14.1" customHeight="1" x14ac:dyDescent="0.2">
      <c r="A58" s="306">
        <v>73</v>
      </c>
      <c r="B58" s="307" t="s">
        <v>286</v>
      </c>
      <c r="C58" s="308"/>
      <c r="D58" s="113">
        <v>2.4357305964102438</v>
      </c>
      <c r="E58" s="115">
        <v>3968</v>
      </c>
      <c r="F58" s="114">
        <v>3975</v>
      </c>
      <c r="G58" s="114">
        <v>3963</v>
      </c>
      <c r="H58" s="114">
        <v>3818</v>
      </c>
      <c r="I58" s="140">
        <v>3848</v>
      </c>
      <c r="J58" s="115">
        <v>120</v>
      </c>
      <c r="K58" s="116">
        <v>3.1185031185031185</v>
      </c>
    </row>
    <row r="59" spans="1:11" ht="14.1" customHeight="1" x14ac:dyDescent="0.2">
      <c r="A59" s="306" t="s">
        <v>287</v>
      </c>
      <c r="B59" s="307" t="s">
        <v>288</v>
      </c>
      <c r="C59" s="308"/>
      <c r="D59" s="113">
        <v>1.9391312888255947</v>
      </c>
      <c r="E59" s="115">
        <v>3159</v>
      </c>
      <c r="F59" s="114">
        <v>3173</v>
      </c>
      <c r="G59" s="114">
        <v>3165</v>
      </c>
      <c r="H59" s="114">
        <v>3044</v>
      </c>
      <c r="I59" s="140">
        <v>3059</v>
      </c>
      <c r="J59" s="115">
        <v>100</v>
      </c>
      <c r="K59" s="116">
        <v>3.2690421706440014</v>
      </c>
    </row>
    <row r="60" spans="1:11" ht="14.1" customHeight="1" x14ac:dyDescent="0.2">
      <c r="A60" s="306">
        <v>81</v>
      </c>
      <c r="B60" s="307" t="s">
        <v>289</v>
      </c>
      <c r="C60" s="308"/>
      <c r="D60" s="113">
        <v>6.3600314287818893</v>
      </c>
      <c r="E60" s="115">
        <v>10361</v>
      </c>
      <c r="F60" s="114">
        <v>10355</v>
      </c>
      <c r="G60" s="114">
        <v>10324</v>
      </c>
      <c r="H60" s="114">
        <v>10025</v>
      </c>
      <c r="I60" s="140">
        <v>10070</v>
      </c>
      <c r="J60" s="115">
        <v>291</v>
      </c>
      <c r="K60" s="116">
        <v>2.8897715988083417</v>
      </c>
    </row>
    <row r="61" spans="1:11" ht="14.1" customHeight="1" x14ac:dyDescent="0.2">
      <c r="A61" s="306" t="s">
        <v>290</v>
      </c>
      <c r="B61" s="307" t="s">
        <v>291</v>
      </c>
      <c r="C61" s="308"/>
      <c r="D61" s="113">
        <v>2.1791440567682372</v>
      </c>
      <c r="E61" s="115">
        <v>3550</v>
      </c>
      <c r="F61" s="114">
        <v>3552</v>
      </c>
      <c r="G61" s="114">
        <v>3578</v>
      </c>
      <c r="H61" s="114">
        <v>3459</v>
      </c>
      <c r="I61" s="140">
        <v>3492</v>
      </c>
      <c r="J61" s="115">
        <v>58</v>
      </c>
      <c r="K61" s="116">
        <v>1.6609392898052693</v>
      </c>
    </row>
    <row r="62" spans="1:11" ht="14.1" customHeight="1" x14ac:dyDescent="0.2">
      <c r="A62" s="306" t="s">
        <v>292</v>
      </c>
      <c r="B62" s="307" t="s">
        <v>293</v>
      </c>
      <c r="C62" s="308"/>
      <c r="D62" s="113">
        <v>2.4130183907481522</v>
      </c>
      <c r="E62" s="115">
        <v>3931</v>
      </c>
      <c r="F62" s="114">
        <v>3946</v>
      </c>
      <c r="G62" s="114">
        <v>3926</v>
      </c>
      <c r="H62" s="114">
        <v>3745</v>
      </c>
      <c r="I62" s="140">
        <v>3771</v>
      </c>
      <c r="J62" s="115">
        <v>160</v>
      </c>
      <c r="K62" s="116">
        <v>4.2429063908777511</v>
      </c>
    </row>
    <row r="63" spans="1:11" ht="14.1" customHeight="1" x14ac:dyDescent="0.2">
      <c r="A63" s="306"/>
      <c r="B63" s="307" t="s">
        <v>294</v>
      </c>
      <c r="C63" s="308"/>
      <c r="D63" s="113">
        <v>1.9446558793920494</v>
      </c>
      <c r="E63" s="115">
        <v>3168</v>
      </c>
      <c r="F63" s="114">
        <v>3181</v>
      </c>
      <c r="G63" s="114">
        <v>3174</v>
      </c>
      <c r="H63" s="114">
        <v>3036</v>
      </c>
      <c r="I63" s="140">
        <v>3058</v>
      </c>
      <c r="J63" s="115">
        <v>110</v>
      </c>
      <c r="K63" s="116">
        <v>3.5971223021582732</v>
      </c>
    </row>
    <row r="64" spans="1:11" ht="14.1" customHeight="1" x14ac:dyDescent="0.2">
      <c r="A64" s="306" t="s">
        <v>295</v>
      </c>
      <c r="B64" s="307" t="s">
        <v>296</v>
      </c>
      <c r="C64" s="308"/>
      <c r="D64" s="113">
        <v>0.38058290568910058</v>
      </c>
      <c r="E64" s="115">
        <v>620</v>
      </c>
      <c r="F64" s="114">
        <v>609</v>
      </c>
      <c r="G64" s="114">
        <v>603</v>
      </c>
      <c r="H64" s="114">
        <v>614</v>
      </c>
      <c r="I64" s="140">
        <v>607</v>
      </c>
      <c r="J64" s="115">
        <v>13</v>
      </c>
      <c r="K64" s="116">
        <v>2.1416803953871497</v>
      </c>
    </row>
    <row r="65" spans="1:11" ht="14.1" customHeight="1" x14ac:dyDescent="0.2">
      <c r="A65" s="306" t="s">
        <v>297</v>
      </c>
      <c r="B65" s="307" t="s">
        <v>298</v>
      </c>
      <c r="C65" s="308"/>
      <c r="D65" s="113">
        <v>0.69057382080683571</v>
      </c>
      <c r="E65" s="115">
        <v>1125</v>
      </c>
      <c r="F65" s="114">
        <v>1115</v>
      </c>
      <c r="G65" s="114">
        <v>1085</v>
      </c>
      <c r="H65" s="114">
        <v>1071</v>
      </c>
      <c r="I65" s="140">
        <v>1078</v>
      </c>
      <c r="J65" s="115">
        <v>47</v>
      </c>
      <c r="K65" s="116">
        <v>4.3599257884972173</v>
      </c>
    </row>
    <row r="66" spans="1:11" ht="14.1" customHeight="1" x14ac:dyDescent="0.2">
      <c r="A66" s="306">
        <v>82</v>
      </c>
      <c r="B66" s="307" t="s">
        <v>299</v>
      </c>
      <c r="C66" s="308"/>
      <c r="D66" s="113">
        <v>3.2208363002430822</v>
      </c>
      <c r="E66" s="115">
        <v>5247</v>
      </c>
      <c r="F66" s="114">
        <v>5305</v>
      </c>
      <c r="G66" s="114">
        <v>5335</v>
      </c>
      <c r="H66" s="114">
        <v>5195</v>
      </c>
      <c r="I66" s="140">
        <v>5249</v>
      </c>
      <c r="J66" s="115">
        <v>-2</v>
      </c>
      <c r="K66" s="116">
        <v>-3.8102495713469235E-2</v>
      </c>
    </row>
    <row r="67" spans="1:11" ht="14.1" customHeight="1" x14ac:dyDescent="0.2">
      <c r="A67" s="306" t="s">
        <v>300</v>
      </c>
      <c r="B67" s="307" t="s">
        <v>301</v>
      </c>
      <c r="C67" s="308"/>
      <c r="D67" s="113">
        <v>2.1079382228005992</v>
      </c>
      <c r="E67" s="115">
        <v>3434</v>
      </c>
      <c r="F67" s="114">
        <v>3452</v>
      </c>
      <c r="G67" s="114">
        <v>3463</v>
      </c>
      <c r="H67" s="114">
        <v>3422</v>
      </c>
      <c r="I67" s="140">
        <v>3440</v>
      </c>
      <c r="J67" s="115">
        <v>-6</v>
      </c>
      <c r="K67" s="116">
        <v>-0.1744186046511628</v>
      </c>
    </row>
    <row r="68" spans="1:11" ht="14.1" customHeight="1" x14ac:dyDescent="0.2">
      <c r="A68" s="306" t="s">
        <v>302</v>
      </c>
      <c r="B68" s="307" t="s">
        <v>303</v>
      </c>
      <c r="C68" s="308"/>
      <c r="D68" s="113">
        <v>0.57824047928892386</v>
      </c>
      <c r="E68" s="115">
        <v>942</v>
      </c>
      <c r="F68" s="114">
        <v>967</v>
      </c>
      <c r="G68" s="114">
        <v>972</v>
      </c>
      <c r="H68" s="114">
        <v>911</v>
      </c>
      <c r="I68" s="140">
        <v>929</v>
      </c>
      <c r="J68" s="115">
        <v>13</v>
      </c>
      <c r="K68" s="116">
        <v>1.3993541442411195</v>
      </c>
    </row>
    <row r="69" spans="1:11" ht="14.1" customHeight="1" x14ac:dyDescent="0.2">
      <c r="A69" s="306">
        <v>83</v>
      </c>
      <c r="B69" s="307" t="s">
        <v>304</v>
      </c>
      <c r="C69" s="308"/>
      <c r="D69" s="113">
        <v>6.3851990080290717</v>
      </c>
      <c r="E69" s="115">
        <v>10402</v>
      </c>
      <c r="F69" s="114">
        <v>10430</v>
      </c>
      <c r="G69" s="114">
        <v>10355</v>
      </c>
      <c r="H69" s="114">
        <v>10026</v>
      </c>
      <c r="I69" s="140">
        <v>10007</v>
      </c>
      <c r="J69" s="115">
        <v>395</v>
      </c>
      <c r="K69" s="116">
        <v>3.9472369341460976</v>
      </c>
    </row>
    <row r="70" spans="1:11" ht="14.1" customHeight="1" x14ac:dyDescent="0.2">
      <c r="A70" s="306" t="s">
        <v>305</v>
      </c>
      <c r="B70" s="307" t="s">
        <v>306</v>
      </c>
      <c r="C70" s="308"/>
      <c r="D70" s="113">
        <v>5.3422790777616811</v>
      </c>
      <c r="E70" s="115">
        <v>8703</v>
      </c>
      <c r="F70" s="114">
        <v>8699</v>
      </c>
      <c r="G70" s="114">
        <v>8639</v>
      </c>
      <c r="H70" s="114">
        <v>8350</v>
      </c>
      <c r="I70" s="140">
        <v>8337</v>
      </c>
      <c r="J70" s="115">
        <v>366</v>
      </c>
      <c r="K70" s="116">
        <v>4.3900683699172367</v>
      </c>
    </row>
    <row r="71" spans="1:11" ht="14.1" customHeight="1" x14ac:dyDescent="0.2">
      <c r="A71" s="306"/>
      <c r="B71" s="307" t="s">
        <v>307</v>
      </c>
      <c r="C71" s="308"/>
      <c r="D71" s="113">
        <v>2.7530876322832518</v>
      </c>
      <c r="E71" s="115">
        <v>4485</v>
      </c>
      <c r="F71" s="114">
        <v>4504</v>
      </c>
      <c r="G71" s="114">
        <v>4481</v>
      </c>
      <c r="H71" s="114">
        <v>4342</v>
      </c>
      <c r="I71" s="140">
        <v>4349</v>
      </c>
      <c r="J71" s="115">
        <v>136</v>
      </c>
      <c r="K71" s="116">
        <v>3.1271556679696482</v>
      </c>
    </row>
    <row r="72" spans="1:11" ht="14.1" customHeight="1" x14ac:dyDescent="0.2">
      <c r="A72" s="306">
        <v>84</v>
      </c>
      <c r="B72" s="307" t="s">
        <v>308</v>
      </c>
      <c r="C72" s="308"/>
      <c r="D72" s="113">
        <v>1.0036339529059346</v>
      </c>
      <c r="E72" s="115">
        <v>1635</v>
      </c>
      <c r="F72" s="114">
        <v>1650</v>
      </c>
      <c r="G72" s="114">
        <v>1629</v>
      </c>
      <c r="H72" s="114">
        <v>1671</v>
      </c>
      <c r="I72" s="140">
        <v>1646</v>
      </c>
      <c r="J72" s="115">
        <v>-11</v>
      </c>
      <c r="K72" s="116">
        <v>-0.66828675577156749</v>
      </c>
    </row>
    <row r="73" spans="1:11" ht="14.1" customHeight="1" x14ac:dyDescent="0.2">
      <c r="A73" s="306" t="s">
        <v>309</v>
      </c>
      <c r="B73" s="307" t="s">
        <v>310</v>
      </c>
      <c r="C73" s="308"/>
      <c r="D73" s="113">
        <v>0.42171041323937436</v>
      </c>
      <c r="E73" s="115">
        <v>687</v>
      </c>
      <c r="F73" s="114">
        <v>706</v>
      </c>
      <c r="G73" s="114">
        <v>697</v>
      </c>
      <c r="H73" s="114">
        <v>730</v>
      </c>
      <c r="I73" s="140">
        <v>720</v>
      </c>
      <c r="J73" s="115">
        <v>-33</v>
      </c>
      <c r="K73" s="116">
        <v>-4.583333333333333</v>
      </c>
    </row>
    <row r="74" spans="1:11" ht="14.1" customHeight="1" x14ac:dyDescent="0.2">
      <c r="A74" s="306" t="s">
        <v>311</v>
      </c>
      <c r="B74" s="307" t="s">
        <v>312</v>
      </c>
      <c r="C74" s="308"/>
      <c r="D74" s="113">
        <v>0.20563753775136887</v>
      </c>
      <c r="E74" s="115">
        <v>335</v>
      </c>
      <c r="F74" s="114">
        <v>337</v>
      </c>
      <c r="G74" s="114">
        <v>322</v>
      </c>
      <c r="H74" s="114">
        <v>337</v>
      </c>
      <c r="I74" s="140">
        <v>334</v>
      </c>
      <c r="J74" s="115">
        <v>1</v>
      </c>
      <c r="K74" s="116">
        <v>0.29940119760479039</v>
      </c>
    </row>
    <row r="75" spans="1:11" ht="14.1" customHeight="1" x14ac:dyDescent="0.2">
      <c r="A75" s="306" t="s">
        <v>313</v>
      </c>
      <c r="B75" s="307" t="s">
        <v>314</v>
      </c>
      <c r="C75" s="308"/>
      <c r="D75" s="113">
        <v>3.3761386795000861E-2</v>
      </c>
      <c r="E75" s="115">
        <v>55</v>
      </c>
      <c r="F75" s="114">
        <v>57</v>
      </c>
      <c r="G75" s="114">
        <v>53</v>
      </c>
      <c r="H75" s="114">
        <v>50</v>
      </c>
      <c r="I75" s="140">
        <v>50</v>
      </c>
      <c r="J75" s="115">
        <v>5</v>
      </c>
      <c r="K75" s="116">
        <v>10</v>
      </c>
    </row>
    <row r="76" spans="1:11" ht="14.1" customHeight="1" x14ac:dyDescent="0.2">
      <c r="A76" s="306">
        <v>91</v>
      </c>
      <c r="B76" s="307" t="s">
        <v>315</v>
      </c>
      <c r="C76" s="308"/>
      <c r="D76" s="113">
        <v>0.4867778132442851</v>
      </c>
      <c r="E76" s="115">
        <v>793</v>
      </c>
      <c r="F76" s="114">
        <v>778</v>
      </c>
      <c r="G76" s="114">
        <v>773</v>
      </c>
      <c r="H76" s="114">
        <v>756</v>
      </c>
      <c r="I76" s="140">
        <v>738</v>
      </c>
      <c r="J76" s="115">
        <v>55</v>
      </c>
      <c r="K76" s="116">
        <v>7.4525745257452574</v>
      </c>
    </row>
    <row r="77" spans="1:11" ht="14.1" customHeight="1" x14ac:dyDescent="0.2">
      <c r="A77" s="306">
        <v>92</v>
      </c>
      <c r="B77" s="307" t="s">
        <v>316</v>
      </c>
      <c r="C77" s="308"/>
      <c r="D77" s="113">
        <v>0.72617673779065484</v>
      </c>
      <c r="E77" s="115">
        <v>1183</v>
      </c>
      <c r="F77" s="114">
        <v>1182</v>
      </c>
      <c r="G77" s="114">
        <v>1142</v>
      </c>
      <c r="H77" s="114">
        <v>1154</v>
      </c>
      <c r="I77" s="140">
        <v>1163</v>
      </c>
      <c r="J77" s="115">
        <v>20</v>
      </c>
      <c r="K77" s="116">
        <v>1.7196904557179709</v>
      </c>
    </row>
    <row r="78" spans="1:11" ht="14.1" customHeight="1" x14ac:dyDescent="0.2">
      <c r="A78" s="306">
        <v>93</v>
      </c>
      <c r="B78" s="307" t="s">
        <v>317</v>
      </c>
      <c r="C78" s="308"/>
      <c r="D78" s="113">
        <v>0.17126230756009528</v>
      </c>
      <c r="E78" s="115">
        <v>279</v>
      </c>
      <c r="F78" s="114">
        <v>284</v>
      </c>
      <c r="G78" s="114">
        <v>281</v>
      </c>
      <c r="H78" s="114">
        <v>268</v>
      </c>
      <c r="I78" s="140">
        <v>261</v>
      </c>
      <c r="J78" s="115">
        <v>18</v>
      </c>
      <c r="K78" s="116">
        <v>6.8965517241379306</v>
      </c>
    </row>
    <row r="79" spans="1:11" ht="14.1" customHeight="1" x14ac:dyDescent="0.2">
      <c r="A79" s="306">
        <v>94</v>
      </c>
      <c r="B79" s="307" t="s">
        <v>318</v>
      </c>
      <c r="C79" s="308"/>
      <c r="D79" s="113">
        <v>0.12338252265082132</v>
      </c>
      <c r="E79" s="115">
        <v>201</v>
      </c>
      <c r="F79" s="114">
        <v>244</v>
      </c>
      <c r="G79" s="114">
        <v>242</v>
      </c>
      <c r="H79" s="114" t="s">
        <v>514</v>
      </c>
      <c r="I79" s="140" t="s">
        <v>514</v>
      </c>
      <c r="J79" s="115" t="s">
        <v>514</v>
      </c>
      <c r="K79" s="116" t="s">
        <v>514</v>
      </c>
    </row>
    <row r="80" spans="1:11" ht="14.1" customHeight="1" x14ac:dyDescent="0.2">
      <c r="A80" s="306" t="s">
        <v>319</v>
      </c>
      <c r="B80" s="307" t="s">
        <v>320</v>
      </c>
      <c r="C80" s="308"/>
      <c r="D80" s="113">
        <v>2.4553735850909716E-3</v>
      </c>
      <c r="E80" s="115">
        <v>4</v>
      </c>
      <c r="F80" s="114">
        <v>5</v>
      </c>
      <c r="G80" s="114">
        <v>3</v>
      </c>
      <c r="H80" s="114" t="s">
        <v>514</v>
      </c>
      <c r="I80" s="140" t="s">
        <v>514</v>
      </c>
      <c r="J80" s="115" t="s">
        <v>514</v>
      </c>
      <c r="K80" s="116" t="s">
        <v>514</v>
      </c>
    </row>
    <row r="81" spans="1:11" ht="14.1" customHeight="1" x14ac:dyDescent="0.2">
      <c r="A81" s="310" t="s">
        <v>321</v>
      </c>
      <c r="B81" s="311" t="s">
        <v>224</v>
      </c>
      <c r="C81" s="312"/>
      <c r="D81" s="125">
        <v>0.59297272079946961</v>
      </c>
      <c r="E81" s="143">
        <v>966</v>
      </c>
      <c r="F81" s="144">
        <v>935</v>
      </c>
      <c r="G81" s="144">
        <v>931</v>
      </c>
      <c r="H81" s="144">
        <v>907</v>
      </c>
      <c r="I81" s="145">
        <v>922</v>
      </c>
      <c r="J81" s="143">
        <v>44</v>
      </c>
      <c r="K81" s="146">
        <v>4.7722342733188716</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44191</v>
      </c>
      <c r="E12" s="114">
        <v>45661</v>
      </c>
      <c r="F12" s="114">
        <v>45857</v>
      </c>
      <c r="G12" s="114">
        <v>46122</v>
      </c>
      <c r="H12" s="140">
        <v>45283</v>
      </c>
      <c r="I12" s="115">
        <v>-1092</v>
      </c>
      <c r="J12" s="116">
        <v>-2.4115010047920853</v>
      </c>
      <c r="K12"/>
      <c r="L12"/>
      <c r="M12"/>
      <c r="N12"/>
      <c r="O12"/>
      <c r="P12"/>
    </row>
    <row r="13" spans="1:16" s="110" customFormat="1" ht="14.45" customHeight="1" x14ac:dyDescent="0.2">
      <c r="A13" s="120" t="s">
        <v>105</v>
      </c>
      <c r="B13" s="119" t="s">
        <v>106</v>
      </c>
      <c r="C13" s="113">
        <v>41.291213142947662</v>
      </c>
      <c r="D13" s="115">
        <v>18247</v>
      </c>
      <c r="E13" s="114">
        <v>18738</v>
      </c>
      <c r="F13" s="114">
        <v>18842</v>
      </c>
      <c r="G13" s="114">
        <v>18777</v>
      </c>
      <c r="H13" s="140">
        <v>18317</v>
      </c>
      <c r="I13" s="115">
        <v>-70</v>
      </c>
      <c r="J13" s="116">
        <v>-0.38215865043402303</v>
      </c>
      <c r="K13"/>
      <c r="L13"/>
      <c r="M13"/>
      <c r="N13"/>
      <c r="O13"/>
      <c r="P13"/>
    </row>
    <row r="14" spans="1:16" s="110" customFormat="1" ht="14.45" customHeight="1" x14ac:dyDescent="0.2">
      <c r="A14" s="120"/>
      <c r="B14" s="119" t="s">
        <v>107</v>
      </c>
      <c r="C14" s="113">
        <v>58.708786857052338</v>
      </c>
      <c r="D14" s="115">
        <v>25944</v>
      </c>
      <c r="E14" s="114">
        <v>26923</v>
      </c>
      <c r="F14" s="114">
        <v>27015</v>
      </c>
      <c r="G14" s="114">
        <v>27345</v>
      </c>
      <c r="H14" s="140">
        <v>26966</v>
      </c>
      <c r="I14" s="115">
        <v>-1022</v>
      </c>
      <c r="J14" s="116">
        <v>-3.789957724542016</v>
      </c>
      <c r="K14"/>
      <c r="L14"/>
      <c r="M14"/>
      <c r="N14"/>
      <c r="O14"/>
      <c r="P14"/>
    </row>
    <row r="15" spans="1:16" s="110" customFormat="1" ht="14.45" customHeight="1" x14ac:dyDescent="0.2">
      <c r="A15" s="118" t="s">
        <v>105</v>
      </c>
      <c r="B15" s="121" t="s">
        <v>108</v>
      </c>
      <c r="C15" s="113">
        <v>17.216175239302121</v>
      </c>
      <c r="D15" s="115">
        <v>7608</v>
      </c>
      <c r="E15" s="114">
        <v>7738</v>
      </c>
      <c r="F15" s="114">
        <v>7664</v>
      </c>
      <c r="G15" s="114">
        <v>7860</v>
      </c>
      <c r="H15" s="140">
        <v>7388</v>
      </c>
      <c r="I15" s="115">
        <v>220</v>
      </c>
      <c r="J15" s="116">
        <v>2.9778018408229561</v>
      </c>
      <c r="K15"/>
      <c r="L15"/>
      <c r="M15"/>
      <c r="N15"/>
      <c r="O15"/>
      <c r="P15"/>
    </row>
    <row r="16" spans="1:16" s="110" customFormat="1" ht="14.45" customHeight="1" x14ac:dyDescent="0.2">
      <c r="A16" s="118"/>
      <c r="B16" s="121" t="s">
        <v>109</v>
      </c>
      <c r="C16" s="113">
        <v>45.160779344210361</v>
      </c>
      <c r="D16" s="115">
        <v>19957</v>
      </c>
      <c r="E16" s="114">
        <v>20969</v>
      </c>
      <c r="F16" s="114">
        <v>21182</v>
      </c>
      <c r="G16" s="114">
        <v>21307</v>
      </c>
      <c r="H16" s="140">
        <v>21226</v>
      </c>
      <c r="I16" s="115">
        <v>-1269</v>
      </c>
      <c r="J16" s="116">
        <v>-5.9785169132196359</v>
      </c>
      <c r="K16"/>
      <c r="L16"/>
      <c r="M16"/>
      <c r="N16"/>
      <c r="O16"/>
      <c r="P16"/>
    </row>
    <row r="17" spans="1:16" s="110" customFormat="1" ht="14.45" customHeight="1" x14ac:dyDescent="0.2">
      <c r="A17" s="118"/>
      <c r="B17" s="121" t="s">
        <v>110</v>
      </c>
      <c r="C17" s="113">
        <v>19.881876400171979</v>
      </c>
      <c r="D17" s="115">
        <v>8786</v>
      </c>
      <c r="E17" s="114">
        <v>8955</v>
      </c>
      <c r="F17" s="114">
        <v>9001</v>
      </c>
      <c r="G17" s="114">
        <v>8982</v>
      </c>
      <c r="H17" s="140">
        <v>8894</v>
      </c>
      <c r="I17" s="115">
        <v>-108</v>
      </c>
      <c r="J17" s="116">
        <v>-1.2143017764785249</v>
      </c>
      <c r="K17"/>
      <c r="L17"/>
      <c r="M17"/>
      <c r="N17"/>
      <c r="O17"/>
      <c r="P17"/>
    </row>
    <row r="18" spans="1:16" s="110" customFormat="1" ht="14.45" customHeight="1" x14ac:dyDescent="0.2">
      <c r="A18" s="120"/>
      <c r="B18" s="121" t="s">
        <v>111</v>
      </c>
      <c r="C18" s="113">
        <v>17.741169016315538</v>
      </c>
      <c r="D18" s="115">
        <v>7840</v>
      </c>
      <c r="E18" s="114">
        <v>7999</v>
      </c>
      <c r="F18" s="114">
        <v>8010</v>
      </c>
      <c r="G18" s="114">
        <v>7973</v>
      </c>
      <c r="H18" s="140">
        <v>7775</v>
      </c>
      <c r="I18" s="115">
        <v>65</v>
      </c>
      <c r="J18" s="116">
        <v>0.83601286173633438</v>
      </c>
      <c r="K18"/>
      <c r="L18"/>
      <c r="M18"/>
      <c r="N18"/>
      <c r="O18"/>
      <c r="P18"/>
    </row>
    <row r="19" spans="1:16" s="110" customFormat="1" ht="14.45" customHeight="1" x14ac:dyDescent="0.2">
      <c r="A19" s="120"/>
      <c r="B19" s="121" t="s">
        <v>112</v>
      </c>
      <c r="C19" s="113">
        <v>1.5885587563078456</v>
      </c>
      <c r="D19" s="115">
        <v>702</v>
      </c>
      <c r="E19" s="114">
        <v>717</v>
      </c>
      <c r="F19" s="114">
        <v>764</v>
      </c>
      <c r="G19" s="114">
        <v>695</v>
      </c>
      <c r="H19" s="140">
        <v>674</v>
      </c>
      <c r="I19" s="115">
        <v>28</v>
      </c>
      <c r="J19" s="116">
        <v>4.1543026706231458</v>
      </c>
      <c r="K19"/>
      <c r="L19"/>
      <c r="M19"/>
      <c r="N19"/>
      <c r="O19"/>
      <c r="P19"/>
    </row>
    <row r="20" spans="1:16" s="110" customFormat="1" ht="14.45" customHeight="1" x14ac:dyDescent="0.2">
      <c r="A20" s="120" t="s">
        <v>113</v>
      </c>
      <c r="B20" s="119" t="s">
        <v>116</v>
      </c>
      <c r="C20" s="113">
        <v>92.417007988051864</v>
      </c>
      <c r="D20" s="115">
        <v>40840</v>
      </c>
      <c r="E20" s="114">
        <v>42217</v>
      </c>
      <c r="F20" s="114">
        <v>42462</v>
      </c>
      <c r="G20" s="114">
        <v>42795</v>
      </c>
      <c r="H20" s="140">
        <v>42071</v>
      </c>
      <c r="I20" s="115">
        <v>-1231</v>
      </c>
      <c r="J20" s="116">
        <v>-2.9260060374129448</v>
      </c>
      <c r="K20"/>
      <c r="L20"/>
      <c r="M20"/>
      <c r="N20"/>
      <c r="O20"/>
      <c r="P20"/>
    </row>
    <row r="21" spans="1:16" s="110" customFormat="1" ht="14.45" customHeight="1" x14ac:dyDescent="0.2">
      <c r="A21" s="123"/>
      <c r="B21" s="124" t="s">
        <v>117</v>
      </c>
      <c r="C21" s="125">
        <v>7.379330632934308</v>
      </c>
      <c r="D21" s="143">
        <v>3261</v>
      </c>
      <c r="E21" s="144">
        <v>3339</v>
      </c>
      <c r="F21" s="144">
        <v>3288</v>
      </c>
      <c r="G21" s="144">
        <v>3241</v>
      </c>
      <c r="H21" s="145">
        <v>3122</v>
      </c>
      <c r="I21" s="143">
        <v>139</v>
      </c>
      <c r="J21" s="146">
        <v>4.452274183215887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794831</v>
      </c>
      <c r="E23" s="114">
        <v>825536</v>
      </c>
      <c r="F23" s="114">
        <v>829378</v>
      </c>
      <c r="G23" s="114">
        <v>835412</v>
      </c>
      <c r="H23" s="140">
        <v>818533</v>
      </c>
      <c r="I23" s="115">
        <v>-23702</v>
      </c>
      <c r="J23" s="116">
        <v>-2.8956682259603461</v>
      </c>
      <c r="K23"/>
      <c r="L23"/>
      <c r="M23"/>
      <c r="N23"/>
      <c r="O23"/>
      <c r="P23"/>
    </row>
    <row r="24" spans="1:16" s="110" customFormat="1" ht="14.45" customHeight="1" x14ac:dyDescent="0.2">
      <c r="A24" s="120" t="s">
        <v>105</v>
      </c>
      <c r="B24" s="119" t="s">
        <v>106</v>
      </c>
      <c r="C24" s="113">
        <v>40.886049990501128</v>
      </c>
      <c r="D24" s="115">
        <v>324975</v>
      </c>
      <c r="E24" s="114">
        <v>335927</v>
      </c>
      <c r="F24" s="114">
        <v>337627</v>
      </c>
      <c r="G24" s="114">
        <v>338010</v>
      </c>
      <c r="H24" s="140">
        <v>329933</v>
      </c>
      <c r="I24" s="115">
        <v>-4958</v>
      </c>
      <c r="J24" s="116">
        <v>-1.5027293420179249</v>
      </c>
      <c r="K24"/>
      <c r="L24"/>
      <c r="M24"/>
      <c r="N24"/>
      <c r="O24"/>
      <c r="P24"/>
    </row>
    <row r="25" spans="1:16" s="110" customFormat="1" ht="14.45" customHeight="1" x14ac:dyDescent="0.2">
      <c r="A25" s="120"/>
      <c r="B25" s="119" t="s">
        <v>107</v>
      </c>
      <c r="C25" s="113">
        <v>59.113950009498872</v>
      </c>
      <c r="D25" s="115">
        <v>469856</v>
      </c>
      <c r="E25" s="114">
        <v>489609</v>
      </c>
      <c r="F25" s="114">
        <v>491751</v>
      </c>
      <c r="G25" s="114">
        <v>497402</v>
      </c>
      <c r="H25" s="140">
        <v>488600</v>
      </c>
      <c r="I25" s="115">
        <v>-18744</v>
      </c>
      <c r="J25" s="116">
        <v>-3.8362668849774866</v>
      </c>
      <c r="K25"/>
      <c r="L25"/>
      <c r="M25"/>
      <c r="N25"/>
      <c r="O25"/>
      <c r="P25"/>
    </row>
    <row r="26" spans="1:16" s="110" customFormat="1" ht="14.45" customHeight="1" x14ac:dyDescent="0.2">
      <c r="A26" s="118" t="s">
        <v>105</v>
      </c>
      <c r="B26" s="121" t="s">
        <v>108</v>
      </c>
      <c r="C26" s="113">
        <v>18.845263961773007</v>
      </c>
      <c r="D26" s="115">
        <v>149788</v>
      </c>
      <c r="E26" s="114">
        <v>157685</v>
      </c>
      <c r="F26" s="114">
        <v>157419</v>
      </c>
      <c r="G26" s="114">
        <v>162521</v>
      </c>
      <c r="H26" s="140">
        <v>152799</v>
      </c>
      <c r="I26" s="115">
        <v>-3011</v>
      </c>
      <c r="J26" s="116">
        <v>-1.9705626345722158</v>
      </c>
      <c r="K26"/>
      <c r="L26"/>
      <c r="M26"/>
      <c r="N26"/>
      <c r="O26"/>
      <c r="P26"/>
    </row>
    <row r="27" spans="1:16" s="110" customFormat="1" ht="14.45" customHeight="1" x14ac:dyDescent="0.2">
      <c r="A27" s="118"/>
      <c r="B27" s="121" t="s">
        <v>109</v>
      </c>
      <c r="C27" s="113">
        <v>46.835113376302637</v>
      </c>
      <c r="D27" s="115">
        <v>372260</v>
      </c>
      <c r="E27" s="114">
        <v>389648</v>
      </c>
      <c r="F27" s="114">
        <v>393077</v>
      </c>
      <c r="G27" s="114">
        <v>395239</v>
      </c>
      <c r="H27" s="140">
        <v>392989</v>
      </c>
      <c r="I27" s="115">
        <v>-20729</v>
      </c>
      <c r="J27" s="116">
        <v>-5.2747023453582669</v>
      </c>
      <c r="K27"/>
      <c r="L27"/>
      <c r="M27"/>
      <c r="N27"/>
      <c r="O27"/>
      <c r="P27"/>
    </row>
    <row r="28" spans="1:16" s="110" customFormat="1" ht="14.45" customHeight="1" x14ac:dyDescent="0.2">
      <c r="A28" s="118"/>
      <c r="B28" s="121" t="s">
        <v>110</v>
      </c>
      <c r="C28" s="113">
        <v>18.71857036275636</v>
      </c>
      <c r="D28" s="115">
        <v>148781</v>
      </c>
      <c r="E28" s="114">
        <v>151618</v>
      </c>
      <c r="F28" s="114">
        <v>152536</v>
      </c>
      <c r="G28" s="114">
        <v>152503</v>
      </c>
      <c r="H28" s="140">
        <v>150584</v>
      </c>
      <c r="I28" s="115">
        <v>-1803</v>
      </c>
      <c r="J28" s="116">
        <v>-1.1973383626414493</v>
      </c>
      <c r="K28"/>
      <c r="L28"/>
      <c r="M28"/>
      <c r="N28"/>
      <c r="O28"/>
      <c r="P28"/>
    </row>
    <row r="29" spans="1:16" s="110" customFormat="1" ht="14.45" customHeight="1" x14ac:dyDescent="0.2">
      <c r="A29" s="118"/>
      <c r="B29" s="121" t="s">
        <v>111</v>
      </c>
      <c r="C29" s="113">
        <v>15.600549047533375</v>
      </c>
      <c r="D29" s="115">
        <v>123998</v>
      </c>
      <c r="E29" s="114">
        <v>126584</v>
      </c>
      <c r="F29" s="114">
        <v>126345</v>
      </c>
      <c r="G29" s="114">
        <v>125149</v>
      </c>
      <c r="H29" s="140">
        <v>122161</v>
      </c>
      <c r="I29" s="115">
        <v>1837</v>
      </c>
      <c r="J29" s="116">
        <v>1.5037532436702385</v>
      </c>
      <c r="K29"/>
      <c r="L29"/>
      <c r="M29"/>
      <c r="N29"/>
      <c r="O29"/>
      <c r="P29"/>
    </row>
    <row r="30" spans="1:16" s="110" customFormat="1" ht="14.45" customHeight="1" x14ac:dyDescent="0.2">
      <c r="A30" s="120"/>
      <c r="B30" s="121" t="s">
        <v>112</v>
      </c>
      <c r="C30" s="113">
        <v>1.5009480002667233</v>
      </c>
      <c r="D30" s="115">
        <v>11930</v>
      </c>
      <c r="E30" s="114">
        <v>12117</v>
      </c>
      <c r="F30" s="114">
        <v>12714</v>
      </c>
      <c r="G30" s="114">
        <v>11132</v>
      </c>
      <c r="H30" s="140">
        <v>10718</v>
      </c>
      <c r="I30" s="115">
        <v>1212</v>
      </c>
      <c r="J30" s="116">
        <v>11.308079865646576</v>
      </c>
      <c r="K30"/>
      <c r="L30"/>
      <c r="M30"/>
      <c r="N30"/>
      <c r="O30"/>
      <c r="P30"/>
    </row>
    <row r="31" spans="1:16" s="110" customFormat="1" ht="14.45" customHeight="1" x14ac:dyDescent="0.2">
      <c r="A31" s="120" t="s">
        <v>113</v>
      </c>
      <c r="B31" s="119" t="s">
        <v>116</v>
      </c>
      <c r="C31" s="113">
        <v>90.137526090451928</v>
      </c>
      <c r="D31" s="115">
        <v>716441</v>
      </c>
      <c r="E31" s="114">
        <v>743978</v>
      </c>
      <c r="F31" s="114">
        <v>748188</v>
      </c>
      <c r="G31" s="114">
        <v>755017</v>
      </c>
      <c r="H31" s="140">
        <v>740453</v>
      </c>
      <c r="I31" s="115">
        <v>-24012</v>
      </c>
      <c r="J31" s="116">
        <v>-3.2428796966181515</v>
      </c>
      <c r="K31"/>
      <c r="L31"/>
      <c r="M31"/>
      <c r="N31"/>
      <c r="O31"/>
      <c r="P31"/>
    </row>
    <row r="32" spans="1:16" s="110" customFormat="1" ht="14.45" customHeight="1" x14ac:dyDescent="0.2">
      <c r="A32" s="123"/>
      <c r="B32" s="124" t="s">
        <v>117</v>
      </c>
      <c r="C32" s="125">
        <v>9.6459498937509984</v>
      </c>
      <c r="D32" s="143">
        <v>76669</v>
      </c>
      <c r="E32" s="144">
        <v>79754</v>
      </c>
      <c r="F32" s="144">
        <v>79377</v>
      </c>
      <c r="G32" s="144">
        <v>78484</v>
      </c>
      <c r="H32" s="145">
        <v>76220</v>
      </c>
      <c r="I32" s="143">
        <v>449</v>
      </c>
      <c r="J32" s="146">
        <v>0.5890842298609289</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327</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46827</v>
      </c>
      <c r="E56" s="114">
        <v>48334</v>
      </c>
      <c r="F56" s="114">
        <v>48388</v>
      </c>
      <c r="G56" s="114">
        <v>48547</v>
      </c>
      <c r="H56" s="140">
        <v>47758</v>
      </c>
      <c r="I56" s="115">
        <v>-931</v>
      </c>
      <c r="J56" s="116">
        <v>-1.9494116169018803</v>
      </c>
      <c r="K56"/>
      <c r="L56"/>
      <c r="M56"/>
      <c r="N56"/>
      <c r="O56"/>
      <c r="P56"/>
    </row>
    <row r="57" spans="1:16" s="110" customFormat="1" ht="14.45" customHeight="1" x14ac:dyDescent="0.2">
      <c r="A57" s="120" t="s">
        <v>105</v>
      </c>
      <c r="B57" s="119" t="s">
        <v>106</v>
      </c>
      <c r="C57" s="113">
        <v>40.685929058022083</v>
      </c>
      <c r="D57" s="115">
        <v>19052</v>
      </c>
      <c r="E57" s="114">
        <v>19541</v>
      </c>
      <c r="F57" s="114">
        <v>19588</v>
      </c>
      <c r="G57" s="114">
        <v>19534</v>
      </c>
      <c r="H57" s="140">
        <v>19037</v>
      </c>
      <c r="I57" s="115">
        <v>15</v>
      </c>
      <c r="J57" s="116">
        <v>7.8793927614645168E-2</v>
      </c>
    </row>
    <row r="58" spans="1:16" s="110" customFormat="1" ht="14.45" customHeight="1" x14ac:dyDescent="0.2">
      <c r="A58" s="120"/>
      <c r="B58" s="119" t="s">
        <v>107</v>
      </c>
      <c r="C58" s="113">
        <v>59.314070941977917</v>
      </c>
      <c r="D58" s="115">
        <v>27775</v>
      </c>
      <c r="E58" s="114">
        <v>28793</v>
      </c>
      <c r="F58" s="114">
        <v>28800</v>
      </c>
      <c r="G58" s="114">
        <v>29013</v>
      </c>
      <c r="H58" s="140">
        <v>28721</v>
      </c>
      <c r="I58" s="115">
        <v>-946</v>
      </c>
      <c r="J58" s="116">
        <v>-3.2937571811566451</v>
      </c>
    </row>
    <row r="59" spans="1:16" s="110" customFormat="1" ht="14.45" customHeight="1" x14ac:dyDescent="0.2">
      <c r="A59" s="118" t="s">
        <v>105</v>
      </c>
      <c r="B59" s="121" t="s">
        <v>108</v>
      </c>
      <c r="C59" s="113">
        <v>16.902641638371026</v>
      </c>
      <c r="D59" s="115">
        <v>7915</v>
      </c>
      <c r="E59" s="114">
        <v>8139</v>
      </c>
      <c r="F59" s="114">
        <v>8065</v>
      </c>
      <c r="G59" s="114">
        <v>8304</v>
      </c>
      <c r="H59" s="140">
        <v>7896</v>
      </c>
      <c r="I59" s="115">
        <v>19</v>
      </c>
      <c r="J59" s="116">
        <v>0.24062816616008106</v>
      </c>
    </row>
    <row r="60" spans="1:16" s="110" customFormat="1" ht="14.45" customHeight="1" x14ac:dyDescent="0.2">
      <c r="A60" s="118"/>
      <c r="B60" s="121" t="s">
        <v>109</v>
      </c>
      <c r="C60" s="113">
        <v>45.542101778888245</v>
      </c>
      <c r="D60" s="115">
        <v>21326</v>
      </c>
      <c r="E60" s="114">
        <v>22299</v>
      </c>
      <c r="F60" s="114">
        <v>22430</v>
      </c>
      <c r="G60" s="114">
        <v>22483</v>
      </c>
      <c r="H60" s="140">
        <v>22386</v>
      </c>
      <c r="I60" s="115">
        <v>-1060</v>
      </c>
      <c r="J60" s="116">
        <v>-4.7351022960779057</v>
      </c>
    </row>
    <row r="61" spans="1:16" s="110" customFormat="1" ht="14.45" customHeight="1" x14ac:dyDescent="0.2">
      <c r="A61" s="118"/>
      <c r="B61" s="121" t="s">
        <v>110</v>
      </c>
      <c r="C61" s="113">
        <v>20.003416832169474</v>
      </c>
      <c r="D61" s="115">
        <v>9367</v>
      </c>
      <c r="E61" s="114">
        <v>9488</v>
      </c>
      <c r="F61" s="114">
        <v>9527</v>
      </c>
      <c r="G61" s="114">
        <v>9439</v>
      </c>
      <c r="H61" s="140">
        <v>9360</v>
      </c>
      <c r="I61" s="115">
        <v>7</v>
      </c>
      <c r="J61" s="116">
        <v>7.4786324786324784E-2</v>
      </c>
    </row>
    <row r="62" spans="1:16" s="110" customFormat="1" ht="14.45" customHeight="1" x14ac:dyDescent="0.2">
      <c r="A62" s="120"/>
      <c r="B62" s="121" t="s">
        <v>111</v>
      </c>
      <c r="C62" s="113">
        <v>17.551839750571251</v>
      </c>
      <c r="D62" s="115">
        <v>8219</v>
      </c>
      <c r="E62" s="114">
        <v>8408</v>
      </c>
      <c r="F62" s="114">
        <v>8366</v>
      </c>
      <c r="G62" s="114">
        <v>8321</v>
      </c>
      <c r="H62" s="140">
        <v>8116</v>
      </c>
      <c r="I62" s="115">
        <v>103</v>
      </c>
      <c r="J62" s="116">
        <v>1.2690980778708723</v>
      </c>
    </row>
    <row r="63" spans="1:16" s="110" customFormat="1" ht="14.45" customHeight="1" x14ac:dyDescent="0.2">
      <c r="A63" s="120"/>
      <c r="B63" s="121" t="s">
        <v>112</v>
      </c>
      <c r="C63" s="113">
        <v>1.5760138381702864</v>
      </c>
      <c r="D63" s="115">
        <v>738</v>
      </c>
      <c r="E63" s="114">
        <v>754</v>
      </c>
      <c r="F63" s="114">
        <v>785</v>
      </c>
      <c r="G63" s="114">
        <v>727</v>
      </c>
      <c r="H63" s="140">
        <v>704</v>
      </c>
      <c r="I63" s="115">
        <v>34</v>
      </c>
      <c r="J63" s="116">
        <v>4.8295454545454541</v>
      </c>
    </row>
    <row r="64" spans="1:16" s="110" customFormat="1" ht="14.45" customHeight="1" x14ac:dyDescent="0.2">
      <c r="A64" s="120" t="s">
        <v>113</v>
      </c>
      <c r="B64" s="119" t="s">
        <v>116</v>
      </c>
      <c r="C64" s="113">
        <v>93.142844939885109</v>
      </c>
      <c r="D64" s="115">
        <v>43616</v>
      </c>
      <c r="E64" s="114">
        <v>45081</v>
      </c>
      <c r="F64" s="114">
        <v>45165</v>
      </c>
      <c r="G64" s="114">
        <v>45358</v>
      </c>
      <c r="H64" s="140">
        <v>44677</v>
      </c>
      <c r="I64" s="115">
        <v>-1061</v>
      </c>
      <c r="J64" s="116">
        <v>-2.3748237348076193</v>
      </c>
    </row>
    <row r="65" spans="1:10" s="110" customFormat="1" ht="14.45" customHeight="1" x14ac:dyDescent="0.2">
      <c r="A65" s="123"/>
      <c r="B65" s="124" t="s">
        <v>117</v>
      </c>
      <c r="C65" s="125">
        <v>6.6799068913233821</v>
      </c>
      <c r="D65" s="143">
        <v>3128</v>
      </c>
      <c r="E65" s="144">
        <v>3156</v>
      </c>
      <c r="F65" s="144">
        <v>3121</v>
      </c>
      <c r="G65" s="144">
        <v>3108</v>
      </c>
      <c r="H65" s="145">
        <v>2992</v>
      </c>
      <c r="I65" s="143">
        <v>136</v>
      </c>
      <c r="J65" s="146">
        <v>4.5454545454545459</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328</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44191</v>
      </c>
      <c r="G11" s="114">
        <v>45661</v>
      </c>
      <c r="H11" s="114">
        <v>45857</v>
      </c>
      <c r="I11" s="114">
        <v>46122</v>
      </c>
      <c r="J11" s="140">
        <v>45283</v>
      </c>
      <c r="K11" s="114">
        <v>-1092</v>
      </c>
      <c r="L11" s="116">
        <v>-2.4115010047920853</v>
      </c>
    </row>
    <row r="12" spans="1:17" s="110" customFormat="1" ht="24" customHeight="1" x14ac:dyDescent="0.2">
      <c r="A12" s="604" t="s">
        <v>185</v>
      </c>
      <c r="B12" s="605"/>
      <c r="C12" s="605"/>
      <c r="D12" s="606"/>
      <c r="E12" s="113">
        <v>41.291213142947662</v>
      </c>
      <c r="F12" s="115">
        <v>18247</v>
      </c>
      <c r="G12" s="114">
        <v>18738</v>
      </c>
      <c r="H12" s="114">
        <v>18842</v>
      </c>
      <c r="I12" s="114">
        <v>18777</v>
      </c>
      <c r="J12" s="140">
        <v>18317</v>
      </c>
      <c r="K12" s="114">
        <v>-70</v>
      </c>
      <c r="L12" s="116">
        <v>-0.38215865043402303</v>
      </c>
    </row>
    <row r="13" spans="1:17" s="110" customFormat="1" ht="15" customHeight="1" x14ac:dyDescent="0.2">
      <c r="A13" s="120"/>
      <c r="B13" s="612" t="s">
        <v>107</v>
      </c>
      <c r="C13" s="612"/>
      <c r="E13" s="113">
        <v>58.708786857052338</v>
      </c>
      <c r="F13" s="115">
        <v>25944</v>
      </c>
      <c r="G13" s="114">
        <v>26923</v>
      </c>
      <c r="H13" s="114">
        <v>27015</v>
      </c>
      <c r="I13" s="114">
        <v>27345</v>
      </c>
      <c r="J13" s="140">
        <v>26966</v>
      </c>
      <c r="K13" s="114">
        <v>-1022</v>
      </c>
      <c r="L13" s="116">
        <v>-3.789957724542016</v>
      </c>
    </row>
    <row r="14" spans="1:17" s="110" customFormat="1" ht="22.5" customHeight="1" x14ac:dyDescent="0.2">
      <c r="A14" s="604" t="s">
        <v>186</v>
      </c>
      <c r="B14" s="605"/>
      <c r="C14" s="605"/>
      <c r="D14" s="606"/>
      <c r="E14" s="113">
        <v>17.216175239302121</v>
      </c>
      <c r="F14" s="115">
        <v>7608</v>
      </c>
      <c r="G14" s="114">
        <v>7738</v>
      </c>
      <c r="H14" s="114">
        <v>7664</v>
      </c>
      <c r="I14" s="114">
        <v>7860</v>
      </c>
      <c r="J14" s="140">
        <v>7388</v>
      </c>
      <c r="K14" s="114">
        <v>220</v>
      </c>
      <c r="L14" s="116">
        <v>2.9778018408229561</v>
      </c>
    </row>
    <row r="15" spans="1:17" s="110" customFormat="1" ht="15" customHeight="1" x14ac:dyDescent="0.2">
      <c r="A15" s="120"/>
      <c r="B15" s="119"/>
      <c r="C15" s="258" t="s">
        <v>106</v>
      </c>
      <c r="E15" s="113">
        <v>49.171924290220822</v>
      </c>
      <c r="F15" s="115">
        <v>3741</v>
      </c>
      <c r="G15" s="114">
        <v>3745</v>
      </c>
      <c r="H15" s="114">
        <v>3726</v>
      </c>
      <c r="I15" s="114">
        <v>3769</v>
      </c>
      <c r="J15" s="140">
        <v>3537</v>
      </c>
      <c r="K15" s="114">
        <v>204</v>
      </c>
      <c r="L15" s="116">
        <v>5.7675996607294318</v>
      </c>
    </row>
    <row r="16" spans="1:17" s="110" customFormat="1" ht="15" customHeight="1" x14ac:dyDescent="0.2">
      <c r="A16" s="120"/>
      <c r="B16" s="119"/>
      <c r="C16" s="258" t="s">
        <v>107</v>
      </c>
      <c r="E16" s="113">
        <v>50.828075709779178</v>
      </c>
      <c r="F16" s="115">
        <v>3867</v>
      </c>
      <c r="G16" s="114">
        <v>3993</v>
      </c>
      <c r="H16" s="114">
        <v>3938</v>
      </c>
      <c r="I16" s="114">
        <v>4091</v>
      </c>
      <c r="J16" s="140">
        <v>3851</v>
      </c>
      <c r="K16" s="114">
        <v>16</v>
      </c>
      <c r="L16" s="116">
        <v>0.41547649961049077</v>
      </c>
    </row>
    <row r="17" spans="1:12" s="110" customFormat="1" ht="15" customHeight="1" x14ac:dyDescent="0.2">
      <c r="A17" s="120"/>
      <c r="B17" s="121" t="s">
        <v>109</v>
      </c>
      <c r="C17" s="258"/>
      <c r="E17" s="113">
        <v>45.160779344210361</v>
      </c>
      <c r="F17" s="115">
        <v>19957</v>
      </c>
      <c r="G17" s="114">
        <v>20969</v>
      </c>
      <c r="H17" s="114">
        <v>21182</v>
      </c>
      <c r="I17" s="114">
        <v>21307</v>
      </c>
      <c r="J17" s="140">
        <v>21226</v>
      </c>
      <c r="K17" s="114">
        <v>-1269</v>
      </c>
      <c r="L17" s="116">
        <v>-5.9785169132196359</v>
      </c>
    </row>
    <row r="18" spans="1:12" s="110" customFormat="1" ht="15" customHeight="1" x14ac:dyDescent="0.2">
      <c r="A18" s="120"/>
      <c r="B18" s="119"/>
      <c r="C18" s="258" t="s">
        <v>106</v>
      </c>
      <c r="E18" s="113">
        <v>35.536403267024099</v>
      </c>
      <c r="F18" s="115">
        <v>7092</v>
      </c>
      <c r="G18" s="114">
        <v>7467</v>
      </c>
      <c r="H18" s="114">
        <v>7515</v>
      </c>
      <c r="I18" s="114">
        <v>7448</v>
      </c>
      <c r="J18" s="140">
        <v>7352</v>
      </c>
      <c r="K18" s="114">
        <v>-260</v>
      </c>
      <c r="L18" s="116">
        <v>-3.5364526659412405</v>
      </c>
    </row>
    <row r="19" spans="1:12" s="110" customFormat="1" ht="15" customHeight="1" x14ac:dyDescent="0.2">
      <c r="A19" s="120"/>
      <c r="B19" s="119"/>
      <c r="C19" s="258" t="s">
        <v>107</v>
      </c>
      <c r="E19" s="113">
        <v>64.463596732975901</v>
      </c>
      <c r="F19" s="115">
        <v>12865</v>
      </c>
      <c r="G19" s="114">
        <v>13502</v>
      </c>
      <c r="H19" s="114">
        <v>13667</v>
      </c>
      <c r="I19" s="114">
        <v>13859</v>
      </c>
      <c r="J19" s="140">
        <v>13874</v>
      </c>
      <c r="K19" s="114">
        <v>-1009</v>
      </c>
      <c r="L19" s="116">
        <v>-7.2725962231512185</v>
      </c>
    </row>
    <row r="20" spans="1:12" s="110" customFormat="1" ht="15" customHeight="1" x14ac:dyDescent="0.2">
      <c r="A20" s="120"/>
      <c r="B20" s="121" t="s">
        <v>110</v>
      </c>
      <c r="C20" s="258"/>
      <c r="E20" s="113">
        <v>19.881876400171979</v>
      </c>
      <c r="F20" s="115">
        <v>8786</v>
      </c>
      <c r="G20" s="114">
        <v>8955</v>
      </c>
      <c r="H20" s="114">
        <v>9001</v>
      </c>
      <c r="I20" s="114">
        <v>8982</v>
      </c>
      <c r="J20" s="140">
        <v>8894</v>
      </c>
      <c r="K20" s="114">
        <v>-108</v>
      </c>
      <c r="L20" s="116">
        <v>-1.2143017764785249</v>
      </c>
    </row>
    <row r="21" spans="1:12" s="110" customFormat="1" ht="15" customHeight="1" x14ac:dyDescent="0.2">
      <c r="A21" s="120"/>
      <c r="B21" s="119"/>
      <c r="C21" s="258" t="s">
        <v>106</v>
      </c>
      <c r="E21" s="113">
        <v>34.407011154108808</v>
      </c>
      <c r="F21" s="115">
        <v>3023</v>
      </c>
      <c r="G21" s="114">
        <v>3086</v>
      </c>
      <c r="H21" s="114">
        <v>3124</v>
      </c>
      <c r="I21" s="114">
        <v>3112</v>
      </c>
      <c r="J21" s="140">
        <v>3102</v>
      </c>
      <c r="K21" s="114">
        <v>-79</v>
      </c>
      <c r="L21" s="116">
        <v>-2.5467440361057383</v>
      </c>
    </row>
    <row r="22" spans="1:12" s="110" customFormat="1" ht="15" customHeight="1" x14ac:dyDescent="0.2">
      <c r="A22" s="120"/>
      <c r="B22" s="119"/>
      <c r="C22" s="258" t="s">
        <v>107</v>
      </c>
      <c r="E22" s="113">
        <v>65.592988845891185</v>
      </c>
      <c r="F22" s="115">
        <v>5763</v>
      </c>
      <c r="G22" s="114">
        <v>5869</v>
      </c>
      <c r="H22" s="114">
        <v>5877</v>
      </c>
      <c r="I22" s="114">
        <v>5870</v>
      </c>
      <c r="J22" s="140">
        <v>5792</v>
      </c>
      <c r="K22" s="114">
        <v>-29</v>
      </c>
      <c r="L22" s="116">
        <v>-0.50069060773480667</v>
      </c>
    </row>
    <row r="23" spans="1:12" s="110" customFormat="1" ht="15" customHeight="1" x14ac:dyDescent="0.2">
      <c r="A23" s="120"/>
      <c r="B23" s="121" t="s">
        <v>111</v>
      </c>
      <c r="C23" s="258"/>
      <c r="E23" s="113">
        <v>17.741169016315538</v>
      </c>
      <c r="F23" s="115">
        <v>7840</v>
      </c>
      <c r="G23" s="114">
        <v>7999</v>
      </c>
      <c r="H23" s="114">
        <v>8010</v>
      </c>
      <c r="I23" s="114">
        <v>7973</v>
      </c>
      <c r="J23" s="140">
        <v>7775</v>
      </c>
      <c r="K23" s="114">
        <v>65</v>
      </c>
      <c r="L23" s="116">
        <v>0.83601286173633438</v>
      </c>
    </row>
    <row r="24" spans="1:12" s="110" customFormat="1" ht="15" customHeight="1" x14ac:dyDescent="0.2">
      <c r="A24" s="120"/>
      <c r="B24" s="119"/>
      <c r="C24" s="258" t="s">
        <v>106</v>
      </c>
      <c r="E24" s="113">
        <v>56.007653061224488</v>
      </c>
      <c r="F24" s="115">
        <v>4391</v>
      </c>
      <c r="G24" s="114">
        <v>4440</v>
      </c>
      <c r="H24" s="114">
        <v>4477</v>
      </c>
      <c r="I24" s="114">
        <v>4448</v>
      </c>
      <c r="J24" s="140">
        <v>4326</v>
      </c>
      <c r="K24" s="114">
        <v>65</v>
      </c>
      <c r="L24" s="116">
        <v>1.5025427646786871</v>
      </c>
    </row>
    <row r="25" spans="1:12" s="110" customFormat="1" ht="15" customHeight="1" x14ac:dyDescent="0.2">
      <c r="A25" s="120"/>
      <c r="B25" s="119"/>
      <c r="C25" s="258" t="s">
        <v>107</v>
      </c>
      <c r="E25" s="113">
        <v>43.992346938775512</v>
      </c>
      <c r="F25" s="115">
        <v>3449</v>
      </c>
      <c r="G25" s="114">
        <v>3559</v>
      </c>
      <c r="H25" s="114">
        <v>3533</v>
      </c>
      <c r="I25" s="114">
        <v>3525</v>
      </c>
      <c r="J25" s="140">
        <v>3449</v>
      </c>
      <c r="K25" s="114">
        <v>0</v>
      </c>
      <c r="L25" s="116">
        <v>0</v>
      </c>
    </row>
    <row r="26" spans="1:12" s="110" customFormat="1" ht="15" customHeight="1" x14ac:dyDescent="0.2">
      <c r="A26" s="120"/>
      <c r="C26" s="121" t="s">
        <v>187</v>
      </c>
      <c r="D26" s="110" t="s">
        <v>188</v>
      </c>
      <c r="E26" s="113">
        <v>1.5885587563078456</v>
      </c>
      <c r="F26" s="115">
        <v>702</v>
      </c>
      <c r="G26" s="114">
        <v>717</v>
      </c>
      <c r="H26" s="114">
        <v>764</v>
      </c>
      <c r="I26" s="114">
        <v>695</v>
      </c>
      <c r="J26" s="140">
        <v>674</v>
      </c>
      <c r="K26" s="114">
        <v>28</v>
      </c>
      <c r="L26" s="116">
        <v>4.1543026706231458</v>
      </c>
    </row>
    <row r="27" spans="1:12" s="110" customFormat="1" ht="15" customHeight="1" x14ac:dyDescent="0.2">
      <c r="A27" s="120"/>
      <c r="B27" s="119"/>
      <c r="D27" s="259" t="s">
        <v>106</v>
      </c>
      <c r="E27" s="113">
        <v>49.857549857549856</v>
      </c>
      <c r="F27" s="115">
        <v>350</v>
      </c>
      <c r="G27" s="114">
        <v>366</v>
      </c>
      <c r="H27" s="114">
        <v>396</v>
      </c>
      <c r="I27" s="114">
        <v>355</v>
      </c>
      <c r="J27" s="140">
        <v>351</v>
      </c>
      <c r="K27" s="114">
        <v>-1</v>
      </c>
      <c r="L27" s="116">
        <v>-0.28490028490028491</v>
      </c>
    </row>
    <row r="28" spans="1:12" s="110" customFormat="1" ht="15" customHeight="1" x14ac:dyDescent="0.2">
      <c r="A28" s="120"/>
      <c r="B28" s="119"/>
      <c r="D28" s="259" t="s">
        <v>107</v>
      </c>
      <c r="E28" s="113">
        <v>50.142450142450144</v>
      </c>
      <c r="F28" s="115">
        <v>352</v>
      </c>
      <c r="G28" s="114">
        <v>351</v>
      </c>
      <c r="H28" s="114">
        <v>368</v>
      </c>
      <c r="I28" s="114">
        <v>340</v>
      </c>
      <c r="J28" s="140">
        <v>323</v>
      </c>
      <c r="K28" s="114">
        <v>29</v>
      </c>
      <c r="L28" s="116">
        <v>8.9783281733746136</v>
      </c>
    </row>
    <row r="29" spans="1:12" s="110" customFormat="1" ht="24" customHeight="1" x14ac:dyDescent="0.2">
      <c r="A29" s="604" t="s">
        <v>189</v>
      </c>
      <c r="B29" s="605"/>
      <c r="C29" s="605"/>
      <c r="D29" s="606"/>
      <c r="E29" s="113">
        <v>92.417007988051864</v>
      </c>
      <c r="F29" s="115">
        <v>40840</v>
      </c>
      <c r="G29" s="114">
        <v>42217</v>
      </c>
      <c r="H29" s="114">
        <v>42462</v>
      </c>
      <c r="I29" s="114">
        <v>42795</v>
      </c>
      <c r="J29" s="140">
        <v>42071</v>
      </c>
      <c r="K29" s="114">
        <v>-1231</v>
      </c>
      <c r="L29" s="116">
        <v>-2.9260060374129448</v>
      </c>
    </row>
    <row r="30" spans="1:12" s="110" customFormat="1" ht="15" customHeight="1" x14ac:dyDescent="0.2">
      <c r="A30" s="120"/>
      <c r="B30" s="119"/>
      <c r="C30" s="258" t="s">
        <v>106</v>
      </c>
      <c r="E30" s="113">
        <v>41.045543584720861</v>
      </c>
      <c r="F30" s="115">
        <v>16763</v>
      </c>
      <c r="G30" s="114">
        <v>17208</v>
      </c>
      <c r="H30" s="114">
        <v>17315</v>
      </c>
      <c r="I30" s="114">
        <v>17282</v>
      </c>
      <c r="J30" s="140">
        <v>16867</v>
      </c>
      <c r="K30" s="114">
        <v>-104</v>
      </c>
      <c r="L30" s="116">
        <v>-0.61658860496828127</v>
      </c>
    </row>
    <row r="31" spans="1:12" s="110" customFormat="1" ht="15" customHeight="1" x14ac:dyDescent="0.2">
      <c r="A31" s="120"/>
      <c r="B31" s="119"/>
      <c r="C31" s="258" t="s">
        <v>107</v>
      </c>
      <c r="E31" s="113">
        <v>58.954456415279139</v>
      </c>
      <c r="F31" s="115">
        <v>24077</v>
      </c>
      <c r="G31" s="114">
        <v>25009</v>
      </c>
      <c r="H31" s="114">
        <v>25147</v>
      </c>
      <c r="I31" s="114">
        <v>25513</v>
      </c>
      <c r="J31" s="140">
        <v>25204</v>
      </c>
      <c r="K31" s="114">
        <v>-1127</v>
      </c>
      <c r="L31" s="116">
        <v>-4.4715124583399461</v>
      </c>
    </row>
    <row r="32" spans="1:12" s="110" customFormat="1" ht="15" customHeight="1" x14ac:dyDescent="0.2">
      <c r="A32" s="120"/>
      <c r="B32" s="119" t="s">
        <v>117</v>
      </c>
      <c r="C32" s="258"/>
      <c r="E32" s="113">
        <v>7.379330632934308</v>
      </c>
      <c r="F32" s="114">
        <v>3261</v>
      </c>
      <c r="G32" s="114">
        <v>3339</v>
      </c>
      <c r="H32" s="114">
        <v>3288</v>
      </c>
      <c r="I32" s="114">
        <v>3241</v>
      </c>
      <c r="J32" s="140">
        <v>3122</v>
      </c>
      <c r="K32" s="114">
        <v>139</v>
      </c>
      <c r="L32" s="116">
        <v>4.452274183215887</v>
      </c>
    </row>
    <row r="33" spans="1:12" s="110" customFormat="1" ht="15" customHeight="1" x14ac:dyDescent="0.2">
      <c r="A33" s="120"/>
      <c r="B33" s="119"/>
      <c r="C33" s="258" t="s">
        <v>106</v>
      </c>
      <c r="E33" s="113">
        <v>44.342226310947559</v>
      </c>
      <c r="F33" s="114">
        <v>1446</v>
      </c>
      <c r="G33" s="114">
        <v>1484</v>
      </c>
      <c r="H33" s="114">
        <v>1482</v>
      </c>
      <c r="I33" s="114">
        <v>1465</v>
      </c>
      <c r="J33" s="140">
        <v>1417</v>
      </c>
      <c r="K33" s="114">
        <v>29</v>
      </c>
      <c r="L33" s="116">
        <v>2.046577275935074</v>
      </c>
    </row>
    <row r="34" spans="1:12" s="110" customFormat="1" ht="15" customHeight="1" x14ac:dyDescent="0.2">
      <c r="A34" s="120"/>
      <c r="B34" s="119"/>
      <c r="C34" s="258" t="s">
        <v>107</v>
      </c>
      <c r="E34" s="113">
        <v>55.657773689052441</v>
      </c>
      <c r="F34" s="114">
        <v>1815</v>
      </c>
      <c r="G34" s="114">
        <v>1855</v>
      </c>
      <c r="H34" s="114">
        <v>1806</v>
      </c>
      <c r="I34" s="114">
        <v>1776</v>
      </c>
      <c r="J34" s="140">
        <v>1705</v>
      </c>
      <c r="K34" s="114">
        <v>110</v>
      </c>
      <c r="L34" s="116">
        <v>6.4516129032258061</v>
      </c>
    </row>
    <row r="35" spans="1:12" s="110" customFormat="1" ht="24" customHeight="1" x14ac:dyDescent="0.2">
      <c r="A35" s="604" t="s">
        <v>192</v>
      </c>
      <c r="B35" s="605"/>
      <c r="C35" s="605"/>
      <c r="D35" s="606"/>
      <c r="E35" s="113">
        <v>18.571654861849698</v>
      </c>
      <c r="F35" s="114">
        <v>8207</v>
      </c>
      <c r="G35" s="114">
        <v>8307</v>
      </c>
      <c r="H35" s="114">
        <v>8340</v>
      </c>
      <c r="I35" s="114">
        <v>8723</v>
      </c>
      <c r="J35" s="114">
        <v>8266</v>
      </c>
      <c r="K35" s="318">
        <v>-59</v>
      </c>
      <c r="L35" s="319">
        <v>-0.7137672392934914</v>
      </c>
    </row>
    <row r="36" spans="1:12" s="110" customFormat="1" ht="15" customHeight="1" x14ac:dyDescent="0.2">
      <c r="A36" s="120"/>
      <c r="B36" s="119"/>
      <c r="C36" s="258" t="s">
        <v>106</v>
      </c>
      <c r="E36" s="113">
        <v>42.134763007188987</v>
      </c>
      <c r="F36" s="114">
        <v>3458</v>
      </c>
      <c r="G36" s="114">
        <v>3458</v>
      </c>
      <c r="H36" s="114">
        <v>3504</v>
      </c>
      <c r="I36" s="114">
        <v>3676</v>
      </c>
      <c r="J36" s="114">
        <v>3451</v>
      </c>
      <c r="K36" s="318">
        <v>7</v>
      </c>
      <c r="L36" s="116">
        <v>0.20283975659229209</v>
      </c>
    </row>
    <row r="37" spans="1:12" s="110" customFormat="1" ht="15" customHeight="1" x14ac:dyDescent="0.2">
      <c r="A37" s="120"/>
      <c r="B37" s="119"/>
      <c r="C37" s="258" t="s">
        <v>107</v>
      </c>
      <c r="E37" s="113">
        <v>57.865236992811013</v>
      </c>
      <c r="F37" s="114">
        <v>4749</v>
      </c>
      <c r="G37" s="114">
        <v>4849</v>
      </c>
      <c r="H37" s="114">
        <v>4836</v>
      </c>
      <c r="I37" s="114">
        <v>5047</v>
      </c>
      <c r="J37" s="140">
        <v>4815</v>
      </c>
      <c r="K37" s="114">
        <v>-66</v>
      </c>
      <c r="L37" s="116">
        <v>-1.3707165109034267</v>
      </c>
    </row>
    <row r="38" spans="1:12" s="110" customFormat="1" ht="15" customHeight="1" x14ac:dyDescent="0.2">
      <c r="A38" s="120"/>
      <c r="B38" s="119" t="s">
        <v>329</v>
      </c>
      <c r="C38" s="258"/>
      <c r="E38" s="113">
        <v>56.002353420379713</v>
      </c>
      <c r="F38" s="114">
        <v>24748</v>
      </c>
      <c r="G38" s="114">
        <v>25482</v>
      </c>
      <c r="H38" s="114">
        <v>25509</v>
      </c>
      <c r="I38" s="114">
        <v>25399</v>
      </c>
      <c r="J38" s="140">
        <v>25103</v>
      </c>
      <c r="K38" s="114">
        <v>-355</v>
      </c>
      <c r="L38" s="116">
        <v>-1.4141736047484363</v>
      </c>
    </row>
    <row r="39" spans="1:12" s="110" customFormat="1" ht="15" customHeight="1" x14ac:dyDescent="0.2">
      <c r="A39" s="120"/>
      <c r="B39" s="119"/>
      <c r="C39" s="258" t="s">
        <v>106</v>
      </c>
      <c r="E39" s="113">
        <v>42.302408275416198</v>
      </c>
      <c r="F39" s="115">
        <v>10469</v>
      </c>
      <c r="G39" s="114">
        <v>10739</v>
      </c>
      <c r="H39" s="114">
        <v>10744</v>
      </c>
      <c r="I39" s="114">
        <v>10582</v>
      </c>
      <c r="J39" s="140">
        <v>10414</v>
      </c>
      <c r="K39" s="114">
        <v>55</v>
      </c>
      <c r="L39" s="116">
        <v>0.52813520261186864</v>
      </c>
    </row>
    <row r="40" spans="1:12" s="110" customFormat="1" ht="15" customHeight="1" x14ac:dyDescent="0.2">
      <c r="A40" s="120"/>
      <c r="B40" s="119"/>
      <c r="C40" s="258" t="s">
        <v>107</v>
      </c>
      <c r="E40" s="113">
        <v>57.697591724583802</v>
      </c>
      <c r="F40" s="115">
        <v>14279</v>
      </c>
      <c r="G40" s="114">
        <v>14743</v>
      </c>
      <c r="H40" s="114">
        <v>14765</v>
      </c>
      <c r="I40" s="114">
        <v>14817</v>
      </c>
      <c r="J40" s="140">
        <v>14689</v>
      </c>
      <c r="K40" s="114">
        <v>-410</v>
      </c>
      <c r="L40" s="116">
        <v>-2.791204302539315</v>
      </c>
    </row>
    <row r="41" spans="1:12" s="110" customFormat="1" ht="15" customHeight="1" x14ac:dyDescent="0.2">
      <c r="A41" s="120"/>
      <c r="B41" s="320" t="s">
        <v>516</v>
      </c>
      <c r="C41" s="258"/>
      <c r="E41" s="113">
        <v>5.3676087891199566</v>
      </c>
      <c r="F41" s="115">
        <v>2372</v>
      </c>
      <c r="G41" s="114">
        <v>2435</v>
      </c>
      <c r="H41" s="114">
        <v>2428</v>
      </c>
      <c r="I41" s="114">
        <v>2409</v>
      </c>
      <c r="J41" s="140">
        <v>2318</v>
      </c>
      <c r="K41" s="114">
        <v>54</v>
      </c>
      <c r="L41" s="116">
        <v>2.3295944779982745</v>
      </c>
    </row>
    <row r="42" spans="1:12" s="110" customFormat="1" ht="15" customHeight="1" x14ac:dyDescent="0.2">
      <c r="A42" s="120"/>
      <c r="B42" s="119"/>
      <c r="C42" s="268" t="s">
        <v>106</v>
      </c>
      <c r="D42" s="182"/>
      <c r="E42" s="113">
        <v>40.935919055649244</v>
      </c>
      <c r="F42" s="115">
        <v>971</v>
      </c>
      <c r="G42" s="114">
        <v>993</v>
      </c>
      <c r="H42" s="114">
        <v>981</v>
      </c>
      <c r="I42" s="114">
        <v>949</v>
      </c>
      <c r="J42" s="140">
        <v>915</v>
      </c>
      <c r="K42" s="114">
        <v>56</v>
      </c>
      <c r="L42" s="116">
        <v>6.1202185792349724</v>
      </c>
    </row>
    <row r="43" spans="1:12" s="110" customFormat="1" ht="15" customHeight="1" x14ac:dyDescent="0.2">
      <c r="A43" s="120"/>
      <c r="B43" s="119"/>
      <c r="C43" s="268" t="s">
        <v>107</v>
      </c>
      <c r="D43" s="182"/>
      <c r="E43" s="113">
        <v>59.064080944350756</v>
      </c>
      <c r="F43" s="115">
        <v>1401</v>
      </c>
      <c r="G43" s="114">
        <v>1442</v>
      </c>
      <c r="H43" s="114">
        <v>1447</v>
      </c>
      <c r="I43" s="114">
        <v>1460</v>
      </c>
      <c r="J43" s="140">
        <v>1403</v>
      </c>
      <c r="K43" s="114">
        <v>-2</v>
      </c>
      <c r="L43" s="116">
        <v>-0.14255167498218105</v>
      </c>
    </row>
    <row r="44" spans="1:12" s="110" customFormat="1" ht="15" customHeight="1" x14ac:dyDescent="0.2">
      <c r="A44" s="120"/>
      <c r="B44" s="119" t="s">
        <v>205</v>
      </c>
      <c r="C44" s="268"/>
      <c r="D44" s="182"/>
      <c r="E44" s="113">
        <v>20.05838292865063</v>
      </c>
      <c r="F44" s="115">
        <v>8864</v>
      </c>
      <c r="G44" s="114">
        <v>9437</v>
      </c>
      <c r="H44" s="114">
        <v>9580</v>
      </c>
      <c r="I44" s="114">
        <v>9591</v>
      </c>
      <c r="J44" s="140">
        <v>9596</v>
      </c>
      <c r="K44" s="114">
        <v>-732</v>
      </c>
      <c r="L44" s="116">
        <v>-7.6281784076698624</v>
      </c>
    </row>
    <row r="45" spans="1:12" s="110" customFormat="1" ht="15" customHeight="1" x14ac:dyDescent="0.2">
      <c r="A45" s="120"/>
      <c r="B45" s="119"/>
      <c r="C45" s="268" t="s">
        <v>106</v>
      </c>
      <c r="D45" s="182"/>
      <c r="E45" s="113">
        <v>37.782039711191338</v>
      </c>
      <c r="F45" s="115">
        <v>3349</v>
      </c>
      <c r="G45" s="114">
        <v>3548</v>
      </c>
      <c r="H45" s="114">
        <v>3613</v>
      </c>
      <c r="I45" s="114">
        <v>3570</v>
      </c>
      <c r="J45" s="140">
        <v>3537</v>
      </c>
      <c r="K45" s="114">
        <v>-188</v>
      </c>
      <c r="L45" s="116">
        <v>-5.315238903025163</v>
      </c>
    </row>
    <row r="46" spans="1:12" s="110" customFormat="1" ht="15" customHeight="1" x14ac:dyDescent="0.2">
      <c r="A46" s="123"/>
      <c r="B46" s="124"/>
      <c r="C46" s="260" t="s">
        <v>107</v>
      </c>
      <c r="D46" s="261"/>
      <c r="E46" s="125">
        <v>62.217960288808662</v>
      </c>
      <c r="F46" s="143">
        <v>5515</v>
      </c>
      <c r="G46" s="144">
        <v>5889</v>
      </c>
      <c r="H46" s="144">
        <v>5967</v>
      </c>
      <c r="I46" s="144">
        <v>6021</v>
      </c>
      <c r="J46" s="145">
        <v>6059</v>
      </c>
      <c r="K46" s="144">
        <v>-544</v>
      </c>
      <c r="L46" s="146">
        <v>-8.9783792705066841</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330</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44191</v>
      </c>
      <c r="E11" s="114">
        <v>45661</v>
      </c>
      <c r="F11" s="114">
        <v>45857</v>
      </c>
      <c r="G11" s="114">
        <v>46122</v>
      </c>
      <c r="H11" s="140">
        <v>45283</v>
      </c>
      <c r="I11" s="115">
        <v>-1092</v>
      </c>
      <c r="J11" s="116">
        <v>-2.4115010047920853</v>
      </c>
    </row>
    <row r="12" spans="1:15" s="110" customFormat="1" ht="24.95" customHeight="1" x14ac:dyDescent="0.2">
      <c r="A12" s="193" t="s">
        <v>132</v>
      </c>
      <c r="B12" s="194" t="s">
        <v>133</v>
      </c>
      <c r="C12" s="113">
        <v>4.8810843836980382</v>
      </c>
      <c r="D12" s="115">
        <v>2157</v>
      </c>
      <c r="E12" s="114">
        <v>2179</v>
      </c>
      <c r="F12" s="114">
        <v>2234</v>
      </c>
      <c r="G12" s="114">
        <v>2223</v>
      </c>
      <c r="H12" s="140">
        <v>2067</v>
      </c>
      <c r="I12" s="115">
        <v>90</v>
      </c>
      <c r="J12" s="116">
        <v>4.3541364296081273</v>
      </c>
    </row>
    <row r="13" spans="1:15" s="110" customFormat="1" ht="24.95" customHeight="1" x14ac:dyDescent="0.2">
      <c r="A13" s="193" t="s">
        <v>134</v>
      </c>
      <c r="B13" s="199" t="s">
        <v>214</v>
      </c>
      <c r="C13" s="113">
        <v>0.86895521712565904</v>
      </c>
      <c r="D13" s="115">
        <v>384</v>
      </c>
      <c r="E13" s="114">
        <v>392</v>
      </c>
      <c r="F13" s="114">
        <v>395</v>
      </c>
      <c r="G13" s="114">
        <v>375</v>
      </c>
      <c r="H13" s="140">
        <v>369</v>
      </c>
      <c r="I13" s="115">
        <v>15</v>
      </c>
      <c r="J13" s="116">
        <v>4.0650406504065044</v>
      </c>
    </row>
    <row r="14" spans="1:15" s="287" customFormat="1" ht="24.95" customHeight="1" x14ac:dyDescent="0.2">
      <c r="A14" s="193" t="s">
        <v>215</v>
      </c>
      <c r="B14" s="199" t="s">
        <v>137</v>
      </c>
      <c r="C14" s="113">
        <v>7.3974338666244259</v>
      </c>
      <c r="D14" s="115">
        <v>3269</v>
      </c>
      <c r="E14" s="114">
        <v>3372</v>
      </c>
      <c r="F14" s="114">
        <v>3467</v>
      </c>
      <c r="G14" s="114">
        <v>3520</v>
      </c>
      <c r="H14" s="140">
        <v>3643</v>
      </c>
      <c r="I14" s="115">
        <v>-374</v>
      </c>
      <c r="J14" s="116">
        <v>-10.266264068075762</v>
      </c>
      <c r="K14" s="110"/>
      <c r="L14" s="110"/>
      <c r="M14" s="110"/>
      <c r="N14" s="110"/>
      <c r="O14" s="110"/>
    </row>
    <row r="15" spans="1:15" s="110" customFormat="1" ht="24.95" customHeight="1" x14ac:dyDescent="0.2">
      <c r="A15" s="193" t="s">
        <v>216</v>
      </c>
      <c r="B15" s="199" t="s">
        <v>217</v>
      </c>
      <c r="C15" s="113">
        <v>3.0798126315313072</v>
      </c>
      <c r="D15" s="115">
        <v>1361</v>
      </c>
      <c r="E15" s="114">
        <v>1402</v>
      </c>
      <c r="F15" s="114">
        <v>1468</v>
      </c>
      <c r="G15" s="114">
        <v>1492</v>
      </c>
      <c r="H15" s="140">
        <v>1569</v>
      </c>
      <c r="I15" s="115">
        <v>-208</v>
      </c>
      <c r="J15" s="116">
        <v>-13.256851497769279</v>
      </c>
    </row>
    <row r="16" spans="1:15" s="287" customFormat="1" ht="24.95" customHeight="1" x14ac:dyDescent="0.2">
      <c r="A16" s="193" t="s">
        <v>218</v>
      </c>
      <c r="B16" s="199" t="s">
        <v>141</v>
      </c>
      <c r="C16" s="113">
        <v>3.4667692516575772</v>
      </c>
      <c r="D16" s="115">
        <v>1532</v>
      </c>
      <c r="E16" s="114">
        <v>1557</v>
      </c>
      <c r="F16" s="114">
        <v>1589</v>
      </c>
      <c r="G16" s="114">
        <v>1625</v>
      </c>
      <c r="H16" s="140">
        <v>1635</v>
      </c>
      <c r="I16" s="115">
        <v>-103</v>
      </c>
      <c r="J16" s="116">
        <v>-6.2996941896024463</v>
      </c>
      <c r="K16" s="110"/>
      <c r="L16" s="110"/>
      <c r="M16" s="110"/>
      <c r="N16" s="110"/>
      <c r="O16" s="110"/>
    </row>
    <row r="17" spans="1:15" s="110" customFormat="1" ht="24.95" customHeight="1" x14ac:dyDescent="0.2">
      <c r="A17" s="193" t="s">
        <v>142</v>
      </c>
      <c r="B17" s="199" t="s">
        <v>220</v>
      </c>
      <c r="C17" s="113">
        <v>0.85085198343554114</v>
      </c>
      <c r="D17" s="115">
        <v>376</v>
      </c>
      <c r="E17" s="114">
        <v>413</v>
      </c>
      <c r="F17" s="114">
        <v>410</v>
      </c>
      <c r="G17" s="114">
        <v>403</v>
      </c>
      <c r="H17" s="140">
        <v>439</v>
      </c>
      <c r="I17" s="115">
        <v>-63</v>
      </c>
      <c r="J17" s="116">
        <v>-14.350797266514807</v>
      </c>
    </row>
    <row r="18" spans="1:15" s="287" customFormat="1" ht="24.95" customHeight="1" x14ac:dyDescent="0.2">
      <c r="A18" s="201" t="s">
        <v>144</v>
      </c>
      <c r="B18" s="202" t="s">
        <v>145</v>
      </c>
      <c r="C18" s="113">
        <v>4.5733294109660338</v>
      </c>
      <c r="D18" s="115">
        <v>2021</v>
      </c>
      <c r="E18" s="114">
        <v>2047</v>
      </c>
      <c r="F18" s="114">
        <v>2041</v>
      </c>
      <c r="G18" s="114">
        <v>1989</v>
      </c>
      <c r="H18" s="140">
        <v>1989</v>
      </c>
      <c r="I18" s="115">
        <v>32</v>
      </c>
      <c r="J18" s="116">
        <v>1.6088486676721971</v>
      </c>
      <c r="K18" s="110"/>
      <c r="L18" s="110"/>
      <c r="M18" s="110"/>
      <c r="N18" s="110"/>
      <c r="O18" s="110"/>
    </row>
    <row r="19" spans="1:15" s="110" customFormat="1" ht="24.95" customHeight="1" x14ac:dyDescent="0.2">
      <c r="A19" s="193" t="s">
        <v>146</v>
      </c>
      <c r="B19" s="199" t="s">
        <v>147</v>
      </c>
      <c r="C19" s="113">
        <v>18.338575728089431</v>
      </c>
      <c r="D19" s="115">
        <v>8104</v>
      </c>
      <c r="E19" s="114">
        <v>8266</v>
      </c>
      <c r="F19" s="114">
        <v>8197</v>
      </c>
      <c r="G19" s="114">
        <v>8393</v>
      </c>
      <c r="H19" s="140">
        <v>8220</v>
      </c>
      <c r="I19" s="115">
        <v>-116</v>
      </c>
      <c r="J19" s="116">
        <v>-1.4111922141119222</v>
      </c>
    </row>
    <row r="20" spans="1:15" s="287" customFormat="1" ht="24.95" customHeight="1" x14ac:dyDescent="0.2">
      <c r="A20" s="193" t="s">
        <v>148</v>
      </c>
      <c r="B20" s="199" t="s">
        <v>149</v>
      </c>
      <c r="C20" s="113">
        <v>6.3587608336539114</v>
      </c>
      <c r="D20" s="115">
        <v>2810</v>
      </c>
      <c r="E20" s="114">
        <v>2939</v>
      </c>
      <c r="F20" s="114">
        <v>3006</v>
      </c>
      <c r="G20" s="114">
        <v>3109</v>
      </c>
      <c r="H20" s="140">
        <v>3167</v>
      </c>
      <c r="I20" s="115">
        <v>-357</v>
      </c>
      <c r="J20" s="116">
        <v>-11.272497631828228</v>
      </c>
      <c r="K20" s="110"/>
      <c r="L20" s="110"/>
      <c r="M20" s="110"/>
      <c r="N20" s="110"/>
      <c r="O20" s="110"/>
    </row>
    <row r="21" spans="1:15" s="110" customFormat="1" ht="24.95" customHeight="1" x14ac:dyDescent="0.2">
      <c r="A21" s="201" t="s">
        <v>150</v>
      </c>
      <c r="B21" s="202" t="s">
        <v>151</v>
      </c>
      <c r="C21" s="113">
        <v>13.536692991785658</v>
      </c>
      <c r="D21" s="115">
        <v>5982</v>
      </c>
      <c r="E21" s="114">
        <v>6609</v>
      </c>
      <c r="F21" s="114">
        <v>6739</v>
      </c>
      <c r="G21" s="114">
        <v>6753</v>
      </c>
      <c r="H21" s="140">
        <v>6360</v>
      </c>
      <c r="I21" s="115">
        <v>-378</v>
      </c>
      <c r="J21" s="116">
        <v>-5.9433962264150946</v>
      </c>
    </row>
    <row r="22" spans="1:15" s="110" customFormat="1" ht="24.95" customHeight="1" x14ac:dyDescent="0.2">
      <c r="A22" s="201" t="s">
        <v>152</v>
      </c>
      <c r="B22" s="199" t="s">
        <v>153</v>
      </c>
      <c r="C22" s="113">
        <v>1.0115181824353374</v>
      </c>
      <c r="D22" s="115">
        <v>447</v>
      </c>
      <c r="E22" s="114">
        <v>472</v>
      </c>
      <c r="F22" s="114">
        <v>449</v>
      </c>
      <c r="G22" s="114">
        <v>437</v>
      </c>
      <c r="H22" s="140">
        <v>429</v>
      </c>
      <c r="I22" s="115">
        <v>18</v>
      </c>
      <c r="J22" s="116">
        <v>4.1958041958041958</v>
      </c>
    </row>
    <row r="23" spans="1:15" s="110" customFormat="1" ht="24.95" customHeight="1" x14ac:dyDescent="0.2">
      <c r="A23" s="193" t="s">
        <v>154</v>
      </c>
      <c r="B23" s="199" t="s">
        <v>155</v>
      </c>
      <c r="C23" s="113">
        <v>1.2853295919983707</v>
      </c>
      <c r="D23" s="115">
        <v>568</v>
      </c>
      <c r="E23" s="114">
        <v>574</v>
      </c>
      <c r="F23" s="114">
        <v>516</v>
      </c>
      <c r="G23" s="114">
        <v>518</v>
      </c>
      <c r="H23" s="140">
        <v>522</v>
      </c>
      <c r="I23" s="115">
        <v>46</v>
      </c>
      <c r="J23" s="116">
        <v>8.8122605363984672</v>
      </c>
    </row>
    <row r="24" spans="1:15" s="110" customFormat="1" ht="24.95" customHeight="1" x14ac:dyDescent="0.2">
      <c r="A24" s="193" t="s">
        <v>156</v>
      </c>
      <c r="B24" s="199" t="s">
        <v>221</v>
      </c>
      <c r="C24" s="113">
        <v>5.7771944513588736</v>
      </c>
      <c r="D24" s="115">
        <v>2553</v>
      </c>
      <c r="E24" s="114">
        <v>2599</v>
      </c>
      <c r="F24" s="114">
        <v>2588</v>
      </c>
      <c r="G24" s="114">
        <v>2528</v>
      </c>
      <c r="H24" s="140">
        <v>2503</v>
      </c>
      <c r="I24" s="115">
        <v>50</v>
      </c>
      <c r="J24" s="116">
        <v>1.9976028765481422</v>
      </c>
    </row>
    <row r="25" spans="1:15" s="110" customFormat="1" ht="24.95" customHeight="1" x14ac:dyDescent="0.2">
      <c r="A25" s="193" t="s">
        <v>222</v>
      </c>
      <c r="B25" s="204" t="s">
        <v>159</v>
      </c>
      <c r="C25" s="113">
        <v>7.9812631531307279</v>
      </c>
      <c r="D25" s="115">
        <v>3527</v>
      </c>
      <c r="E25" s="114">
        <v>3577</v>
      </c>
      <c r="F25" s="114">
        <v>3602</v>
      </c>
      <c r="G25" s="114">
        <v>3590</v>
      </c>
      <c r="H25" s="140">
        <v>3451</v>
      </c>
      <c r="I25" s="115">
        <v>76</v>
      </c>
      <c r="J25" s="116">
        <v>2.2022602144305998</v>
      </c>
    </row>
    <row r="26" spans="1:15" s="110" customFormat="1" ht="24.95" customHeight="1" x14ac:dyDescent="0.2">
      <c r="A26" s="201">
        <v>782.78300000000002</v>
      </c>
      <c r="B26" s="203" t="s">
        <v>160</v>
      </c>
      <c r="C26" s="113">
        <v>0.73544386866103961</v>
      </c>
      <c r="D26" s="115">
        <v>325</v>
      </c>
      <c r="E26" s="114">
        <v>296</v>
      </c>
      <c r="F26" s="114">
        <v>303</v>
      </c>
      <c r="G26" s="114">
        <v>304</v>
      </c>
      <c r="H26" s="140">
        <v>315</v>
      </c>
      <c r="I26" s="115">
        <v>10</v>
      </c>
      <c r="J26" s="116">
        <v>3.1746031746031744</v>
      </c>
    </row>
    <row r="27" spans="1:15" s="110" customFormat="1" ht="24.95" customHeight="1" x14ac:dyDescent="0.2">
      <c r="A27" s="193" t="s">
        <v>161</v>
      </c>
      <c r="B27" s="199" t="s">
        <v>162</v>
      </c>
      <c r="C27" s="113">
        <v>1.1337150098436333</v>
      </c>
      <c r="D27" s="115">
        <v>501</v>
      </c>
      <c r="E27" s="114">
        <v>528</v>
      </c>
      <c r="F27" s="114">
        <v>522</v>
      </c>
      <c r="G27" s="114">
        <v>522</v>
      </c>
      <c r="H27" s="140">
        <v>515</v>
      </c>
      <c r="I27" s="115">
        <v>-14</v>
      </c>
      <c r="J27" s="116">
        <v>-2.7184466019417477</v>
      </c>
    </row>
    <row r="28" spans="1:15" s="110" customFormat="1" ht="24.95" customHeight="1" x14ac:dyDescent="0.2">
      <c r="A28" s="193" t="s">
        <v>163</v>
      </c>
      <c r="B28" s="199" t="s">
        <v>164</v>
      </c>
      <c r="C28" s="113">
        <v>2.4733543029123579</v>
      </c>
      <c r="D28" s="115">
        <v>1093</v>
      </c>
      <c r="E28" s="114">
        <v>1090</v>
      </c>
      <c r="F28" s="114">
        <v>1076</v>
      </c>
      <c r="G28" s="114">
        <v>1087</v>
      </c>
      <c r="H28" s="140">
        <v>1085</v>
      </c>
      <c r="I28" s="115">
        <v>8</v>
      </c>
      <c r="J28" s="116">
        <v>0.73732718894009219</v>
      </c>
    </row>
    <row r="29" spans="1:15" s="110" customFormat="1" ht="24.95" customHeight="1" x14ac:dyDescent="0.2">
      <c r="A29" s="193">
        <v>86</v>
      </c>
      <c r="B29" s="199" t="s">
        <v>165</v>
      </c>
      <c r="C29" s="113">
        <v>4.3176212350931182</v>
      </c>
      <c r="D29" s="115">
        <v>1908</v>
      </c>
      <c r="E29" s="114">
        <v>1902</v>
      </c>
      <c r="F29" s="114">
        <v>1921</v>
      </c>
      <c r="G29" s="114">
        <v>1923</v>
      </c>
      <c r="H29" s="140">
        <v>1924</v>
      </c>
      <c r="I29" s="115">
        <v>-16</v>
      </c>
      <c r="J29" s="116">
        <v>-0.83160083160083165</v>
      </c>
    </row>
    <row r="30" spans="1:15" s="110" customFormat="1" ht="24.95" customHeight="1" x14ac:dyDescent="0.2">
      <c r="A30" s="193">
        <v>87.88</v>
      </c>
      <c r="B30" s="204" t="s">
        <v>166</v>
      </c>
      <c r="C30" s="113">
        <v>4.8358262994727435</v>
      </c>
      <c r="D30" s="115">
        <v>2137</v>
      </c>
      <c r="E30" s="114">
        <v>2160</v>
      </c>
      <c r="F30" s="114">
        <v>2133</v>
      </c>
      <c r="G30" s="114">
        <v>2125</v>
      </c>
      <c r="H30" s="140">
        <v>2158</v>
      </c>
      <c r="I30" s="115">
        <v>-21</v>
      </c>
      <c r="J30" s="116">
        <v>-0.97312326227988877</v>
      </c>
    </row>
    <row r="31" spans="1:15" s="110" customFormat="1" ht="24.95" customHeight="1" x14ac:dyDescent="0.2">
      <c r="A31" s="193" t="s">
        <v>167</v>
      </c>
      <c r="B31" s="199" t="s">
        <v>168</v>
      </c>
      <c r="C31" s="113">
        <v>14.484849856305583</v>
      </c>
      <c r="D31" s="115">
        <v>6401</v>
      </c>
      <c r="E31" s="114">
        <v>6655</v>
      </c>
      <c r="F31" s="114">
        <v>6664</v>
      </c>
      <c r="G31" s="114">
        <v>6722</v>
      </c>
      <c r="H31" s="140">
        <v>6562</v>
      </c>
      <c r="I31" s="115">
        <v>-161</v>
      </c>
      <c r="J31" s="116">
        <v>-2.4535202682109114</v>
      </c>
    </row>
    <row r="32" spans="1:15" s="110" customFormat="1" ht="24.95" customHeight="1" x14ac:dyDescent="0.2">
      <c r="A32" s="193"/>
      <c r="B32" s="204" t="s">
        <v>169</v>
      </c>
      <c r="C32" s="113" t="s">
        <v>514</v>
      </c>
      <c r="D32" s="115" t="s">
        <v>514</v>
      </c>
      <c r="E32" s="114" t="s">
        <v>514</v>
      </c>
      <c r="F32" s="114" t="s">
        <v>514</v>
      </c>
      <c r="G32" s="114" t="s">
        <v>514</v>
      </c>
      <c r="H32" s="140">
        <v>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4.8810843836980382</v>
      </c>
      <c r="D34" s="115">
        <v>2157</v>
      </c>
      <c r="E34" s="114">
        <v>2179</v>
      </c>
      <c r="F34" s="114">
        <v>2234</v>
      </c>
      <c r="G34" s="114">
        <v>2223</v>
      </c>
      <c r="H34" s="140">
        <v>2067</v>
      </c>
      <c r="I34" s="115">
        <v>90</v>
      </c>
      <c r="J34" s="116">
        <v>4.3541364296081273</v>
      </c>
    </row>
    <row r="35" spans="1:10" s="110" customFormat="1" ht="24.95" customHeight="1" x14ac:dyDescent="0.2">
      <c r="A35" s="292" t="s">
        <v>171</v>
      </c>
      <c r="B35" s="293" t="s">
        <v>172</v>
      </c>
      <c r="C35" s="113">
        <v>12.839718494716118</v>
      </c>
      <c r="D35" s="115">
        <v>5674</v>
      </c>
      <c r="E35" s="114">
        <v>5811</v>
      </c>
      <c r="F35" s="114">
        <v>5903</v>
      </c>
      <c r="G35" s="114">
        <v>5884</v>
      </c>
      <c r="H35" s="140">
        <v>6001</v>
      </c>
      <c r="I35" s="115">
        <v>-327</v>
      </c>
      <c r="J35" s="116">
        <v>-5.449091818030328</v>
      </c>
    </row>
    <row r="36" spans="1:10" s="110" customFormat="1" ht="24.95" customHeight="1" x14ac:dyDescent="0.2">
      <c r="A36" s="294" t="s">
        <v>173</v>
      </c>
      <c r="B36" s="295" t="s">
        <v>174</v>
      </c>
      <c r="C36" s="125">
        <v>82.270145504740782</v>
      </c>
      <c r="D36" s="143">
        <v>36356</v>
      </c>
      <c r="E36" s="144">
        <v>37667</v>
      </c>
      <c r="F36" s="144">
        <v>37716</v>
      </c>
      <c r="G36" s="144">
        <v>38011</v>
      </c>
      <c r="H36" s="145">
        <v>37211</v>
      </c>
      <c r="I36" s="143">
        <v>-855</v>
      </c>
      <c r="J36" s="146">
        <v>-2.297707667087689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333</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44191</v>
      </c>
      <c r="F11" s="264">
        <v>45661</v>
      </c>
      <c r="G11" s="264">
        <v>45857</v>
      </c>
      <c r="H11" s="264">
        <v>46122</v>
      </c>
      <c r="I11" s="265">
        <v>45283</v>
      </c>
      <c r="J11" s="263">
        <v>-1092</v>
      </c>
      <c r="K11" s="266">
        <v>-2.4115010047920853</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47.342219003869566</v>
      </c>
      <c r="E13" s="115">
        <v>20921</v>
      </c>
      <c r="F13" s="114">
        <v>21506</v>
      </c>
      <c r="G13" s="114">
        <v>21603</v>
      </c>
      <c r="H13" s="114">
        <v>21632</v>
      </c>
      <c r="I13" s="140">
        <v>21412</v>
      </c>
      <c r="J13" s="115">
        <v>-491</v>
      </c>
      <c r="K13" s="116">
        <v>-2.2931066691574817</v>
      </c>
    </row>
    <row r="14" spans="1:15" ht="15.95" customHeight="1" x14ac:dyDescent="0.2">
      <c r="A14" s="306" t="s">
        <v>230</v>
      </c>
      <c r="B14" s="307"/>
      <c r="C14" s="308"/>
      <c r="D14" s="113">
        <v>42.083229616890314</v>
      </c>
      <c r="E14" s="115">
        <v>18597</v>
      </c>
      <c r="F14" s="114">
        <v>19373</v>
      </c>
      <c r="G14" s="114">
        <v>19512</v>
      </c>
      <c r="H14" s="114">
        <v>19694</v>
      </c>
      <c r="I14" s="140">
        <v>19163</v>
      </c>
      <c r="J14" s="115">
        <v>-566</v>
      </c>
      <c r="K14" s="116">
        <v>-2.9536085164118355</v>
      </c>
    </row>
    <row r="15" spans="1:15" ht="15.95" customHeight="1" x14ac:dyDescent="0.2">
      <c r="A15" s="306" t="s">
        <v>231</v>
      </c>
      <c r="B15" s="307"/>
      <c r="C15" s="308"/>
      <c r="D15" s="113">
        <v>4.168269557149646</v>
      </c>
      <c r="E15" s="115">
        <v>1842</v>
      </c>
      <c r="F15" s="114">
        <v>1875</v>
      </c>
      <c r="G15" s="114">
        <v>1854</v>
      </c>
      <c r="H15" s="114">
        <v>1816</v>
      </c>
      <c r="I15" s="140">
        <v>1805</v>
      </c>
      <c r="J15" s="115">
        <v>37</v>
      </c>
      <c r="K15" s="116">
        <v>2.0498614958448753</v>
      </c>
    </row>
    <row r="16" spans="1:15" ht="15.95" customHeight="1" x14ac:dyDescent="0.2">
      <c r="A16" s="306" t="s">
        <v>232</v>
      </c>
      <c r="B16" s="307"/>
      <c r="C16" s="308"/>
      <c r="D16" s="113">
        <v>2.5231381955601822</v>
      </c>
      <c r="E16" s="115">
        <v>1115</v>
      </c>
      <c r="F16" s="114">
        <v>1115</v>
      </c>
      <c r="G16" s="114">
        <v>1121</v>
      </c>
      <c r="H16" s="114">
        <v>1141</v>
      </c>
      <c r="I16" s="140">
        <v>1140</v>
      </c>
      <c r="J16" s="115">
        <v>-25</v>
      </c>
      <c r="K16" s="116">
        <v>-2.192982456140351</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4.4443438709239436</v>
      </c>
      <c r="E18" s="115">
        <v>1964</v>
      </c>
      <c r="F18" s="114">
        <v>1966</v>
      </c>
      <c r="G18" s="114">
        <v>1996</v>
      </c>
      <c r="H18" s="114">
        <v>1934</v>
      </c>
      <c r="I18" s="140">
        <v>1869</v>
      </c>
      <c r="J18" s="115">
        <v>95</v>
      </c>
      <c r="K18" s="116">
        <v>5.0829320492241843</v>
      </c>
    </row>
    <row r="19" spans="1:11" ht="14.1" customHeight="1" x14ac:dyDescent="0.2">
      <c r="A19" s="306" t="s">
        <v>235</v>
      </c>
      <c r="B19" s="307" t="s">
        <v>236</v>
      </c>
      <c r="C19" s="308"/>
      <c r="D19" s="113">
        <v>3.7451064696431402</v>
      </c>
      <c r="E19" s="115">
        <v>1655</v>
      </c>
      <c r="F19" s="114">
        <v>1657</v>
      </c>
      <c r="G19" s="114">
        <v>1689</v>
      </c>
      <c r="H19" s="114">
        <v>1617</v>
      </c>
      <c r="I19" s="140">
        <v>1557</v>
      </c>
      <c r="J19" s="115">
        <v>98</v>
      </c>
      <c r="K19" s="116">
        <v>6.2941554271034041</v>
      </c>
    </row>
    <row r="20" spans="1:11" ht="14.1" customHeight="1" x14ac:dyDescent="0.2">
      <c r="A20" s="306">
        <v>12</v>
      </c>
      <c r="B20" s="307" t="s">
        <v>237</v>
      </c>
      <c r="C20" s="308"/>
      <c r="D20" s="113">
        <v>1.8623701658708787</v>
      </c>
      <c r="E20" s="115">
        <v>823</v>
      </c>
      <c r="F20" s="114">
        <v>858</v>
      </c>
      <c r="G20" s="114">
        <v>885</v>
      </c>
      <c r="H20" s="114">
        <v>857</v>
      </c>
      <c r="I20" s="140">
        <v>803</v>
      </c>
      <c r="J20" s="115">
        <v>20</v>
      </c>
      <c r="K20" s="116">
        <v>2.4906600249066004</v>
      </c>
    </row>
    <row r="21" spans="1:11" ht="14.1" customHeight="1" x14ac:dyDescent="0.2">
      <c r="A21" s="306">
        <v>21</v>
      </c>
      <c r="B21" s="307" t="s">
        <v>238</v>
      </c>
      <c r="C21" s="308"/>
      <c r="D21" s="113">
        <v>0.14482586952094317</v>
      </c>
      <c r="E21" s="115">
        <v>64</v>
      </c>
      <c r="F21" s="114">
        <v>53</v>
      </c>
      <c r="G21" s="114">
        <v>49</v>
      </c>
      <c r="H21" s="114">
        <v>50</v>
      </c>
      <c r="I21" s="140">
        <v>53</v>
      </c>
      <c r="J21" s="115">
        <v>11</v>
      </c>
      <c r="K21" s="116">
        <v>20.754716981132077</v>
      </c>
    </row>
    <row r="22" spans="1:11" ht="14.1" customHeight="1" x14ac:dyDescent="0.2">
      <c r="A22" s="306">
        <v>22</v>
      </c>
      <c r="B22" s="307" t="s">
        <v>239</v>
      </c>
      <c r="C22" s="308"/>
      <c r="D22" s="113">
        <v>0.79654228236518743</v>
      </c>
      <c r="E22" s="115">
        <v>352</v>
      </c>
      <c r="F22" s="114">
        <v>378</v>
      </c>
      <c r="G22" s="114">
        <v>378</v>
      </c>
      <c r="H22" s="114">
        <v>372</v>
      </c>
      <c r="I22" s="140">
        <v>383</v>
      </c>
      <c r="J22" s="115">
        <v>-31</v>
      </c>
      <c r="K22" s="116">
        <v>-8.0939947780678843</v>
      </c>
    </row>
    <row r="23" spans="1:11" ht="14.1" customHeight="1" x14ac:dyDescent="0.2">
      <c r="A23" s="306">
        <v>23</v>
      </c>
      <c r="B23" s="307" t="s">
        <v>240</v>
      </c>
      <c r="C23" s="308"/>
      <c r="D23" s="113">
        <v>0.25797108008418002</v>
      </c>
      <c r="E23" s="115">
        <v>114</v>
      </c>
      <c r="F23" s="114">
        <v>115</v>
      </c>
      <c r="G23" s="114">
        <v>123</v>
      </c>
      <c r="H23" s="114">
        <v>116</v>
      </c>
      <c r="I23" s="140">
        <v>124</v>
      </c>
      <c r="J23" s="115">
        <v>-10</v>
      </c>
      <c r="K23" s="116">
        <v>-8.064516129032258</v>
      </c>
    </row>
    <row r="24" spans="1:11" ht="14.1" customHeight="1" x14ac:dyDescent="0.2">
      <c r="A24" s="306">
        <v>24</v>
      </c>
      <c r="B24" s="307" t="s">
        <v>241</v>
      </c>
      <c r="C24" s="308"/>
      <c r="D24" s="113">
        <v>1.1472924351112217</v>
      </c>
      <c r="E24" s="115">
        <v>507</v>
      </c>
      <c r="F24" s="114">
        <v>520</v>
      </c>
      <c r="G24" s="114">
        <v>536</v>
      </c>
      <c r="H24" s="114">
        <v>564</v>
      </c>
      <c r="I24" s="140">
        <v>571</v>
      </c>
      <c r="J24" s="115">
        <v>-64</v>
      </c>
      <c r="K24" s="116">
        <v>-11.208406304728546</v>
      </c>
    </row>
    <row r="25" spans="1:11" ht="14.1" customHeight="1" x14ac:dyDescent="0.2">
      <c r="A25" s="306">
        <v>25</v>
      </c>
      <c r="B25" s="307" t="s">
        <v>242</v>
      </c>
      <c r="C25" s="308"/>
      <c r="D25" s="113">
        <v>1.6134507026317575</v>
      </c>
      <c r="E25" s="115">
        <v>713</v>
      </c>
      <c r="F25" s="114">
        <v>741</v>
      </c>
      <c r="G25" s="114">
        <v>761</v>
      </c>
      <c r="H25" s="114">
        <v>777</v>
      </c>
      <c r="I25" s="140">
        <v>750</v>
      </c>
      <c r="J25" s="115">
        <v>-37</v>
      </c>
      <c r="K25" s="116">
        <v>-4.9333333333333336</v>
      </c>
    </row>
    <row r="26" spans="1:11" ht="14.1" customHeight="1" x14ac:dyDescent="0.2">
      <c r="A26" s="306">
        <v>26</v>
      </c>
      <c r="B26" s="307" t="s">
        <v>243</v>
      </c>
      <c r="C26" s="308"/>
      <c r="D26" s="113">
        <v>0.75807291077368699</v>
      </c>
      <c r="E26" s="115">
        <v>335</v>
      </c>
      <c r="F26" s="114">
        <v>326</v>
      </c>
      <c r="G26" s="114">
        <v>328</v>
      </c>
      <c r="H26" s="114">
        <v>334</v>
      </c>
      <c r="I26" s="140">
        <v>327</v>
      </c>
      <c r="J26" s="115">
        <v>8</v>
      </c>
      <c r="K26" s="116">
        <v>2.4464831804281344</v>
      </c>
    </row>
    <row r="27" spans="1:11" ht="14.1" customHeight="1" x14ac:dyDescent="0.2">
      <c r="A27" s="306">
        <v>27</v>
      </c>
      <c r="B27" s="307" t="s">
        <v>244</v>
      </c>
      <c r="C27" s="308"/>
      <c r="D27" s="113">
        <v>0.31001787694326899</v>
      </c>
      <c r="E27" s="115">
        <v>137</v>
      </c>
      <c r="F27" s="114">
        <v>136</v>
      </c>
      <c r="G27" s="114">
        <v>144</v>
      </c>
      <c r="H27" s="114">
        <v>141</v>
      </c>
      <c r="I27" s="140">
        <v>142</v>
      </c>
      <c r="J27" s="115">
        <v>-5</v>
      </c>
      <c r="K27" s="116">
        <v>-3.5211267605633805</v>
      </c>
    </row>
    <row r="28" spans="1:11" ht="14.1" customHeight="1" x14ac:dyDescent="0.2">
      <c r="A28" s="306">
        <v>28</v>
      </c>
      <c r="B28" s="307" t="s">
        <v>245</v>
      </c>
      <c r="C28" s="308"/>
      <c r="D28" s="113">
        <v>0.28512593061935687</v>
      </c>
      <c r="E28" s="115">
        <v>126</v>
      </c>
      <c r="F28" s="114">
        <v>130</v>
      </c>
      <c r="G28" s="114">
        <v>140</v>
      </c>
      <c r="H28" s="114">
        <v>140</v>
      </c>
      <c r="I28" s="140">
        <v>136</v>
      </c>
      <c r="J28" s="115">
        <v>-10</v>
      </c>
      <c r="K28" s="116">
        <v>-7.3529411764705879</v>
      </c>
    </row>
    <row r="29" spans="1:11" ht="14.1" customHeight="1" x14ac:dyDescent="0.2">
      <c r="A29" s="306">
        <v>29</v>
      </c>
      <c r="B29" s="307" t="s">
        <v>246</v>
      </c>
      <c r="C29" s="308"/>
      <c r="D29" s="113">
        <v>3.5301305695729899</v>
      </c>
      <c r="E29" s="115">
        <v>1560</v>
      </c>
      <c r="F29" s="114">
        <v>1692</v>
      </c>
      <c r="G29" s="114">
        <v>1673</v>
      </c>
      <c r="H29" s="114">
        <v>1657</v>
      </c>
      <c r="I29" s="140">
        <v>1623</v>
      </c>
      <c r="J29" s="115">
        <v>-63</v>
      </c>
      <c r="K29" s="116">
        <v>-3.8817005545286505</v>
      </c>
    </row>
    <row r="30" spans="1:11" ht="14.1" customHeight="1" x14ac:dyDescent="0.2">
      <c r="A30" s="306" t="s">
        <v>247</v>
      </c>
      <c r="B30" s="307" t="s">
        <v>248</v>
      </c>
      <c r="C30" s="308"/>
      <c r="D30" s="113">
        <v>0.3824308117037406</v>
      </c>
      <c r="E30" s="115">
        <v>169</v>
      </c>
      <c r="F30" s="114">
        <v>173</v>
      </c>
      <c r="G30" s="114">
        <v>176</v>
      </c>
      <c r="H30" s="114">
        <v>187</v>
      </c>
      <c r="I30" s="140">
        <v>179</v>
      </c>
      <c r="J30" s="115">
        <v>-10</v>
      </c>
      <c r="K30" s="116">
        <v>-5.5865921787709496</v>
      </c>
    </row>
    <row r="31" spans="1:11" ht="14.1" customHeight="1" x14ac:dyDescent="0.2">
      <c r="A31" s="306" t="s">
        <v>249</v>
      </c>
      <c r="B31" s="307" t="s">
        <v>250</v>
      </c>
      <c r="C31" s="308"/>
      <c r="D31" s="113">
        <v>3.1386481410241904</v>
      </c>
      <c r="E31" s="115">
        <v>1387</v>
      </c>
      <c r="F31" s="114">
        <v>1514</v>
      </c>
      <c r="G31" s="114">
        <v>1485</v>
      </c>
      <c r="H31" s="114">
        <v>1463</v>
      </c>
      <c r="I31" s="140">
        <v>1435</v>
      </c>
      <c r="J31" s="115">
        <v>-48</v>
      </c>
      <c r="K31" s="116">
        <v>-3.3449477351916377</v>
      </c>
    </row>
    <row r="32" spans="1:11" ht="14.1" customHeight="1" x14ac:dyDescent="0.2">
      <c r="A32" s="306">
        <v>31</v>
      </c>
      <c r="B32" s="307" t="s">
        <v>251</v>
      </c>
      <c r="C32" s="308"/>
      <c r="D32" s="113">
        <v>0.11314521056323686</v>
      </c>
      <c r="E32" s="115">
        <v>50</v>
      </c>
      <c r="F32" s="114">
        <v>52</v>
      </c>
      <c r="G32" s="114">
        <v>52</v>
      </c>
      <c r="H32" s="114">
        <v>56</v>
      </c>
      <c r="I32" s="140">
        <v>58</v>
      </c>
      <c r="J32" s="115">
        <v>-8</v>
      </c>
      <c r="K32" s="116">
        <v>-13.793103448275861</v>
      </c>
    </row>
    <row r="33" spans="1:11" ht="14.1" customHeight="1" x14ac:dyDescent="0.2">
      <c r="A33" s="306">
        <v>32</v>
      </c>
      <c r="B33" s="307" t="s">
        <v>252</v>
      </c>
      <c r="C33" s="308"/>
      <c r="D33" s="113">
        <v>0.83501165395668797</v>
      </c>
      <c r="E33" s="115">
        <v>369</v>
      </c>
      <c r="F33" s="114">
        <v>380</v>
      </c>
      <c r="G33" s="114">
        <v>395</v>
      </c>
      <c r="H33" s="114">
        <v>382</v>
      </c>
      <c r="I33" s="140">
        <v>395</v>
      </c>
      <c r="J33" s="115">
        <v>-26</v>
      </c>
      <c r="K33" s="116">
        <v>-6.5822784810126587</v>
      </c>
    </row>
    <row r="34" spans="1:11" ht="14.1" customHeight="1" x14ac:dyDescent="0.2">
      <c r="A34" s="306">
        <v>33</v>
      </c>
      <c r="B34" s="307" t="s">
        <v>253</v>
      </c>
      <c r="C34" s="308"/>
      <c r="D34" s="113">
        <v>0.40732275802765266</v>
      </c>
      <c r="E34" s="115">
        <v>180</v>
      </c>
      <c r="F34" s="114">
        <v>202</v>
      </c>
      <c r="G34" s="114">
        <v>199</v>
      </c>
      <c r="H34" s="114">
        <v>188</v>
      </c>
      <c r="I34" s="140">
        <v>197</v>
      </c>
      <c r="J34" s="115">
        <v>-17</v>
      </c>
      <c r="K34" s="116">
        <v>-8.6294416243654819</v>
      </c>
    </row>
    <row r="35" spans="1:11" ht="14.1" customHeight="1" x14ac:dyDescent="0.2">
      <c r="A35" s="306">
        <v>34</v>
      </c>
      <c r="B35" s="307" t="s">
        <v>254</v>
      </c>
      <c r="C35" s="308"/>
      <c r="D35" s="113">
        <v>3.2698965852775452</v>
      </c>
      <c r="E35" s="115">
        <v>1445</v>
      </c>
      <c r="F35" s="114">
        <v>1453</v>
      </c>
      <c r="G35" s="114">
        <v>1447</v>
      </c>
      <c r="H35" s="114">
        <v>1433</v>
      </c>
      <c r="I35" s="140">
        <v>1438</v>
      </c>
      <c r="J35" s="115">
        <v>7</v>
      </c>
      <c r="K35" s="116">
        <v>0.48678720445062584</v>
      </c>
    </row>
    <row r="36" spans="1:11" ht="14.1" customHeight="1" x14ac:dyDescent="0.2">
      <c r="A36" s="306">
        <v>41</v>
      </c>
      <c r="B36" s="307" t="s">
        <v>255</v>
      </c>
      <c r="C36" s="308"/>
      <c r="D36" s="113">
        <v>0.19913557059129686</v>
      </c>
      <c r="E36" s="115">
        <v>88</v>
      </c>
      <c r="F36" s="114">
        <v>94</v>
      </c>
      <c r="G36" s="114">
        <v>98</v>
      </c>
      <c r="H36" s="114">
        <v>94</v>
      </c>
      <c r="I36" s="140">
        <v>95</v>
      </c>
      <c r="J36" s="115">
        <v>-7</v>
      </c>
      <c r="K36" s="116">
        <v>-7.3684210526315788</v>
      </c>
    </row>
    <row r="37" spans="1:11" ht="14.1" customHeight="1" x14ac:dyDescent="0.2">
      <c r="A37" s="306">
        <v>42</v>
      </c>
      <c r="B37" s="307" t="s">
        <v>256</v>
      </c>
      <c r="C37" s="308"/>
      <c r="D37" s="113">
        <v>3.8469371591500531E-2</v>
      </c>
      <c r="E37" s="115">
        <v>17</v>
      </c>
      <c r="F37" s="114">
        <v>19</v>
      </c>
      <c r="G37" s="114">
        <v>18</v>
      </c>
      <c r="H37" s="114">
        <v>15</v>
      </c>
      <c r="I37" s="140">
        <v>13</v>
      </c>
      <c r="J37" s="115">
        <v>4</v>
      </c>
      <c r="K37" s="116">
        <v>30.76923076923077</v>
      </c>
    </row>
    <row r="38" spans="1:11" ht="14.1" customHeight="1" x14ac:dyDescent="0.2">
      <c r="A38" s="306">
        <v>43</v>
      </c>
      <c r="B38" s="307" t="s">
        <v>257</v>
      </c>
      <c r="C38" s="308"/>
      <c r="D38" s="113">
        <v>0.30096626009821004</v>
      </c>
      <c r="E38" s="115">
        <v>133</v>
      </c>
      <c r="F38" s="114">
        <v>132</v>
      </c>
      <c r="G38" s="114">
        <v>121</v>
      </c>
      <c r="H38" s="114">
        <v>114</v>
      </c>
      <c r="I38" s="140">
        <v>118</v>
      </c>
      <c r="J38" s="115">
        <v>15</v>
      </c>
      <c r="K38" s="116">
        <v>12.711864406779661</v>
      </c>
    </row>
    <row r="39" spans="1:11" ht="14.1" customHeight="1" x14ac:dyDescent="0.2">
      <c r="A39" s="306">
        <v>51</v>
      </c>
      <c r="B39" s="307" t="s">
        <v>258</v>
      </c>
      <c r="C39" s="308"/>
      <c r="D39" s="113">
        <v>10.565499762395058</v>
      </c>
      <c r="E39" s="115">
        <v>4669</v>
      </c>
      <c r="F39" s="114">
        <v>4759</v>
      </c>
      <c r="G39" s="114">
        <v>4755</v>
      </c>
      <c r="H39" s="114">
        <v>4825</v>
      </c>
      <c r="I39" s="140">
        <v>4922</v>
      </c>
      <c r="J39" s="115">
        <v>-253</v>
      </c>
      <c r="K39" s="116">
        <v>-5.1401869158878508</v>
      </c>
    </row>
    <row r="40" spans="1:11" ht="14.1" customHeight="1" x14ac:dyDescent="0.2">
      <c r="A40" s="306" t="s">
        <v>259</v>
      </c>
      <c r="B40" s="307" t="s">
        <v>260</v>
      </c>
      <c r="C40" s="308"/>
      <c r="D40" s="113">
        <v>10.309791586522142</v>
      </c>
      <c r="E40" s="115">
        <v>4556</v>
      </c>
      <c r="F40" s="114">
        <v>4643</v>
      </c>
      <c r="G40" s="114">
        <v>4633</v>
      </c>
      <c r="H40" s="114">
        <v>4703</v>
      </c>
      <c r="I40" s="140">
        <v>4790</v>
      </c>
      <c r="J40" s="115">
        <v>-234</v>
      </c>
      <c r="K40" s="116">
        <v>-4.8851774530271399</v>
      </c>
    </row>
    <row r="41" spans="1:11" ht="14.1" customHeight="1" x14ac:dyDescent="0.2">
      <c r="A41" s="306"/>
      <c r="B41" s="307" t="s">
        <v>261</v>
      </c>
      <c r="C41" s="308"/>
      <c r="D41" s="113">
        <v>4.2882034803466773</v>
      </c>
      <c r="E41" s="115">
        <v>1895</v>
      </c>
      <c r="F41" s="114">
        <v>1878</v>
      </c>
      <c r="G41" s="114">
        <v>1837</v>
      </c>
      <c r="H41" s="114">
        <v>1908</v>
      </c>
      <c r="I41" s="140">
        <v>1932</v>
      </c>
      <c r="J41" s="115">
        <v>-37</v>
      </c>
      <c r="K41" s="116">
        <v>-1.9151138716356109</v>
      </c>
    </row>
    <row r="42" spans="1:11" ht="14.1" customHeight="1" x14ac:dyDescent="0.2">
      <c r="A42" s="306">
        <v>52</v>
      </c>
      <c r="B42" s="307" t="s">
        <v>262</v>
      </c>
      <c r="C42" s="308"/>
      <c r="D42" s="113">
        <v>7.4110112918920139</v>
      </c>
      <c r="E42" s="115">
        <v>3275</v>
      </c>
      <c r="F42" s="114">
        <v>3351</v>
      </c>
      <c r="G42" s="114">
        <v>3397</v>
      </c>
      <c r="H42" s="114">
        <v>3392</v>
      </c>
      <c r="I42" s="140">
        <v>3356</v>
      </c>
      <c r="J42" s="115">
        <v>-81</v>
      </c>
      <c r="K42" s="116">
        <v>-2.4135876042908224</v>
      </c>
    </row>
    <row r="43" spans="1:11" ht="14.1" customHeight="1" x14ac:dyDescent="0.2">
      <c r="A43" s="306" t="s">
        <v>263</v>
      </c>
      <c r="B43" s="307" t="s">
        <v>264</v>
      </c>
      <c r="C43" s="308"/>
      <c r="D43" s="113">
        <v>7.0172659591319499</v>
      </c>
      <c r="E43" s="115">
        <v>3101</v>
      </c>
      <c r="F43" s="114">
        <v>3171</v>
      </c>
      <c r="G43" s="114">
        <v>3195</v>
      </c>
      <c r="H43" s="114">
        <v>3197</v>
      </c>
      <c r="I43" s="140">
        <v>3180</v>
      </c>
      <c r="J43" s="115">
        <v>-79</v>
      </c>
      <c r="K43" s="116">
        <v>-2.4842767295597485</v>
      </c>
    </row>
    <row r="44" spans="1:11" ht="14.1" customHeight="1" x14ac:dyDescent="0.2">
      <c r="A44" s="306">
        <v>53</v>
      </c>
      <c r="B44" s="307" t="s">
        <v>265</v>
      </c>
      <c r="C44" s="308"/>
      <c r="D44" s="113">
        <v>1.092982734040868</v>
      </c>
      <c r="E44" s="115">
        <v>483</v>
      </c>
      <c r="F44" s="114">
        <v>541</v>
      </c>
      <c r="G44" s="114">
        <v>526</v>
      </c>
      <c r="H44" s="114">
        <v>551</v>
      </c>
      <c r="I44" s="140">
        <v>493</v>
      </c>
      <c r="J44" s="115">
        <v>-10</v>
      </c>
      <c r="K44" s="116">
        <v>-2.028397565922921</v>
      </c>
    </row>
    <row r="45" spans="1:11" ht="14.1" customHeight="1" x14ac:dyDescent="0.2">
      <c r="A45" s="306" t="s">
        <v>266</v>
      </c>
      <c r="B45" s="307" t="s">
        <v>267</v>
      </c>
      <c r="C45" s="308"/>
      <c r="D45" s="113">
        <v>1.0545133624493674</v>
      </c>
      <c r="E45" s="115">
        <v>466</v>
      </c>
      <c r="F45" s="114">
        <v>523</v>
      </c>
      <c r="G45" s="114">
        <v>511</v>
      </c>
      <c r="H45" s="114">
        <v>535</v>
      </c>
      <c r="I45" s="140">
        <v>475</v>
      </c>
      <c r="J45" s="115">
        <v>-9</v>
      </c>
      <c r="K45" s="116">
        <v>-1.8947368421052631</v>
      </c>
    </row>
    <row r="46" spans="1:11" ht="14.1" customHeight="1" x14ac:dyDescent="0.2">
      <c r="A46" s="306">
        <v>54</v>
      </c>
      <c r="B46" s="307" t="s">
        <v>268</v>
      </c>
      <c r="C46" s="308"/>
      <c r="D46" s="113">
        <v>14.048109343531488</v>
      </c>
      <c r="E46" s="115">
        <v>6208</v>
      </c>
      <c r="F46" s="114">
        <v>6315</v>
      </c>
      <c r="G46" s="114">
        <v>6347</v>
      </c>
      <c r="H46" s="114">
        <v>6295</v>
      </c>
      <c r="I46" s="140">
        <v>6255</v>
      </c>
      <c r="J46" s="115">
        <v>-47</v>
      </c>
      <c r="K46" s="116">
        <v>-0.75139888089528373</v>
      </c>
    </row>
    <row r="47" spans="1:11" ht="14.1" customHeight="1" x14ac:dyDescent="0.2">
      <c r="A47" s="306">
        <v>61</v>
      </c>
      <c r="B47" s="307" t="s">
        <v>269</v>
      </c>
      <c r="C47" s="308"/>
      <c r="D47" s="113">
        <v>0.59288090335136112</v>
      </c>
      <c r="E47" s="115">
        <v>262</v>
      </c>
      <c r="F47" s="114">
        <v>260</v>
      </c>
      <c r="G47" s="114">
        <v>257</v>
      </c>
      <c r="H47" s="114">
        <v>261</v>
      </c>
      <c r="I47" s="140">
        <v>261</v>
      </c>
      <c r="J47" s="115">
        <v>1</v>
      </c>
      <c r="K47" s="116">
        <v>0.38314176245210729</v>
      </c>
    </row>
    <row r="48" spans="1:11" ht="14.1" customHeight="1" x14ac:dyDescent="0.2">
      <c r="A48" s="306">
        <v>62</v>
      </c>
      <c r="B48" s="307" t="s">
        <v>270</v>
      </c>
      <c r="C48" s="308"/>
      <c r="D48" s="113">
        <v>10.461406168676881</v>
      </c>
      <c r="E48" s="115">
        <v>4623</v>
      </c>
      <c r="F48" s="114">
        <v>4723</v>
      </c>
      <c r="G48" s="114">
        <v>4780</v>
      </c>
      <c r="H48" s="114">
        <v>5039</v>
      </c>
      <c r="I48" s="140">
        <v>4796</v>
      </c>
      <c r="J48" s="115">
        <v>-173</v>
      </c>
      <c r="K48" s="116">
        <v>-3.6071726438698914</v>
      </c>
    </row>
    <row r="49" spans="1:11" ht="14.1" customHeight="1" x14ac:dyDescent="0.2">
      <c r="A49" s="306">
        <v>63</v>
      </c>
      <c r="B49" s="307" t="s">
        <v>271</v>
      </c>
      <c r="C49" s="308"/>
      <c r="D49" s="113">
        <v>9.2643298409178332</v>
      </c>
      <c r="E49" s="115">
        <v>4094</v>
      </c>
      <c r="F49" s="114">
        <v>4607</v>
      </c>
      <c r="G49" s="114">
        <v>4690</v>
      </c>
      <c r="H49" s="114">
        <v>4760</v>
      </c>
      <c r="I49" s="140">
        <v>4443</v>
      </c>
      <c r="J49" s="115">
        <v>-349</v>
      </c>
      <c r="K49" s="116">
        <v>-7.8550528921899616</v>
      </c>
    </row>
    <row r="50" spans="1:11" ht="14.1" customHeight="1" x14ac:dyDescent="0.2">
      <c r="A50" s="306" t="s">
        <v>272</v>
      </c>
      <c r="B50" s="307" t="s">
        <v>273</v>
      </c>
      <c r="C50" s="308"/>
      <c r="D50" s="113">
        <v>0.24439365481659162</v>
      </c>
      <c r="E50" s="115">
        <v>108</v>
      </c>
      <c r="F50" s="114">
        <v>118</v>
      </c>
      <c r="G50" s="114">
        <v>114</v>
      </c>
      <c r="H50" s="114">
        <v>107</v>
      </c>
      <c r="I50" s="140">
        <v>107</v>
      </c>
      <c r="J50" s="115">
        <v>1</v>
      </c>
      <c r="K50" s="116">
        <v>0.93457943925233644</v>
      </c>
    </row>
    <row r="51" spans="1:11" ht="14.1" customHeight="1" x14ac:dyDescent="0.2">
      <c r="A51" s="306" t="s">
        <v>274</v>
      </c>
      <c r="B51" s="307" t="s">
        <v>275</v>
      </c>
      <c r="C51" s="308"/>
      <c r="D51" s="113">
        <v>8.7393360639044158</v>
      </c>
      <c r="E51" s="115">
        <v>3862</v>
      </c>
      <c r="F51" s="114">
        <v>4362</v>
      </c>
      <c r="G51" s="114">
        <v>4450</v>
      </c>
      <c r="H51" s="114">
        <v>4529</v>
      </c>
      <c r="I51" s="140">
        <v>4207</v>
      </c>
      <c r="J51" s="115">
        <v>-345</v>
      </c>
      <c r="K51" s="116">
        <v>-8.200618017589731</v>
      </c>
    </row>
    <row r="52" spans="1:11" ht="14.1" customHeight="1" x14ac:dyDescent="0.2">
      <c r="A52" s="306">
        <v>71</v>
      </c>
      <c r="B52" s="307" t="s">
        <v>276</v>
      </c>
      <c r="C52" s="308"/>
      <c r="D52" s="113">
        <v>10.631123984521736</v>
      </c>
      <c r="E52" s="115">
        <v>4698</v>
      </c>
      <c r="F52" s="114">
        <v>4741</v>
      </c>
      <c r="G52" s="114">
        <v>4782</v>
      </c>
      <c r="H52" s="114">
        <v>4740</v>
      </c>
      <c r="I52" s="140">
        <v>4716</v>
      </c>
      <c r="J52" s="115">
        <v>-18</v>
      </c>
      <c r="K52" s="116">
        <v>-0.38167938931297712</v>
      </c>
    </row>
    <row r="53" spans="1:11" ht="14.1" customHeight="1" x14ac:dyDescent="0.2">
      <c r="A53" s="306" t="s">
        <v>277</v>
      </c>
      <c r="B53" s="307" t="s">
        <v>278</v>
      </c>
      <c r="C53" s="308"/>
      <c r="D53" s="113">
        <v>0.68792288022448012</v>
      </c>
      <c r="E53" s="115">
        <v>304</v>
      </c>
      <c r="F53" s="114">
        <v>311</v>
      </c>
      <c r="G53" s="114">
        <v>302</v>
      </c>
      <c r="H53" s="114">
        <v>296</v>
      </c>
      <c r="I53" s="140">
        <v>291</v>
      </c>
      <c r="J53" s="115">
        <v>13</v>
      </c>
      <c r="K53" s="116">
        <v>4.4673539518900345</v>
      </c>
    </row>
    <row r="54" spans="1:11" ht="14.1" customHeight="1" x14ac:dyDescent="0.2">
      <c r="A54" s="306" t="s">
        <v>279</v>
      </c>
      <c r="B54" s="307" t="s">
        <v>280</v>
      </c>
      <c r="C54" s="308"/>
      <c r="D54" s="113">
        <v>9.6128170894526033</v>
      </c>
      <c r="E54" s="115">
        <v>4248</v>
      </c>
      <c r="F54" s="114">
        <v>4287</v>
      </c>
      <c r="G54" s="114">
        <v>4338</v>
      </c>
      <c r="H54" s="114">
        <v>4295</v>
      </c>
      <c r="I54" s="140">
        <v>4276</v>
      </c>
      <c r="J54" s="115">
        <v>-28</v>
      </c>
      <c r="K54" s="116">
        <v>-0.65481758652946676</v>
      </c>
    </row>
    <row r="55" spans="1:11" ht="14.1" customHeight="1" x14ac:dyDescent="0.2">
      <c r="A55" s="306">
        <v>72</v>
      </c>
      <c r="B55" s="307" t="s">
        <v>281</v>
      </c>
      <c r="C55" s="308"/>
      <c r="D55" s="113">
        <v>1.2853295919983707</v>
      </c>
      <c r="E55" s="115">
        <v>568</v>
      </c>
      <c r="F55" s="114">
        <v>581</v>
      </c>
      <c r="G55" s="114">
        <v>572</v>
      </c>
      <c r="H55" s="114">
        <v>570</v>
      </c>
      <c r="I55" s="140">
        <v>556</v>
      </c>
      <c r="J55" s="115">
        <v>12</v>
      </c>
      <c r="K55" s="116">
        <v>2.1582733812949639</v>
      </c>
    </row>
    <row r="56" spans="1:11" ht="14.1" customHeight="1" x14ac:dyDescent="0.2">
      <c r="A56" s="306" t="s">
        <v>282</v>
      </c>
      <c r="B56" s="307" t="s">
        <v>283</v>
      </c>
      <c r="C56" s="308"/>
      <c r="D56" s="113">
        <v>0.17424362426738477</v>
      </c>
      <c r="E56" s="115">
        <v>77</v>
      </c>
      <c r="F56" s="114">
        <v>83</v>
      </c>
      <c r="G56" s="114">
        <v>80</v>
      </c>
      <c r="H56" s="114">
        <v>84</v>
      </c>
      <c r="I56" s="140">
        <v>80</v>
      </c>
      <c r="J56" s="115">
        <v>-3</v>
      </c>
      <c r="K56" s="116">
        <v>-3.75</v>
      </c>
    </row>
    <row r="57" spans="1:11" ht="14.1" customHeight="1" x14ac:dyDescent="0.2">
      <c r="A57" s="306" t="s">
        <v>284</v>
      </c>
      <c r="B57" s="307" t="s">
        <v>285</v>
      </c>
      <c r="C57" s="308"/>
      <c r="D57" s="113">
        <v>0.84406327080174692</v>
      </c>
      <c r="E57" s="115">
        <v>373</v>
      </c>
      <c r="F57" s="114">
        <v>382</v>
      </c>
      <c r="G57" s="114">
        <v>373</v>
      </c>
      <c r="H57" s="114">
        <v>373</v>
      </c>
      <c r="I57" s="140">
        <v>369</v>
      </c>
      <c r="J57" s="115">
        <v>4</v>
      </c>
      <c r="K57" s="116">
        <v>1.084010840108401</v>
      </c>
    </row>
    <row r="58" spans="1:11" ht="14.1" customHeight="1" x14ac:dyDescent="0.2">
      <c r="A58" s="306">
        <v>73</v>
      </c>
      <c r="B58" s="307" t="s">
        <v>286</v>
      </c>
      <c r="C58" s="308"/>
      <c r="D58" s="113">
        <v>0.62908737073159693</v>
      </c>
      <c r="E58" s="115">
        <v>278</v>
      </c>
      <c r="F58" s="114">
        <v>277</v>
      </c>
      <c r="G58" s="114">
        <v>280</v>
      </c>
      <c r="H58" s="114">
        <v>270</v>
      </c>
      <c r="I58" s="140">
        <v>273</v>
      </c>
      <c r="J58" s="115">
        <v>5</v>
      </c>
      <c r="K58" s="116">
        <v>1.8315018315018314</v>
      </c>
    </row>
    <row r="59" spans="1:11" ht="14.1" customHeight="1" x14ac:dyDescent="0.2">
      <c r="A59" s="306" t="s">
        <v>287</v>
      </c>
      <c r="B59" s="307" t="s">
        <v>288</v>
      </c>
      <c r="C59" s="308"/>
      <c r="D59" s="113">
        <v>0.41863727908397635</v>
      </c>
      <c r="E59" s="115">
        <v>185</v>
      </c>
      <c r="F59" s="114">
        <v>182</v>
      </c>
      <c r="G59" s="114">
        <v>183</v>
      </c>
      <c r="H59" s="114">
        <v>173</v>
      </c>
      <c r="I59" s="140">
        <v>175</v>
      </c>
      <c r="J59" s="115">
        <v>10</v>
      </c>
      <c r="K59" s="116">
        <v>5.7142857142857144</v>
      </c>
    </row>
    <row r="60" spans="1:11" ht="14.1" customHeight="1" x14ac:dyDescent="0.2">
      <c r="A60" s="306">
        <v>81</v>
      </c>
      <c r="B60" s="307" t="s">
        <v>289</v>
      </c>
      <c r="C60" s="308"/>
      <c r="D60" s="113">
        <v>2.8467334977710395</v>
      </c>
      <c r="E60" s="115">
        <v>1258</v>
      </c>
      <c r="F60" s="114">
        <v>1263</v>
      </c>
      <c r="G60" s="114">
        <v>1245</v>
      </c>
      <c r="H60" s="114">
        <v>1236</v>
      </c>
      <c r="I60" s="140">
        <v>1255</v>
      </c>
      <c r="J60" s="115">
        <v>3</v>
      </c>
      <c r="K60" s="116">
        <v>0.23904382470119523</v>
      </c>
    </row>
    <row r="61" spans="1:11" ht="14.1" customHeight="1" x14ac:dyDescent="0.2">
      <c r="A61" s="306" t="s">
        <v>290</v>
      </c>
      <c r="B61" s="307" t="s">
        <v>291</v>
      </c>
      <c r="C61" s="308"/>
      <c r="D61" s="113">
        <v>1.0137810866466022</v>
      </c>
      <c r="E61" s="115">
        <v>448</v>
      </c>
      <c r="F61" s="114">
        <v>441</v>
      </c>
      <c r="G61" s="114">
        <v>430</v>
      </c>
      <c r="H61" s="114">
        <v>445</v>
      </c>
      <c r="I61" s="140">
        <v>443</v>
      </c>
      <c r="J61" s="115">
        <v>5</v>
      </c>
      <c r="K61" s="116">
        <v>1.1286681715575622</v>
      </c>
    </row>
    <row r="62" spans="1:11" ht="14.1" customHeight="1" x14ac:dyDescent="0.2">
      <c r="A62" s="306" t="s">
        <v>292</v>
      </c>
      <c r="B62" s="307" t="s">
        <v>293</v>
      </c>
      <c r="C62" s="308"/>
      <c r="D62" s="113">
        <v>1.0273585119141906</v>
      </c>
      <c r="E62" s="115">
        <v>454</v>
      </c>
      <c r="F62" s="114">
        <v>466</v>
      </c>
      <c r="G62" s="114">
        <v>456</v>
      </c>
      <c r="H62" s="114">
        <v>432</v>
      </c>
      <c r="I62" s="140">
        <v>447</v>
      </c>
      <c r="J62" s="115">
        <v>7</v>
      </c>
      <c r="K62" s="116">
        <v>1.5659955257270695</v>
      </c>
    </row>
    <row r="63" spans="1:11" ht="14.1" customHeight="1" x14ac:dyDescent="0.2">
      <c r="A63" s="306"/>
      <c r="B63" s="307" t="s">
        <v>294</v>
      </c>
      <c r="C63" s="308"/>
      <c r="D63" s="113">
        <v>0.90516168450589485</v>
      </c>
      <c r="E63" s="115">
        <v>400</v>
      </c>
      <c r="F63" s="114">
        <v>409</v>
      </c>
      <c r="G63" s="114">
        <v>398</v>
      </c>
      <c r="H63" s="114">
        <v>377</v>
      </c>
      <c r="I63" s="140">
        <v>395</v>
      </c>
      <c r="J63" s="115">
        <v>5</v>
      </c>
      <c r="K63" s="116">
        <v>1.2658227848101267</v>
      </c>
    </row>
    <row r="64" spans="1:11" ht="14.1" customHeight="1" x14ac:dyDescent="0.2">
      <c r="A64" s="306" t="s">
        <v>295</v>
      </c>
      <c r="B64" s="307" t="s">
        <v>296</v>
      </c>
      <c r="C64" s="308"/>
      <c r="D64" s="113">
        <v>3.6206467380235793E-2</v>
      </c>
      <c r="E64" s="115">
        <v>16</v>
      </c>
      <c r="F64" s="114">
        <v>11</v>
      </c>
      <c r="G64" s="114">
        <v>14</v>
      </c>
      <c r="H64" s="114">
        <v>14</v>
      </c>
      <c r="I64" s="140">
        <v>13</v>
      </c>
      <c r="J64" s="115">
        <v>3</v>
      </c>
      <c r="K64" s="116">
        <v>23.076923076923077</v>
      </c>
    </row>
    <row r="65" spans="1:11" ht="14.1" customHeight="1" x14ac:dyDescent="0.2">
      <c r="A65" s="306" t="s">
        <v>297</v>
      </c>
      <c r="B65" s="307" t="s">
        <v>298</v>
      </c>
      <c r="C65" s="308"/>
      <c r="D65" s="113">
        <v>0.5023647349007716</v>
      </c>
      <c r="E65" s="115">
        <v>222</v>
      </c>
      <c r="F65" s="114">
        <v>225</v>
      </c>
      <c r="G65" s="114">
        <v>220</v>
      </c>
      <c r="H65" s="114">
        <v>225</v>
      </c>
      <c r="I65" s="140">
        <v>228</v>
      </c>
      <c r="J65" s="115">
        <v>-6</v>
      </c>
      <c r="K65" s="116">
        <v>-2.6315789473684212</v>
      </c>
    </row>
    <row r="66" spans="1:11" ht="14.1" customHeight="1" x14ac:dyDescent="0.2">
      <c r="A66" s="306">
        <v>82</v>
      </c>
      <c r="B66" s="307" t="s">
        <v>299</v>
      </c>
      <c r="C66" s="308"/>
      <c r="D66" s="113">
        <v>1.9257314837862913</v>
      </c>
      <c r="E66" s="115">
        <v>851</v>
      </c>
      <c r="F66" s="114">
        <v>893</v>
      </c>
      <c r="G66" s="114">
        <v>892</v>
      </c>
      <c r="H66" s="114">
        <v>887</v>
      </c>
      <c r="I66" s="140">
        <v>901</v>
      </c>
      <c r="J66" s="115">
        <v>-50</v>
      </c>
      <c r="K66" s="116">
        <v>-5.5493895671476139</v>
      </c>
    </row>
    <row r="67" spans="1:11" ht="14.1" customHeight="1" x14ac:dyDescent="0.2">
      <c r="A67" s="306" t="s">
        <v>300</v>
      </c>
      <c r="B67" s="307" t="s">
        <v>301</v>
      </c>
      <c r="C67" s="308"/>
      <c r="D67" s="113">
        <v>0.85085198343554114</v>
      </c>
      <c r="E67" s="115">
        <v>376</v>
      </c>
      <c r="F67" s="114">
        <v>385</v>
      </c>
      <c r="G67" s="114">
        <v>389</v>
      </c>
      <c r="H67" s="114">
        <v>378</v>
      </c>
      <c r="I67" s="140">
        <v>395</v>
      </c>
      <c r="J67" s="115">
        <v>-19</v>
      </c>
      <c r="K67" s="116">
        <v>-4.8101265822784809</v>
      </c>
    </row>
    <row r="68" spans="1:11" ht="14.1" customHeight="1" x14ac:dyDescent="0.2">
      <c r="A68" s="306" t="s">
        <v>302</v>
      </c>
      <c r="B68" s="307" t="s">
        <v>303</v>
      </c>
      <c r="C68" s="308"/>
      <c r="D68" s="113">
        <v>0.64719060442171483</v>
      </c>
      <c r="E68" s="115">
        <v>286</v>
      </c>
      <c r="F68" s="114">
        <v>314</v>
      </c>
      <c r="G68" s="114">
        <v>311</v>
      </c>
      <c r="H68" s="114">
        <v>318</v>
      </c>
      <c r="I68" s="140">
        <v>323</v>
      </c>
      <c r="J68" s="115">
        <v>-37</v>
      </c>
      <c r="K68" s="116">
        <v>-11.455108359133128</v>
      </c>
    </row>
    <row r="69" spans="1:11" ht="14.1" customHeight="1" x14ac:dyDescent="0.2">
      <c r="A69" s="306">
        <v>83</v>
      </c>
      <c r="B69" s="307" t="s">
        <v>304</v>
      </c>
      <c r="C69" s="308"/>
      <c r="D69" s="113">
        <v>2.4756172071236224</v>
      </c>
      <c r="E69" s="115">
        <v>1094</v>
      </c>
      <c r="F69" s="114">
        <v>1106</v>
      </c>
      <c r="G69" s="114">
        <v>1082</v>
      </c>
      <c r="H69" s="114">
        <v>1111</v>
      </c>
      <c r="I69" s="140">
        <v>1105</v>
      </c>
      <c r="J69" s="115">
        <v>-11</v>
      </c>
      <c r="K69" s="116">
        <v>-0.99547511312217196</v>
      </c>
    </row>
    <row r="70" spans="1:11" ht="14.1" customHeight="1" x14ac:dyDescent="0.2">
      <c r="A70" s="306" t="s">
        <v>305</v>
      </c>
      <c r="B70" s="307" t="s">
        <v>306</v>
      </c>
      <c r="C70" s="308"/>
      <c r="D70" s="113">
        <v>1.6677604037021112</v>
      </c>
      <c r="E70" s="115">
        <v>737</v>
      </c>
      <c r="F70" s="114">
        <v>731</v>
      </c>
      <c r="G70" s="114">
        <v>717</v>
      </c>
      <c r="H70" s="114">
        <v>747</v>
      </c>
      <c r="I70" s="140">
        <v>752</v>
      </c>
      <c r="J70" s="115">
        <v>-15</v>
      </c>
      <c r="K70" s="116">
        <v>-1.9946808510638299</v>
      </c>
    </row>
    <row r="71" spans="1:11" ht="14.1" customHeight="1" x14ac:dyDescent="0.2">
      <c r="A71" s="306"/>
      <c r="B71" s="307" t="s">
        <v>307</v>
      </c>
      <c r="C71" s="308"/>
      <c r="D71" s="113">
        <v>0.82143422868909954</v>
      </c>
      <c r="E71" s="115">
        <v>363</v>
      </c>
      <c r="F71" s="114">
        <v>349</v>
      </c>
      <c r="G71" s="114">
        <v>335</v>
      </c>
      <c r="H71" s="114">
        <v>350</v>
      </c>
      <c r="I71" s="140">
        <v>361</v>
      </c>
      <c r="J71" s="115">
        <v>2</v>
      </c>
      <c r="K71" s="116">
        <v>0.554016620498615</v>
      </c>
    </row>
    <row r="72" spans="1:11" ht="14.1" customHeight="1" x14ac:dyDescent="0.2">
      <c r="A72" s="306">
        <v>84</v>
      </c>
      <c r="B72" s="307" t="s">
        <v>308</v>
      </c>
      <c r="C72" s="308"/>
      <c r="D72" s="113">
        <v>1.178973094068928</v>
      </c>
      <c r="E72" s="115">
        <v>521</v>
      </c>
      <c r="F72" s="114">
        <v>531</v>
      </c>
      <c r="G72" s="114">
        <v>517</v>
      </c>
      <c r="H72" s="114">
        <v>517</v>
      </c>
      <c r="I72" s="140">
        <v>513</v>
      </c>
      <c r="J72" s="115">
        <v>8</v>
      </c>
      <c r="K72" s="116">
        <v>1.5594541910331383</v>
      </c>
    </row>
    <row r="73" spans="1:11" ht="14.1" customHeight="1" x14ac:dyDescent="0.2">
      <c r="A73" s="306" t="s">
        <v>309</v>
      </c>
      <c r="B73" s="307" t="s">
        <v>310</v>
      </c>
      <c r="C73" s="308"/>
      <c r="D73" s="113">
        <v>0.21723880428141476</v>
      </c>
      <c r="E73" s="115">
        <v>96</v>
      </c>
      <c r="F73" s="114">
        <v>91</v>
      </c>
      <c r="G73" s="114">
        <v>86</v>
      </c>
      <c r="H73" s="114">
        <v>93</v>
      </c>
      <c r="I73" s="140">
        <v>91</v>
      </c>
      <c r="J73" s="115">
        <v>5</v>
      </c>
      <c r="K73" s="116">
        <v>5.4945054945054945</v>
      </c>
    </row>
    <row r="74" spans="1:11" ht="14.1" customHeight="1" x14ac:dyDescent="0.2">
      <c r="A74" s="306" t="s">
        <v>311</v>
      </c>
      <c r="B74" s="307" t="s">
        <v>312</v>
      </c>
      <c r="C74" s="308"/>
      <c r="D74" s="113">
        <v>8.5990360028060014E-2</v>
      </c>
      <c r="E74" s="115">
        <v>38</v>
      </c>
      <c r="F74" s="114">
        <v>42</v>
      </c>
      <c r="G74" s="114">
        <v>39</v>
      </c>
      <c r="H74" s="114">
        <v>36</v>
      </c>
      <c r="I74" s="140">
        <v>39</v>
      </c>
      <c r="J74" s="115">
        <v>-1</v>
      </c>
      <c r="K74" s="116">
        <v>-2.5641025641025643</v>
      </c>
    </row>
    <row r="75" spans="1:11" ht="14.1" customHeight="1" x14ac:dyDescent="0.2">
      <c r="A75" s="306" t="s">
        <v>313</v>
      </c>
      <c r="B75" s="307" t="s">
        <v>314</v>
      </c>
      <c r="C75" s="308"/>
      <c r="D75" s="113">
        <v>1.1314521056323686E-2</v>
      </c>
      <c r="E75" s="115">
        <v>5</v>
      </c>
      <c r="F75" s="114">
        <v>4</v>
      </c>
      <c r="G75" s="114">
        <v>4</v>
      </c>
      <c r="H75" s="114">
        <v>4</v>
      </c>
      <c r="I75" s="140">
        <v>5</v>
      </c>
      <c r="J75" s="115">
        <v>0</v>
      </c>
      <c r="K75" s="116">
        <v>0</v>
      </c>
    </row>
    <row r="76" spans="1:11" ht="14.1" customHeight="1" x14ac:dyDescent="0.2">
      <c r="A76" s="306">
        <v>91</v>
      </c>
      <c r="B76" s="307" t="s">
        <v>315</v>
      </c>
      <c r="C76" s="308"/>
      <c r="D76" s="113">
        <v>0.59966961598515534</v>
      </c>
      <c r="E76" s="115">
        <v>265</v>
      </c>
      <c r="F76" s="114">
        <v>261</v>
      </c>
      <c r="G76" s="114">
        <v>262</v>
      </c>
      <c r="H76" s="114">
        <v>267</v>
      </c>
      <c r="I76" s="140">
        <v>265</v>
      </c>
      <c r="J76" s="115">
        <v>0</v>
      </c>
      <c r="K76" s="116">
        <v>0</v>
      </c>
    </row>
    <row r="77" spans="1:11" ht="14.1" customHeight="1" x14ac:dyDescent="0.2">
      <c r="A77" s="306">
        <v>92</v>
      </c>
      <c r="B77" s="307" t="s">
        <v>316</v>
      </c>
      <c r="C77" s="308"/>
      <c r="D77" s="113">
        <v>0.18329524111244372</v>
      </c>
      <c r="E77" s="115">
        <v>81</v>
      </c>
      <c r="F77" s="114">
        <v>77</v>
      </c>
      <c r="G77" s="114">
        <v>71</v>
      </c>
      <c r="H77" s="114">
        <v>67</v>
      </c>
      <c r="I77" s="140">
        <v>66</v>
      </c>
      <c r="J77" s="115">
        <v>15</v>
      </c>
      <c r="K77" s="116">
        <v>22.727272727272727</v>
      </c>
    </row>
    <row r="78" spans="1:11" ht="14.1" customHeight="1" x14ac:dyDescent="0.2">
      <c r="A78" s="306">
        <v>93</v>
      </c>
      <c r="B78" s="307" t="s">
        <v>317</v>
      </c>
      <c r="C78" s="308"/>
      <c r="D78" s="113">
        <v>8.5990360028060014E-2</v>
      </c>
      <c r="E78" s="115">
        <v>38</v>
      </c>
      <c r="F78" s="114">
        <v>39</v>
      </c>
      <c r="G78" s="114">
        <v>36</v>
      </c>
      <c r="H78" s="114">
        <v>34</v>
      </c>
      <c r="I78" s="140">
        <v>38</v>
      </c>
      <c r="J78" s="115">
        <v>0</v>
      </c>
      <c r="K78" s="116">
        <v>0</v>
      </c>
    </row>
    <row r="79" spans="1:11" ht="14.1" customHeight="1" x14ac:dyDescent="0.2">
      <c r="A79" s="306">
        <v>94</v>
      </c>
      <c r="B79" s="307" t="s">
        <v>318</v>
      </c>
      <c r="C79" s="308"/>
      <c r="D79" s="113">
        <v>0.51820506437962477</v>
      </c>
      <c r="E79" s="115">
        <v>229</v>
      </c>
      <c r="F79" s="114">
        <v>294</v>
      </c>
      <c r="G79" s="114">
        <v>252</v>
      </c>
      <c r="H79" s="114">
        <v>233</v>
      </c>
      <c r="I79" s="140">
        <v>208</v>
      </c>
      <c r="J79" s="115">
        <v>21</v>
      </c>
      <c r="K79" s="116">
        <v>10.096153846153847</v>
      </c>
    </row>
    <row r="80" spans="1:11" ht="14.1" customHeight="1" x14ac:dyDescent="0.2">
      <c r="A80" s="306" t="s">
        <v>319</v>
      </c>
      <c r="B80" s="307" t="s">
        <v>320</v>
      </c>
      <c r="C80" s="308"/>
      <c r="D80" s="113">
        <v>6.7887126337942113E-3</v>
      </c>
      <c r="E80" s="115">
        <v>3</v>
      </c>
      <c r="F80" s="114">
        <v>3</v>
      </c>
      <c r="G80" s="114">
        <v>4</v>
      </c>
      <c r="H80" s="114">
        <v>4</v>
      </c>
      <c r="I80" s="140">
        <v>3</v>
      </c>
      <c r="J80" s="115">
        <v>0</v>
      </c>
      <c r="K80" s="116">
        <v>0</v>
      </c>
    </row>
    <row r="81" spans="1:11" ht="14.1" customHeight="1" x14ac:dyDescent="0.2">
      <c r="A81" s="310" t="s">
        <v>321</v>
      </c>
      <c r="B81" s="311" t="s">
        <v>334</v>
      </c>
      <c r="C81" s="312"/>
      <c r="D81" s="125">
        <v>3.883143626530289</v>
      </c>
      <c r="E81" s="143">
        <v>1716</v>
      </c>
      <c r="F81" s="144">
        <v>1792</v>
      </c>
      <c r="G81" s="144">
        <v>1767</v>
      </c>
      <c r="H81" s="144">
        <v>1839</v>
      </c>
      <c r="I81" s="145">
        <v>1763</v>
      </c>
      <c r="J81" s="143">
        <v>-47</v>
      </c>
      <c r="K81" s="146">
        <v>-2.6659103800340329</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335</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336</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337</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336</v>
      </c>
      <c r="G8" s="640" t="s">
        <v>338</v>
      </c>
      <c r="H8" s="640" t="s">
        <v>339</v>
      </c>
      <c r="I8" s="640" t="s">
        <v>340</v>
      </c>
      <c r="J8" s="640" t="s">
        <v>341</v>
      </c>
      <c r="K8" s="642" t="s">
        <v>342</v>
      </c>
      <c r="L8" s="643"/>
    </row>
    <row r="9" spans="1:17" ht="12" customHeight="1" x14ac:dyDescent="0.2">
      <c r="A9" s="634"/>
      <c r="B9" s="634"/>
      <c r="C9" s="634"/>
      <c r="D9" s="634"/>
      <c r="E9" s="634"/>
      <c r="F9" s="641"/>
      <c r="G9" s="641"/>
      <c r="H9" s="641"/>
      <c r="I9" s="641"/>
      <c r="J9" s="641"/>
      <c r="K9" s="339" t="s">
        <v>102</v>
      </c>
      <c r="L9" s="340" t="s">
        <v>343</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344</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12618</v>
      </c>
      <c r="G12" s="536">
        <v>9261</v>
      </c>
      <c r="H12" s="536">
        <v>16260</v>
      </c>
      <c r="I12" s="536">
        <v>11230</v>
      </c>
      <c r="J12" s="537">
        <v>13799</v>
      </c>
      <c r="K12" s="538">
        <v>-1181</v>
      </c>
      <c r="L12" s="349">
        <v>-8.5585912022610326</v>
      </c>
    </row>
    <row r="13" spans="1:17" s="110" customFormat="1" ht="15" customHeight="1" x14ac:dyDescent="0.2">
      <c r="A13" s="350" t="s">
        <v>345</v>
      </c>
      <c r="B13" s="351" t="s">
        <v>346</v>
      </c>
      <c r="C13" s="347"/>
      <c r="D13" s="347"/>
      <c r="E13" s="348"/>
      <c r="F13" s="536">
        <v>7426</v>
      </c>
      <c r="G13" s="536">
        <v>4983</v>
      </c>
      <c r="H13" s="536">
        <v>9294</v>
      </c>
      <c r="I13" s="536">
        <v>6434</v>
      </c>
      <c r="J13" s="537">
        <v>8231</v>
      </c>
      <c r="K13" s="538">
        <v>-805</v>
      </c>
      <c r="L13" s="349">
        <v>-9.7800996233750457</v>
      </c>
    </row>
    <row r="14" spans="1:17" s="110" customFormat="1" ht="22.5" customHeight="1" x14ac:dyDescent="0.2">
      <c r="A14" s="350"/>
      <c r="B14" s="351" t="s">
        <v>347</v>
      </c>
      <c r="C14" s="347"/>
      <c r="D14" s="347"/>
      <c r="E14" s="348"/>
      <c r="F14" s="536">
        <v>5192</v>
      </c>
      <c r="G14" s="536">
        <v>4278</v>
      </c>
      <c r="H14" s="536">
        <v>6966</v>
      </c>
      <c r="I14" s="536">
        <v>4796</v>
      </c>
      <c r="J14" s="537">
        <v>5568</v>
      </c>
      <c r="K14" s="538">
        <v>-376</v>
      </c>
      <c r="L14" s="349">
        <v>-6.7528735632183912</v>
      </c>
    </row>
    <row r="15" spans="1:17" s="110" customFormat="1" ht="15" customHeight="1" x14ac:dyDescent="0.2">
      <c r="A15" s="350" t="s">
        <v>348</v>
      </c>
      <c r="B15" s="351" t="s">
        <v>108</v>
      </c>
      <c r="C15" s="347"/>
      <c r="D15" s="347"/>
      <c r="E15" s="348"/>
      <c r="F15" s="536">
        <v>2745</v>
      </c>
      <c r="G15" s="536">
        <v>2061</v>
      </c>
      <c r="H15" s="536">
        <v>7076</v>
      </c>
      <c r="I15" s="536">
        <v>2636</v>
      </c>
      <c r="J15" s="537">
        <v>2879</v>
      </c>
      <c r="K15" s="538">
        <v>-134</v>
      </c>
      <c r="L15" s="349">
        <v>-4.654393886766238</v>
      </c>
    </row>
    <row r="16" spans="1:17" s="110" customFormat="1" ht="15" customHeight="1" x14ac:dyDescent="0.2">
      <c r="A16" s="350"/>
      <c r="B16" s="351" t="s">
        <v>109</v>
      </c>
      <c r="C16" s="347"/>
      <c r="D16" s="347"/>
      <c r="E16" s="348"/>
      <c r="F16" s="536">
        <v>8398</v>
      </c>
      <c r="G16" s="536">
        <v>6276</v>
      </c>
      <c r="H16" s="536">
        <v>7978</v>
      </c>
      <c r="I16" s="536">
        <v>7356</v>
      </c>
      <c r="J16" s="537">
        <v>9366</v>
      </c>
      <c r="K16" s="538">
        <v>-968</v>
      </c>
      <c r="L16" s="349">
        <v>-10.335255178304505</v>
      </c>
    </row>
    <row r="17" spans="1:12" s="110" customFormat="1" ht="15" customHeight="1" x14ac:dyDescent="0.2">
      <c r="A17" s="350"/>
      <c r="B17" s="351" t="s">
        <v>110</v>
      </c>
      <c r="C17" s="347"/>
      <c r="D17" s="347"/>
      <c r="E17" s="348"/>
      <c r="F17" s="536">
        <v>1283</v>
      </c>
      <c r="G17" s="536">
        <v>794</v>
      </c>
      <c r="H17" s="536">
        <v>1049</v>
      </c>
      <c r="I17" s="536">
        <v>1062</v>
      </c>
      <c r="J17" s="537">
        <v>1390</v>
      </c>
      <c r="K17" s="538">
        <v>-107</v>
      </c>
      <c r="L17" s="349">
        <v>-7.6978417266187051</v>
      </c>
    </row>
    <row r="18" spans="1:12" s="110" customFormat="1" ht="15" customHeight="1" x14ac:dyDescent="0.2">
      <c r="A18" s="350"/>
      <c r="B18" s="351" t="s">
        <v>111</v>
      </c>
      <c r="C18" s="347"/>
      <c r="D18" s="347"/>
      <c r="E18" s="348"/>
      <c r="F18" s="536">
        <v>192</v>
      </c>
      <c r="G18" s="536">
        <v>130</v>
      </c>
      <c r="H18" s="536">
        <v>157</v>
      </c>
      <c r="I18" s="536">
        <v>176</v>
      </c>
      <c r="J18" s="537">
        <v>164</v>
      </c>
      <c r="K18" s="538">
        <v>28</v>
      </c>
      <c r="L18" s="349">
        <v>17.073170731707318</v>
      </c>
    </row>
    <row r="19" spans="1:12" s="110" customFormat="1" ht="15" customHeight="1" x14ac:dyDescent="0.2">
      <c r="A19" s="118" t="s">
        <v>113</v>
      </c>
      <c r="B19" s="119" t="s">
        <v>181</v>
      </c>
      <c r="C19" s="347"/>
      <c r="D19" s="347"/>
      <c r="E19" s="348"/>
      <c r="F19" s="536">
        <v>8295</v>
      </c>
      <c r="G19" s="536">
        <v>5736</v>
      </c>
      <c r="H19" s="536">
        <v>11729</v>
      </c>
      <c r="I19" s="536">
        <v>7302</v>
      </c>
      <c r="J19" s="537">
        <v>9336</v>
      </c>
      <c r="K19" s="538">
        <v>-1041</v>
      </c>
      <c r="L19" s="349">
        <v>-11.15038560411311</v>
      </c>
    </row>
    <row r="20" spans="1:12" s="110" customFormat="1" ht="15" customHeight="1" x14ac:dyDescent="0.2">
      <c r="A20" s="118"/>
      <c r="B20" s="119" t="s">
        <v>182</v>
      </c>
      <c r="C20" s="347"/>
      <c r="D20" s="347"/>
      <c r="E20" s="348"/>
      <c r="F20" s="536">
        <v>4323</v>
      </c>
      <c r="G20" s="536">
        <v>3525</v>
      </c>
      <c r="H20" s="536">
        <v>4531</v>
      </c>
      <c r="I20" s="536">
        <v>3928</v>
      </c>
      <c r="J20" s="537">
        <v>4463</v>
      </c>
      <c r="K20" s="538">
        <v>-140</v>
      </c>
      <c r="L20" s="349">
        <v>-3.1369034281873178</v>
      </c>
    </row>
    <row r="21" spans="1:12" s="110" customFormat="1" ht="15" customHeight="1" x14ac:dyDescent="0.2">
      <c r="A21" s="118" t="s">
        <v>113</v>
      </c>
      <c r="B21" s="119" t="s">
        <v>116</v>
      </c>
      <c r="C21" s="347"/>
      <c r="D21" s="347"/>
      <c r="E21" s="348"/>
      <c r="F21" s="536">
        <v>9156</v>
      </c>
      <c r="G21" s="536">
        <v>6456</v>
      </c>
      <c r="H21" s="536">
        <v>12809</v>
      </c>
      <c r="I21" s="536">
        <v>8287</v>
      </c>
      <c r="J21" s="537">
        <v>10469</v>
      </c>
      <c r="K21" s="538">
        <v>-1313</v>
      </c>
      <c r="L21" s="349">
        <v>-12.541790046804852</v>
      </c>
    </row>
    <row r="22" spans="1:12" s="110" customFormat="1" ht="15" customHeight="1" x14ac:dyDescent="0.2">
      <c r="A22" s="118"/>
      <c r="B22" s="119" t="s">
        <v>117</v>
      </c>
      <c r="C22" s="347"/>
      <c r="D22" s="347"/>
      <c r="E22" s="348"/>
      <c r="F22" s="536">
        <v>3452</v>
      </c>
      <c r="G22" s="536">
        <v>2800</v>
      </c>
      <c r="H22" s="536">
        <v>3434</v>
      </c>
      <c r="I22" s="536">
        <v>2934</v>
      </c>
      <c r="J22" s="537">
        <v>3319</v>
      </c>
      <c r="K22" s="538">
        <v>133</v>
      </c>
      <c r="L22" s="349">
        <v>4.0072310937029227</v>
      </c>
    </row>
    <row r="23" spans="1:12" s="110" customFormat="1" ht="15" customHeight="1" x14ac:dyDescent="0.2">
      <c r="A23" s="352" t="s">
        <v>348</v>
      </c>
      <c r="B23" s="353" t="s">
        <v>193</v>
      </c>
      <c r="C23" s="354"/>
      <c r="D23" s="354"/>
      <c r="E23" s="355"/>
      <c r="F23" s="539">
        <v>260</v>
      </c>
      <c r="G23" s="539">
        <v>313</v>
      </c>
      <c r="H23" s="539">
        <v>3534</v>
      </c>
      <c r="I23" s="539">
        <v>151</v>
      </c>
      <c r="J23" s="540">
        <v>294</v>
      </c>
      <c r="K23" s="541">
        <v>-34</v>
      </c>
      <c r="L23" s="356">
        <v>-11.564625850340136</v>
      </c>
    </row>
    <row r="24" spans="1:12" s="110" customFormat="1" ht="15" customHeight="1" x14ac:dyDescent="0.2">
      <c r="A24" s="623" t="s">
        <v>349</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30.3</v>
      </c>
      <c r="G25" s="542">
        <v>33.1</v>
      </c>
      <c r="H25" s="542">
        <v>33.700000000000003</v>
      </c>
      <c r="I25" s="542">
        <v>35</v>
      </c>
      <c r="J25" s="542">
        <v>29.9</v>
      </c>
      <c r="K25" s="543" t="s">
        <v>350</v>
      </c>
      <c r="L25" s="364">
        <v>0.40000000000000213</v>
      </c>
    </row>
    <row r="26" spans="1:12" s="110" customFormat="1" ht="15" customHeight="1" x14ac:dyDescent="0.2">
      <c r="A26" s="365" t="s">
        <v>105</v>
      </c>
      <c r="B26" s="366" t="s">
        <v>346</v>
      </c>
      <c r="C26" s="362"/>
      <c r="D26" s="362"/>
      <c r="E26" s="363"/>
      <c r="F26" s="542">
        <v>28.6</v>
      </c>
      <c r="G26" s="542">
        <v>31.7</v>
      </c>
      <c r="H26" s="542">
        <v>31.5</v>
      </c>
      <c r="I26" s="542">
        <v>32.5</v>
      </c>
      <c r="J26" s="544">
        <v>28.4</v>
      </c>
      <c r="K26" s="543" t="s">
        <v>350</v>
      </c>
      <c r="L26" s="364">
        <v>0.20000000000000284</v>
      </c>
    </row>
    <row r="27" spans="1:12" s="110" customFormat="1" ht="15" customHeight="1" x14ac:dyDescent="0.2">
      <c r="A27" s="365"/>
      <c r="B27" s="366" t="s">
        <v>347</v>
      </c>
      <c r="C27" s="362"/>
      <c r="D27" s="362"/>
      <c r="E27" s="363"/>
      <c r="F27" s="542">
        <v>32.799999999999997</v>
      </c>
      <c r="G27" s="542">
        <v>34.700000000000003</v>
      </c>
      <c r="H27" s="542">
        <v>36.5</v>
      </c>
      <c r="I27" s="542">
        <v>38.4</v>
      </c>
      <c r="J27" s="542">
        <v>32.299999999999997</v>
      </c>
      <c r="K27" s="543" t="s">
        <v>350</v>
      </c>
      <c r="L27" s="364">
        <v>0.5</v>
      </c>
    </row>
    <row r="28" spans="1:12" s="110" customFormat="1" ht="15" customHeight="1" x14ac:dyDescent="0.2">
      <c r="A28" s="365" t="s">
        <v>113</v>
      </c>
      <c r="B28" s="366" t="s">
        <v>108</v>
      </c>
      <c r="C28" s="362"/>
      <c r="D28" s="362"/>
      <c r="E28" s="363"/>
      <c r="F28" s="542">
        <v>40.799999999999997</v>
      </c>
      <c r="G28" s="542">
        <v>43.3</v>
      </c>
      <c r="H28" s="542">
        <v>43.2</v>
      </c>
      <c r="I28" s="542">
        <v>48</v>
      </c>
      <c r="J28" s="542">
        <v>42.1</v>
      </c>
      <c r="K28" s="543" t="s">
        <v>350</v>
      </c>
      <c r="L28" s="364">
        <v>-1.3000000000000043</v>
      </c>
    </row>
    <row r="29" spans="1:12" s="110" customFormat="1" ht="11.25" x14ac:dyDescent="0.2">
      <c r="A29" s="365"/>
      <c r="B29" s="366" t="s">
        <v>109</v>
      </c>
      <c r="C29" s="362"/>
      <c r="D29" s="362"/>
      <c r="E29" s="363"/>
      <c r="F29" s="542">
        <v>28.6</v>
      </c>
      <c r="G29" s="542">
        <v>31</v>
      </c>
      <c r="H29" s="542">
        <v>30.6</v>
      </c>
      <c r="I29" s="542">
        <v>31.8</v>
      </c>
      <c r="J29" s="544">
        <v>27.8</v>
      </c>
      <c r="K29" s="543" t="s">
        <v>350</v>
      </c>
      <c r="L29" s="364">
        <v>0.80000000000000071</v>
      </c>
    </row>
    <row r="30" spans="1:12" s="110" customFormat="1" ht="15" customHeight="1" x14ac:dyDescent="0.2">
      <c r="A30" s="365"/>
      <c r="B30" s="366" t="s">
        <v>110</v>
      </c>
      <c r="C30" s="362"/>
      <c r="D30" s="362"/>
      <c r="E30" s="363"/>
      <c r="F30" s="542">
        <v>22.8</v>
      </c>
      <c r="G30" s="542">
        <v>27.6</v>
      </c>
      <c r="H30" s="542">
        <v>26.1</v>
      </c>
      <c r="I30" s="542">
        <v>25.6</v>
      </c>
      <c r="J30" s="542">
        <v>21.5</v>
      </c>
      <c r="K30" s="543" t="s">
        <v>350</v>
      </c>
      <c r="L30" s="364">
        <v>1.3000000000000007</v>
      </c>
    </row>
    <row r="31" spans="1:12" s="110" customFormat="1" ht="15" customHeight="1" x14ac:dyDescent="0.2">
      <c r="A31" s="365"/>
      <c r="B31" s="366" t="s">
        <v>111</v>
      </c>
      <c r="C31" s="362"/>
      <c r="D31" s="362"/>
      <c r="E31" s="363"/>
      <c r="F31" s="542">
        <v>22.4</v>
      </c>
      <c r="G31" s="542">
        <v>28.5</v>
      </c>
      <c r="H31" s="542">
        <v>38.200000000000003</v>
      </c>
      <c r="I31" s="542">
        <v>42</v>
      </c>
      <c r="J31" s="542">
        <v>31.7</v>
      </c>
      <c r="K31" s="543" t="s">
        <v>350</v>
      </c>
      <c r="L31" s="364">
        <v>-9.3000000000000007</v>
      </c>
    </row>
    <row r="32" spans="1:12" s="110" customFormat="1" ht="15" customHeight="1" x14ac:dyDescent="0.2">
      <c r="A32" s="367" t="s">
        <v>113</v>
      </c>
      <c r="B32" s="368" t="s">
        <v>181</v>
      </c>
      <c r="C32" s="362"/>
      <c r="D32" s="362"/>
      <c r="E32" s="363"/>
      <c r="F32" s="542">
        <v>29.3</v>
      </c>
      <c r="G32" s="542">
        <v>30.6</v>
      </c>
      <c r="H32" s="542">
        <v>30.2</v>
      </c>
      <c r="I32" s="542">
        <v>32.4</v>
      </c>
      <c r="J32" s="544">
        <v>27.9</v>
      </c>
      <c r="K32" s="543" t="s">
        <v>350</v>
      </c>
      <c r="L32" s="364">
        <v>1.4000000000000021</v>
      </c>
    </row>
    <row r="33" spans="1:12" s="110" customFormat="1" ht="15" customHeight="1" x14ac:dyDescent="0.2">
      <c r="A33" s="367"/>
      <c r="B33" s="368" t="s">
        <v>182</v>
      </c>
      <c r="C33" s="362"/>
      <c r="D33" s="362"/>
      <c r="E33" s="363"/>
      <c r="F33" s="542">
        <v>32.299999999999997</v>
      </c>
      <c r="G33" s="542">
        <v>36.799999999999997</v>
      </c>
      <c r="H33" s="542">
        <v>39.700000000000003</v>
      </c>
      <c r="I33" s="542">
        <v>39.799999999999997</v>
      </c>
      <c r="J33" s="542">
        <v>34.1</v>
      </c>
      <c r="K33" s="543" t="s">
        <v>350</v>
      </c>
      <c r="L33" s="364">
        <v>-1.8000000000000043</v>
      </c>
    </row>
    <row r="34" spans="1:12" s="369" customFormat="1" ht="15" customHeight="1" x14ac:dyDescent="0.2">
      <c r="A34" s="367" t="s">
        <v>113</v>
      </c>
      <c r="B34" s="368" t="s">
        <v>116</v>
      </c>
      <c r="C34" s="362"/>
      <c r="D34" s="362"/>
      <c r="E34" s="363"/>
      <c r="F34" s="542">
        <v>26.1</v>
      </c>
      <c r="G34" s="542">
        <v>29.1</v>
      </c>
      <c r="H34" s="542">
        <v>31.2</v>
      </c>
      <c r="I34" s="542">
        <v>31.6</v>
      </c>
      <c r="J34" s="542">
        <v>25.2</v>
      </c>
      <c r="K34" s="543" t="s">
        <v>350</v>
      </c>
      <c r="L34" s="364">
        <v>0.90000000000000213</v>
      </c>
    </row>
    <row r="35" spans="1:12" s="369" customFormat="1" ht="11.25" x14ac:dyDescent="0.2">
      <c r="A35" s="370"/>
      <c r="B35" s="371" t="s">
        <v>117</v>
      </c>
      <c r="C35" s="372"/>
      <c r="D35" s="372"/>
      <c r="E35" s="373"/>
      <c r="F35" s="545">
        <v>41.3</v>
      </c>
      <c r="G35" s="545">
        <v>41.9</v>
      </c>
      <c r="H35" s="545">
        <v>40.9</v>
      </c>
      <c r="I35" s="545">
        <v>44.5</v>
      </c>
      <c r="J35" s="546">
        <v>44.7</v>
      </c>
      <c r="K35" s="547" t="s">
        <v>350</v>
      </c>
      <c r="L35" s="374">
        <v>-3.4000000000000057</v>
      </c>
    </row>
    <row r="36" spans="1:12" s="369" customFormat="1" ht="15.95" customHeight="1" x14ac:dyDescent="0.2">
      <c r="A36" s="375" t="s">
        <v>351</v>
      </c>
      <c r="B36" s="376"/>
      <c r="C36" s="377"/>
      <c r="D36" s="376"/>
      <c r="E36" s="378"/>
      <c r="F36" s="548">
        <v>12249</v>
      </c>
      <c r="G36" s="548">
        <v>8862</v>
      </c>
      <c r="H36" s="548">
        <v>12086</v>
      </c>
      <c r="I36" s="548">
        <v>11031</v>
      </c>
      <c r="J36" s="548">
        <v>13441</v>
      </c>
      <c r="K36" s="549">
        <v>-1192</v>
      </c>
      <c r="L36" s="380">
        <v>-8.8683877687672048</v>
      </c>
    </row>
    <row r="37" spans="1:12" s="369" customFormat="1" ht="15.95" customHeight="1" x14ac:dyDescent="0.2">
      <c r="A37" s="381"/>
      <c r="B37" s="382" t="s">
        <v>113</v>
      </c>
      <c r="C37" s="382" t="s">
        <v>352</v>
      </c>
      <c r="D37" s="382"/>
      <c r="E37" s="383"/>
      <c r="F37" s="548">
        <v>3716</v>
      </c>
      <c r="G37" s="548">
        <v>2930</v>
      </c>
      <c r="H37" s="548">
        <v>4072</v>
      </c>
      <c r="I37" s="548">
        <v>3862</v>
      </c>
      <c r="J37" s="548">
        <v>4024</v>
      </c>
      <c r="K37" s="549">
        <v>-308</v>
      </c>
      <c r="L37" s="380">
        <v>-7.6540755467196817</v>
      </c>
    </row>
    <row r="38" spans="1:12" s="369" customFormat="1" ht="15.95" customHeight="1" x14ac:dyDescent="0.2">
      <c r="A38" s="381"/>
      <c r="B38" s="384" t="s">
        <v>105</v>
      </c>
      <c r="C38" s="384" t="s">
        <v>106</v>
      </c>
      <c r="D38" s="385"/>
      <c r="E38" s="383"/>
      <c r="F38" s="548">
        <v>7227</v>
      </c>
      <c r="G38" s="548">
        <v>4781</v>
      </c>
      <c r="H38" s="548">
        <v>6793</v>
      </c>
      <c r="I38" s="548">
        <v>6342</v>
      </c>
      <c r="J38" s="550">
        <v>8045</v>
      </c>
      <c r="K38" s="549">
        <v>-818</v>
      </c>
      <c r="L38" s="380">
        <v>-10.167806090739591</v>
      </c>
    </row>
    <row r="39" spans="1:12" s="369" customFormat="1" ht="15.95" customHeight="1" x14ac:dyDescent="0.2">
      <c r="A39" s="381"/>
      <c r="B39" s="385"/>
      <c r="C39" s="382" t="s">
        <v>353</v>
      </c>
      <c r="D39" s="385"/>
      <c r="E39" s="383"/>
      <c r="F39" s="548">
        <v>2070</v>
      </c>
      <c r="G39" s="548">
        <v>1514</v>
      </c>
      <c r="H39" s="548">
        <v>2140</v>
      </c>
      <c r="I39" s="548">
        <v>2060</v>
      </c>
      <c r="J39" s="548">
        <v>2283</v>
      </c>
      <c r="K39" s="549">
        <v>-213</v>
      </c>
      <c r="L39" s="380">
        <v>-9.3298291721419186</v>
      </c>
    </row>
    <row r="40" spans="1:12" s="369" customFormat="1" ht="15.95" customHeight="1" x14ac:dyDescent="0.2">
      <c r="A40" s="381"/>
      <c r="B40" s="384"/>
      <c r="C40" s="384" t="s">
        <v>107</v>
      </c>
      <c r="D40" s="385"/>
      <c r="E40" s="383"/>
      <c r="F40" s="548">
        <v>5022</v>
      </c>
      <c r="G40" s="548">
        <v>4081</v>
      </c>
      <c r="H40" s="548">
        <v>5293</v>
      </c>
      <c r="I40" s="548">
        <v>4689</v>
      </c>
      <c r="J40" s="548">
        <v>5396</v>
      </c>
      <c r="K40" s="549">
        <v>-374</v>
      </c>
      <c r="L40" s="380">
        <v>-6.9310600444773911</v>
      </c>
    </row>
    <row r="41" spans="1:12" s="369" customFormat="1" ht="24" customHeight="1" x14ac:dyDescent="0.2">
      <c r="A41" s="381"/>
      <c r="B41" s="385"/>
      <c r="C41" s="382" t="s">
        <v>353</v>
      </c>
      <c r="D41" s="385"/>
      <c r="E41" s="383"/>
      <c r="F41" s="548">
        <v>1646</v>
      </c>
      <c r="G41" s="548">
        <v>1416</v>
      </c>
      <c r="H41" s="548">
        <v>1932</v>
      </c>
      <c r="I41" s="548">
        <v>1802</v>
      </c>
      <c r="J41" s="550">
        <v>1741</v>
      </c>
      <c r="K41" s="549">
        <v>-95</v>
      </c>
      <c r="L41" s="380">
        <v>-5.4566341183228033</v>
      </c>
    </row>
    <row r="42" spans="1:12" s="110" customFormat="1" ht="15" customHeight="1" x14ac:dyDescent="0.2">
      <c r="A42" s="381"/>
      <c r="B42" s="384" t="s">
        <v>113</v>
      </c>
      <c r="C42" s="384" t="s">
        <v>354</v>
      </c>
      <c r="D42" s="385"/>
      <c r="E42" s="383"/>
      <c r="F42" s="548">
        <v>2437</v>
      </c>
      <c r="G42" s="548">
        <v>1741</v>
      </c>
      <c r="H42" s="548">
        <v>3229</v>
      </c>
      <c r="I42" s="548">
        <v>2479</v>
      </c>
      <c r="J42" s="548">
        <v>2585</v>
      </c>
      <c r="K42" s="549">
        <v>-148</v>
      </c>
      <c r="L42" s="380">
        <v>-5.725338491295938</v>
      </c>
    </row>
    <row r="43" spans="1:12" s="110" customFormat="1" ht="15" customHeight="1" x14ac:dyDescent="0.2">
      <c r="A43" s="381"/>
      <c r="B43" s="385"/>
      <c r="C43" s="382" t="s">
        <v>353</v>
      </c>
      <c r="D43" s="385"/>
      <c r="E43" s="383"/>
      <c r="F43" s="548">
        <v>994</v>
      </c>
      <c r="G43" s="548">
        <v>753</v>
      </c>
      <c r="H43" s="548">
        <v>1396</v>
      </c>
      <c r="I43" s="548">
        <v>1191</v>
      </c>
      <c r="J43" s="548">
        <v>1089</v>
      </c>
      <c r="K43" s="549">
        <v>-95</v>
      </c>
      <c r="L43" s="380">
        <v>-8.7235996326905418</v>
      </c>
    </row>
    <row r="44" spans="1:12" s="110" customFormat="1" ht="15" customHeight="1" x14ac:dyDescent="0.2">
      <c r="A44" s="381"/>
      <c r="B44" s="384"/>
      <c r="C44" s="366" t="s">
        <v>109</v>
      </c>
      <c r="D44" s="385"/>
      <c r="E44" s="383"/>
      <c r="F44" s="548">
        <v>8340</v>
      </c>
      <c r="G44" s="548">
        <v>6198</v>
      </c>
      <c r="H44" s="548">
        <v>7656</v>
      </c>
      <c r="I44" s="548">
        <v>7317</v>
      </c>
      <c r="J44" s="550">
        <v>9303</v>
      </c>
      <c r="K44" s="549">
        <v>-963</v>
      </c>
      <c r="L44" s="380">
        <v>-10.351499516285068</v>
      </c>
    </row>
    <row r="45" spans="1:12" s="110" customFormat="1" ht="15" customHeight="1" x14ac:dyDescent="0.2">
      <c r="A45" s="381"/>
      <c r="B45" s="385"/>
      <c r="C45" s="382" t="s">
        <v>353</v>
      </c>
      <c r="D45" s="385"/>
      <c r="E45" s="383"/>
      <c r="F45" s="548">
        <v>2387</v>
      </c>
      <c r="G45" s="548">
        <v>1921</v>
      </c>
      <c r="H45" s="548">
        <v>2343</v>
      </c>
      <c r="I45" s="548">
        <v>2326</v>
      </c>
      <c r="J45" s="548">
        <v>2584</v>
      </c>
      <c r="K45" s="549">
        <v>-197</v>
      </c>
      <c r="L45" s="380">
        <v>-7.6238390092879254</v>
      </c>
    </row>
    <row r="46" spans="1:12" s="110" customFormat="1" ht="15" customHeight="1" x14ac:dyDescent="0.2">
      <c r="A46" s="381"/>
      <c r="B46" s="384"/>
      <c r="C46" s="366" t="s">
        <v>110</v>
      </c>
      <c r="D46" s="385"/>
      <c r="E46" s="383"/>
      <c r="F46" s="548">
        <v>1280</v>
      </c>
      <c r="G46" s="548">
        <v>793</v>
      </c>
      <c r="H46" s="548">
        <v>1044</v>
      </c>
      <c r="I46" s="548">
        <v>1059</v>
      </c>
      <c r="J46" s="548">
        <v>1389</v>
      </c>
      <c r="K46" s="549">
        <v>-109</v>
      </c>
      <c r="L46" s="380">
        <v>-7.847372210223182</v>
      </c>
    </row>
    <row r="47" spans="1:12" s="110" customFormat="1" ht="15" customHeight="1" x14ac:dyDescent="0.2">
      <c r="A47" s="381"/>
      <c r="B47" s="385"/>
      <c r="C47" s="382" t="s">
        <v>353</v>
      </c>
      <c r="D47" s="385"/>
      <c r="E47" s="383"/>
      <c r="F47" s="548">
        <v>292</v>
      </c>
      <c r="G47" s="548">
        <v>219</v>
      </c>
      <c r="H47" s="548">
        <v>273</v>
      </c>
      <c r="I47" s="548">
        <v>271</v>
      </c>
      <c r="J47" s="550">
        <v>299</v>
      </c>
      <c r="K47" s="549">
        <v>-7</v>
      </c>
      <c r="L47" s="380">
        <v>-2.3411371237458196</v>
      </c>
    </row>
    <row r="48" spans="1:12" s="110" customFormat="1" ht="15" customHeight="1" x14ac:dyDescent="0.2">
      <c r="A48" s="381"/>
      <c r="B48" s="385"/>
      <c r="C48" s="366" t="s">
        <v>111</v>
      </c>
      <c r="D48" s="386"/>
      <c r="E48" s="387"/>
      <c r="F48" s="548">
        <v>192</v>
      </c>
      <c r="G48" s="548">
        <v>130</v>
      </c>
      <c r="H48" s="548">
        <v>157</v>
      </c>
      <c r="I48" s="548">
        <v>176</v>
      </c>
      <c r="J48" s="548">
        <v>164</v>
      </c>
      <c r="K48" s="549">
        <v>28</v>
      </c>
      <c r="L48" s="380">
        <v>17.073170731707318</v>
      </c>
    </row>
    <row r="49" spans="1:12" s="110" customFormat="1" ht="15" customHeight="1" x14ac:dyDescent="0.2">
      <c r="A49" s="381"/>
      <c r="B49" s="385"/>
      <c r="C49" s="382" t="s">
        <v>353</v>
      </c>
      <c r="D49" s="385"/>
      <c r="E49" s="383"/>
      <c r="F49" s="548">
        <v>43</v>
      </c>
      <c r="G49" s="548">
        <v>37</v>
      </c>
      <c r="H49" s="548">
        <v>60</v>
      </c>
      <c r="I49" s="548">
        <v>74</v>
      </c>
      <c r="J49" s="548">
        <v>52</v>
      </c>
      <c r="K49" s="549">
        <v>-9</v>
      </c>
      <c r="L49" s="380">
        <v>-17.307692307692307</v>
      </c>
    </row>
    <row r="50" spans="1:12" s="110" customFormat="1" ht="15" customHeight="1" x14ac:dyDescent="0.2">
      <c r="A50" s="381"/>
      <c r="B50" s="384" t="s">
        <v>113</v>
      </c>
      <c r="C50" s="382" t="s">
        <v>181</v>
      </c>
      <c r="D50" s="385"/>
      <c r="E50" s="383"/>
      <c r="F50" s="548">
        <v>7959</v>
      </c>
      <c r="G50" s="548">
        <v>5361</v>
      </c>
      <c r="H50" s="548">
        <v>7703</v>
      </c>
      <c r="I50" s="548">
        <v>7121</v>
      </c>
      <c r="J50" s="550">
        <v>9014</v>
      </c>
      <c r="K50" s="549">
        <v>-1055</v>
      </c>
      <c r="L50" s="380">
        <v>-11.704015975149767</v>
      </c>
    </row>
    <row r="51" spans="1:12" s="110" customFormat="1" ht="15" customHeight="1" x14ac:dyDescent="0.2">
      <c r="A51" s="381"/>
      <c r="B51" s="385"/>
      <c r="C51" s="382" t="s">
        <v>353</v>
      </c>
      <c r="D51" s="385"/>
      <c r="E51" s="383"/>
      <c r="F51" s="548">
        <v>2330</v>
      </c>
      <c r="G51" s="548">
        <v>1642</v>
      </c>
      <c r="H51" s="548">
        <v>2330</v>
      </c>
      <c r="I51" s="548">
        <v>2305</v>
      </c>
      <c r="J51" s="548">
        <v>2515</v>
      </c>
      <c r="K51" s="549">
        <v>-185</v>
      </c>
      <c r="L51" s="380">
        <v>-7.355864811133201</v>
      </c>
    </row>
    <row r="52" spans="1:12" s="110" customFormat="1" ht="15" customHeight="1" x14ac:dyDescent="0.2">
      <c r="A52" s="381"/>
      <c r="B52" s="384"/>
      <c r="C52" s="382" t="s">
        <v>182</v>
      </c>
      <c r="D52" s="385"/>
      <c r="E52" s="383"/>
      <c r="F52" s="548">
        <v>4290</v>
      </c>
      <c r="G52" s="548">
        <v>3501</v>
      </c>
      <c r="H52" s="548">
        <v>4383</v>
      </c>
      <c r="I52" s="548">
        <v>3910</v>
      </c>
      <c r="J52" s="548">
        <v>4427</v>
      </c>
      <c r="K52" s="549">
        <v>-137</v>
      </c>
      <c r="L52" s="380">
        <v>-3.0946464874632933</v>
      </c>
    </row>
    <row r="53" spans="1:12" s="269" customFormat="1" ht="11.25" customHeight="1" x14ac:dyDescent="0.2">
      <c r="A53" s="381"/>
      <c r="B53" s="385"/>
      <c r="C53" s="382" t="s">
        <v>353</v>
      </c>
      <c r="D53" s="385"/>
      <c r="E53" s="383"/>
      <c r="F53" s="548">
        <v>1386</v>
      </c>
      <c r="G53" s="548">
        <v>1288</v>
      </c>
      <c r="H53" s="548">
        <v>1742</v>
      </c>
      <c r="I53" s="548">
        <v>1557</v>
      </c>
      <c r="J53" s="550">
        <v>1509</v>
      </c>
      <c r="K53" s="549">
        <v>-123</v>
      </c>
      <c r="L53" s="380">
        <v>-8.1510934393638177</v>
      </c>
    </row>
    <row r="54" spans="1:12" s="151" customFormat="1" ht="12.75" customHeight="1" x14ac:dyDescent="0.2">
      <c r="A54" s="381"/>
      <c r="B54" s="384" t="s">
        <v>113</v>
      </c>
      <c r="C54" s="384" t="s">
        <v>116</v>
      </c>
      <c r="D54" s="385"/>
      <c r="E54" s="383"/>
      <c r="F54" s="548">
        <v>8838</v>
      </c>
      <c r="G54" s="548">
        <v>6117</v>
      </c>
      <c r="H54" s="548">
        <v>8997</v>
      </c>
      <c r="I54" s="548">
        <v>8118</v>
      </c>
      <c r="J54" s="548">
        <v>10153</v>
      </c>
      <c r="K54" s="549">
        <v>-1315</v>
      </c>
      <c r="L54" s="380">
        <v>-12.951836895498868</v>
      </c>
    </row>
    <row r="55" spans="1:12" ht="11.25" x14ac:dyDescent="0.2">
      <c r="A55" s="381"/>
      <c r="B55" s="385"/>
      <c r="C55" s="382" t="s">
        <v>353</v>
      </c>
      <c r="D55" s="385"/>
      <c r="E55" s="383"/>
      <c r="F55" s="548">
        <v>2309</v>
      </c>
      <c r="G55" s="548">
        <v>1783</v>
      </c>
      <c r="H55" s="548">
        <v>2810</v>
      </c>
      <c r="I55" s="548">
        <v>2564</v>
      </c>
      <c r="J55" s="548">
        <v>2556</v>
      </c>
      <c r="K55" s="549">
        <v>-247</v>
      </c>
      <c r="L55" s="380">
        <v>-9.6635367762128332</v>
      </c>
    </row>
    <row r="56" spans="1:12" ht="14.25" customHeight="1" x14ac:dyDescent="0.2">
      <c r="A56" s="381"/>
      <c r="B56" s="385"/>
      <c r="C56" s="384" t="s">
        <v>117</v>
      </c>
      <c r="D56" s="385"/>
      <c r="E56" s="383"/>
      <c r="F56" s="548">
        <v>3402</v>
      </c>
      <c r="G56" s="548">
        <v>2740</v>
      </c>
      <c r="H56" s="548">
        <v>3080</v>
      </c>
      <c r="I56" s="548">
        <v>2905</v>
      </c>
      <c r="J56" s="548">
        <v>3278</v>
      </c>
      <c r="K56" s="549">
        <v>124</v>
      </c>
      <c r="L56" s="380">
        <v>3.7827943868212324</v>
      </c>
    </row>
    <row r="57" spans="1:12" ht="18.75" customHeight="1" x14ac:dyDescent="0.2">
      <c r="A57" s="388"/>
      <c r="B57" s="389"/>
      <c r="C57" s="390" t="s">
        <v>353</v>
      </c>
      <c r="D57" s="389"/>
      <c r="E57" s="391"/>
      <c r="F57" s="551">
        <v>1405</v>
      </c>
      <c r="G57" s="552">
        <v>1147</v>
      </c>
      <c r="H57" s="552">
        <v>1259</v>
      </c>
      <c r="I57" s="552">
        <v>1293</v>
      </c>
      <c r="J57" s="552">
        <v>1465</v>
      </c>
      <c r="K57" s="553">
        <f t="shared" ref="K57" si="0">IF(OR(F57=".",J57=".")=TRUE,".",IF(OR(F57="*",J57="*")=TRUE,"*",IF(AND(F57="-",J57="-")=TRUE,"-",IF(AND(ISNUMBER(J57),ISNUMBER(F57))=TRUE,IF(F57-J57=0,0,F57-J57),IF(ISNUMBER(F57)=TRUE,F57,-J57)))))</f>
        <v>-60</v>
      </c>
      <c r="L57" s="392">
        <f t="shared" ref="L57" si="1">IF(K57 =".",".",IF(K57 ="*","*",IF(K57="-","-",IF(K57=0,0,IF(OR(J57="-",J57=".",F57="-",F57=".")=TRUE,"X",IF(J57=0,"0,0",IF(ABS(K57*100/J57)&gt;250,".X",(K57*100/J57))))))))</f>
        <v>-4.0955631399317403</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355</v>
      </c>
      <c r="B59" s="627"/>
      <c r="C59" s="627"/>
      <c r="D59" s="626"/>
      <c r="E59" s="627"/>
      <c r="F59" s="627"/>
      <c r="G59" s="627"/>
      <c r="H59" s="627"/>
      <c r="I59" s="627"/>
      <c r="J59" s="627"/>
      <c r="K59" s="627"/>
      <c r="L59" s="627"/>
    </row>
    <row r="60" spans="1:12" ht="11.25" customHeight="1" x14ac:dyDescent="0.2">
      <c r="A60" s="628" t="s">
        <v>356</v>
      </c>
      <c r="B60" s="629"/>
      <c r="C60" s="629"/>
      <c r="D60" s="629"/>
      <c r="E60" s="629"/>
      <c r="F60" s="629"/>
      <c r="G60" s="629"/>
      <c r="H60" s="629"/>
      <c r="I60" s="629"/>
      <c r="J60" s="629"/>
      <c r="K60" s="629"/>
      <c r="L60" s="629"/>
    </row>
    <row r="61" spans="1:12" ht="12.75" customHeight="1" x14ac:dyDescent="0.2">
      <c r="A61" s="630" t="s">
        <v>357</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358</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359</v>
      </c>
      <c r="E7" s="648"/>
      <c r="F7" s="648"/>
      <c r="G7" s="648"/>
      <c r="H7" s="649"/>
      <c r="I7" s="650" t="s">
        <v>360</v>
      </c>
      <c r="J7" s="651"/>
      <c r="K7" s="96"/>
      <c r="L7" s="96"/>
      <c r="M7" s="96"/>
      <c r="N7" s="96"/>
      <c r="O7" s="96"/>
    </row>
    <row r="8" spans="1:15" ht="21.75" customHeight="1" x14ac:dyDescent="0.2">
      <c r="A8" s="616"/>
      <c r="B8" s="617"/>
      <c r="C8" s="583"/>
      <c r="D8" s="566" t="s">
        <v>336</v>
      </c>
      <c r="E8" s="566" t="s">
        <v>338</v>
      </c>
      <c r="F8" s="566" t="s">
        <v>339</v>
      </c>
      <c r="G8" s="566" t="s">
        <v>340</v>
      </c>
      <c r="H8" s="566" t="s">
        <v>341</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12618</v>
      </c>
      <c r="E11" s="114">
        <v>9261</v>
      </c>
      <c r="F11" s="114">
        <v>16260</v>
      </c>
      <c r="G11" s="114">
        <v>11230</v>
      </c>
      <c r="H11" s="140">
        <v>13799</v>
      </c>
      <c r="I11" s="115">
        <v>-1181</v>
      </c>
      <c r="J11" s="116">
        <v>-8.5585912022610326</v>
      </c>
    </row>
    <row r="12" spans="1:15" s="110" customFormat="1" ht="24.95" customHeight="1" x14ac:dyDescent="0.2">
      <c r="A12" s="193" t="s">
        <v>132</v>
      </c>
      <c r="B12" s="194" t="s">
        <v>133</v>
      </c>
      <c r="C12" s="113">
        <v>3.6455856712632748</v>
      </c>
      <c r="D12" s="115">
        <v>460</v>
      </c>
      <c r="E12" s="114">
        <v>369</v>
      </c>
      <c r="F12" s="114">
        <v>688</v>
      </c>
      <c r="G12" s="114">
        <v>477</v>
      </c>
      <c r="H12" s="140">
        <v>498</v>
      </c>
      <c r="I12" s="115">
        <v>-38</v>
      </c>
      <c r="J12" s="116">
        <v>-7.6305220883534135</v>
      </c>
    </row>
    <row r="13" spans="1:15" s="110" customFormat="1" ht="24.95" customHeight="1" x14ac:dyDescent="0.2">
      <c r="A13" s="193" t="s">
        <v>134</v>
      </c>
      <c r="B13" s="199" t="s">
        <v>214</v>
      </c>
      <c r="C13" s="113">
        <v>1.0381993976858457</v>
      </c>
      <c r="D13" s="115">
        <v>131</v>
      </c>
      <c r="E13" s="114">
        <v>84</v>
      </c>
      <c r="F13" s="114">
        <v>194</v>
      </c>
      <c r="G13" s="114">
        <v>118</v>
      </c>
      <c r="H13" s="140">
        <v>193</v>
      </c>
      <c r="I13" s="115">
        <v>-62</v>
      </c>
      <c r="J13" s="116">
        <v>-32.124352331606218</v>
      </c>
    </row>
    <row r="14" spans="1:15" s="287" customFormat="1" ht="24.95" customHeight="1" x14ac:dyDescent="0.2">
      <c r="A14" s="193" t="s">
        <v>215</v>
      </c>
      <c r="B14" s="199" t="s">
        <v>137</v>
      </c>
      <c r="C14" s="113">
        <v>14.899350134728166</v>
      </c>
      <c r="D14" s="115">
        <v>1880</v>
      </c>
      <c r="E14" s="114">
        <v>1434</v>
      </c>
      <c r="F14" s="114">
        <v>2281</v>
      </c>
      <c r="G14" s="114">
        <v>1622</v>
      </c>
      <c r="H14" s="140">
        <v>2052</v>
      </c>
      <c r="I14" s="115">
        <v>-172</v>
      </c>
      <c r="J14" s="116">
        <v>-8.3820662768031191</v>
      </c>
      <c r="K14" s="110"/>
      <c r="L14" s="110"/>
      <c r="M14" s="110"/>
      <c r="N14" s="110"/>
      <c r="O14" s="110"/>
    </row>
    <row r="15" spans="1:15" s="110" customFormat="1" ht="24.95" customHeight="1" x14ac:dyDescent="0.2">
      <c r="A15" s="193" t="s">
        <v>216</v>
      </c>
      <c r="B15" s="199" t="s">
        <v>217</v>
      </c>
      <c r="C15" s="113">
        <v>7.2753209700427961</v>
      </c>
      <c r="D15" s="115">
        <v>918</v>
      </c>
      <c r="E15" s="114">
        <v>924</v>
      </c>
      <c r="F15" s="114">
        <v>953</v>
      </c>
      <c r="G15" s="114">
        <v>751</v>
      </c>
      <c r="H15" s="140">
        <v>906</v>
      </c>
      <c r="I15" s="115">
        <v>12</v>
      </c>
      <c r="J15" s="116">
        <v>1.3245033112582782</v>
      </c>
    </row>
    <row r="16" spans="1:15" s="287" customFormat="1" ht="24.95" customHeight="1" x14ac:dyDescent="0.2">
      <c r="A16" s="193" t="s">
        <v>218</v>
      </c>
      <c r="B16" s="199" t="s">
        <v>141</v>
      </c>
      <c r="C16" s="113">
        <v>5.7774607703281031</v>
      </c>
      <c r="D16" s="115">
        <v>729</v>
      </c>
      <c r="E16" s="114">
        <v>362</v>
      </c>
      <c r="F16" s="114">
        <v>992</v>
      </c>
      <c r="G16" s="114">
        <v>615</v>
      </c>
      <c r="H16" s="140">
        <v>877</v>
      </c>
      <c r="I16" s="115">
        <v>-148</v>
      </c>
      <c r="J16" s="116">
        <v>-16.875712656784494</v>
      </c>
      <c r="K16" s="110"/>
      <c r="L16" s="110"/>
      <c r="M16" s="110"/>
      <c r="N16" s="110"/>
      <c r="O16" s="110"/>
    </row>
    <row r="17" spans="1:15" s="110" customFormat="1" ht="24.95" customHeight="1" x14ac:dyDescent="0.2">
      <c r="A17" s="193" t="s">
        <v>142</v>
      </c>
      <c r="B17" s="199" t="s">
        <v>220</v>
      </c>
      <c r="C17" s="113">
        <v>1.8465683943572675</v>
      </c>
      <c r="D17" s="115">
        <v>233</v>
      </c>
      <c r="E17" s="114">
        <v>148</v>
      </c>
      <c r="F17" s="114">
        <v>336</v>
      </c>
      <c r="G17" s="114">
        <v>256</v>
      </c>
      <c r="H17" s="140">
        <v>269</v>
      </c>
      <c r="I17" s="115">
        <v>-36</v>
      </c>
      <c r="J17" s="116">
        <v>-13.382899628252789</v>
      </c>
    </row>
    <row r="18" spans="1:15" s="287" customFormat="1" ht="24.95" customHeight="1" x14ac:dyDescent="0.2">
      <c r="A18" s="201" t="s">
        <v>144</v>
      </c>
      <c r="B18" s="202" t="s">
        <v>145</v>
      </c>
      <c r="C18" s="113">
        <v>9.7083531462989381</v>
      </c>
      <c r="D18" s="115">
        <v>1225</v>
      </c>
      <c r="E18" s="114">
        <v>676</v>
      </c>
      <c r="F18" s="114">
        <v>1574</v>
      </c>
      <c r="G18" s="114">
        <v>1098</v>
      </c>
      <c r="H18" s="140">
        <v>1302</v>
      </c>
      <c r="I18" s="115">
        <v>-77</v>
      </c>
      <c r="J18" s="116">
        <v>-5.913978494623656</v>
      </c>
      <c r="K18" s="110"/>
      <c r="L18" s="110"/>
      <c r="M18" s="110"/>
      <c r="N18" s="110"/>
      <c r="O18" s="110"/>
    </row>
    <row r="19" spans="1:15" s="110" customFormat="1" ht="24.95" customHeight="1" x14ac:dyDescent="0.2">
      <c r="A19" s="193" t="s">
        <v>146</v>
      </c>
      <c r="B19" s="199" t="s">
        <v>147</v>
      </c>
      <c r="C19" s="113">
        <v>16.389285148200983</v>
      </c>
      <c r="D19" s="115">
        <v>2068</v>
      </c>
      <c r="E19" s="114">
        <v>1482</v>
      </c>
      <c r="F19" s="114">
        <v>2773</v>
      </c>
      <c r="G19" s="114">
        <v>2176</v>
      </c>
      <c r="H19" s="140">
        <v>2647</v>
      </c>
      <c r="I19" s="115">
        <v>-579</v>
      </c>
      <c r="J19" s="116">
        <v>-21.873819418209294</v>
      </c>
    </row>
    <row r="20" spans="1:15" s="287" customFormat="1" ht="24.95" customHeight="1" x14ac:dyDescent="0.2">
      <c r="A20" s="193" t="s">
        <v>148</v>
      </c>
      <c r="B20" s="199" t="s">
        <v>149</v>
      </c>
      <c r="C20" s="113">
        <v>8.1470914566492318</v>
      </c>
      <c r="D20" s="115">
        <v>1028</v>
      </c>
      <c r="E20" s="114">
        <v>742</v>
      </c>
      <c r="F20" s="114">
        <v>1137</v>
      </c>
      <c r="G20" s="114">
        <v>855</v>
      </c>
      <c r="H20" s="140">
        <v>982</v>
      </c>
      <c r="I20" s="115">
        <v>46</v>
      </c>
      <c r="J20" s="116">
        <v>4.6843177189409371</v>
      </c>
      <c r="K20" s="110"/>
      <c r="L20" s="110"/>
      <c r="M20" s="110"/>
      <c r="N20" s="110"/>
      <c r="O20" s="110"/>
    </row>
    <row r="21" spans="1:15" s="110" customFormat="1" ht="24.95" customHeight="1" x14ac:dyDescent="0.2">
      <c r="A21" s="201" t="s">
        <v>150</v>
      </c>
      <c r="B21" s="202" t="s">
        <v>151</v>
      </c>
      <c r="C21" s="113">
        <v>4.1686479632271363</v>
      </c>
      <c r="D21" s="115">
        <v>526</v>
      </c>
      <c r="E21" s="114">
        <v>499</v>
      </c>
      <c r="F21" s="114">
        <v>557</v>
      </c>
      <c r="G21" s="114">
        <v>505</v>
      </c>
      <c r="H21" s="140">
        <v>615</v>
      </c>
      <c r="I21" s="115">
        <v>-89</v>
      </c>
      <c r="J21" s="116">
        <v>-14.471544715447154</v>
      </c>
    </row>
    <row r="22" spans="1:15" s="110" customFormat="1" ht="24.95" customHeight="1" x14ac:dyDescent="0.2">
      <c r="A22" s="201" t="s">
        <v>152</v>
      </c>
      <c r="B22" s="199" t="s">
        <v>153</v>
      </c>
      <c r="C22" s="113">
        <v>0.69741638928514815</v>
      </c>
      <c r="D22" s="115">
        <v>88</v>
      </c>
      <c r="E22" s="114">
        <v>69</v>
      </c>
      <c r="F22" s="114">
        <v>99</v>
      </c>
      <c r="G22" s="114">
        <v>75</v>
      </c>
      <c r="H22" s="140">
        <v>110</v>
      </c>
      <c r="I22" s="115">
        <v>-22</v>
      </c>
      <c r="J22" s="116">
        <v>-20</v>
      </c>
    </row>
    <row r="23" spans="1:15" s="110" customFormat="1" ht="24.95" customHeight="1" x14ac:dyDescent="0.2">
      <c r="A23" s="193" t="s">
        <v>154</v>
      </c>
      <c r="B23" s="199" t="s">
        <v>155</v>
      </c>
      <c r="C23" s="113">
        <v>0.96687272150895542</v>
      </c>
      <c r="D23" s="115">
        <v>122</v>
      </c>
      <c r="E23" s="114">
        <v>52</v>
      </c>
      <c r="F23" s="114">
        <v>142</v>
      </c>
      <c r="G23" s="114">
        <v>63</v>
      </c>
      <c r="H23" s="140">
        <v>136</v>
      </c>
      <c r="I23" s="115">
        <v>-14</v>
      </c>
      <c r="J23" s="116">
        <v>-10.294117647058824</v>
      </c>
    </row>
    <row r="24" spans="1:15" s="110" customFormat="1" ht="24.95" customHeight="1" x14ac:dyDescent="0.2">
      <c r="A24" s="193" t="s">
        <v>156</v>
      </c>
      <c r="B24" s="199" t="s">
        <v>221</v>
      </c>
      <c r="C24" s="113">
        <v>3.962593120938342</v>
      </c>
      <c r="D24" s="115">
        <v>500</v>
      </c>
      <c r="E24" s="114">
        <v>306</v>
      </c>
      <c r="F24" s="114">
        <v>682</v>
      </c>
      <c r="G24" s="114">
        <v>425</v>
      </c>
      <c r="H24" s="140">
        <v>718</v>
      </c>
      <c r="I24" s="115">
        <v>-218</v>
      </c>
      <c r="J24" s="116">
        <v>-30.362116991643454</v>
      </c>
    </row>
    <row r="25" spans="1:15" s="110" customFormat="1" ht="24.95" customHeight="1" x14ac:dyDescent="0.2">
      <c r="A25" s="193" t="s">
        <v>222</v>
      </c>
      <c r="B25" s="204" t="s">
        <v>159</v>
      </c>
      <c r="C25" s="113">
        <v>5.515929624346172</v>
      </c>
      <c r="D25" s="115">
        <v>696</v>
      </c>
      <c r="E25" s="114">
        <v>533</v>
      </c>
      <c r="F25" s="114">
        <v>718</v>
      </c>
      <c r="G25" s="114">
        <v>636</v>
      </c>
      <c r="H25" s="140">
        <v>709</v>
      </c>
      <c r="I25" s="115">
        <v>-13</v>
      </c>
      <c r="J25" s="116">
        <v>-1.8335684062059239</v>
      </c>
    </row>
    <row r="26" spans="1:15" s="110" customFormat="1" ht="24.95" customHeight="1" x14ac:dyDescent="0.2">
      <c r="A26" s="201">
        <v>782.78300000000002</v>
      </c>
      <c r="B26" s="203" t="s">
        <v>160</v>
      </c>
      <c r="C26" s="113">
        <v>10.191789507053416</v>
      </c>
      <c r="D26" s="115">
        <v>1286</v>
      </c>
      <c r="E26" s="114">
        <v>895</v>
      </c>
      <c r="F26" s="114">
        <v>1096</v>
      </c>
      <c r="G26" s="114">
        <v>1006</v>
      </c>
      <c r="H26" s="140">
        <v>1253</v>
      </c>
      <c r="I26" s="115">
        <v>33</v>
      </c>
      <c r="J26" s="116">
        <v>2.633679169992019</v>
      </c>
    </row>
    <row r="27" spans="1:15" s="110" customFormat="1" ht="24.95" customHeight="1" x14ac:dyDescent="0.2">
      <c r="A27" s="193" t="s">
        <v>161</v>
      </c>
      <c r="B27" s="199" t="s">
        <v>162</v>
      </c>
      <c r="C27" s="113">
        <v>2.2032017752417183</v>
      </c>
      <c r="D27" s="115">
        <v>278</v>
      </c>
      <c r="E27" s="114">
        <v>279</v>
      </c>
      <c r="F27" s="114">
        <v>657</v>
      </c>
      <c r="G27" s="114">
        <v>335</v>
      </c>
      <c r="H27" s="140">
        <v>272</v>
      </c>
      <c r="I27" s="115">
        <v>6</v>
      </c>
      <c r="J27" s="116">
        <v>2.2058823529411766</v>
      </c>
    </row>
    <row r="28" spans="1:15" s="110" customFormat="1" ht="24.95" customHeight="1" x14ac:dyDescent="0.2">
      <c r="A28" s="193" t="s">
        <v>163</v>
      </c>
      <c r="B28" s="199" t="s">
        <v>164</v>
      </c>
      <c r="C28" s="113">
        <v>1.8703439530828974</v>
      </c>
      <c r="D28" s="115">
        <v>236</v>
      </c>
      <c r="E28" s="114">
        <v>181</v>
      </c>
      <c r="F28" s="114">
        <v>664</v>
      </c>
      <c r="G28" s="114">
        <v>155</v>
      </c>
      <c r="H28" s="140">
        <v>280</v>
      </c>
      <c r="I28" s="115">
        <v>-44</v>
      </c>
      <c r="J28" s="116">
        <v>-15.714285714285714</v>
      </c>
    </row>
    <row r="29" spans="1:15" s="110" customFormat="1" ht="24.95" customHeight="1" x14ac:dyDescent="0.2">
      <c r="A29" s="193">
        <v>86</v>
      </c>
      <c r="B29" s="199" t="s">
        <v>165</v>
      </c>
      <c r="C29" s="113">
        <v>3.6614360437470279</v>
      </c>
      <c r="D29" s="115">
        <v>462</v>
      </c>
      <c r="E29" s="114">
        <v>418</v>
      </c>
      <c r="F29" s="114">
        <v>673</v>
      </c>
      <c r="G29" s="114">
        <v>425</v>
      </c>
      <c r="H29" s="140">
        <v>532</v>
      </c>
      <c r="I29" s="115">
        <v>-70</v>
      </c>
      <c r="J29" s="116">
        <v>-13.157894736842104</v>
      </c>
    </row>
    <row r="30" spans="1:15" s="110" customFormat="1" ht="24.95" customHeight="1" x14ac:dyDescent="0.2">
      <c r="A30" s="193">
        <v>87.88</v>
      </c>
      <c r="B30" s="204" t="s">
        <v>166</v>
      </c>
      <c r="C30" s="113">
        <v>9.589475352670787</v>
      </c>
      <c r="D30" s="115">
        <v>1210</v>
      </c>
      <c r="E30" s="114">
        <v>919</v>
      </c>
      <c r="F30" s="114">
        <v>1576</v>
      </c>
      <c r="G30" s="114">
        <v>889</v>
      </c>
      <c r="H30" s="140">
        <v>1067</v>
      </c>
      <c r="I30" s="115">
        <v>143</v>
      </c>
      <c r="J30" s="116">
        <v>13.402061855670103</v>
      </c>
    </row>
    <row r="31" spans="1:15" s="110" customFormat="1" ht="24.95" customHeight="1" x14ac:dyDescent="0.2">
      <c r="A31" s="193" t="s">
        <v>167</v>
      </c>
      <c r="B31" s="199" t="s">
        <v>168</v>
      </c>
      <c r="C31" s="113">
        <v>3.3444285940719607</v>
      </c>
      <c r="D31" s="115">
        <v>422</v>
      </c>
      <c r="E31" s="114">
        <v>323</v>
      </c>
      <c r="F31" s="114">
        <v>749</v>
      </c>
      <c r="G31" s="114">
        <v>370</v>
      </c>
      <c r="H31" s="140">
        <v>431</v>
      </c>
      <c r="I31" s="115">
        <v>-9</v>
      </c>
      <c r="J31" s="116">
        <v>-2.0881670533642693</v>
      </c>
    </row>
    <row r="32" spans="1:15" s="110" customFormat="1" ht="24.95" customHeight="1" x14ac:dyDescent="0.2">
      <c r="A32" s="193"/>
      <c r="B32" s="204" t="s">
        <v>169</v>
      </c>
      <c r="C32" s="113" t="s">
        <v>514</v>
      </c>
      <c r="D32" s="115" t="s">
        <v>514</v>
      </c>
      <c r="E32" s="114" t="s">
        <v>514</v>
      </c>
      <c r="F32" s="114" t="s">
        <v>514</v>
      </c>
      <c r="G32" s="114" t="s">
        <v>514</v>
      </c>
      <c r="H32" s="140" t="s">
        <v>514</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3.6455856712632748</v>
      </c>
      <c r="D34" s="115">
        <v>460</v>
      </c>
      <c r="E34" s="114">
        <v>369</v>
      </c>
      <c r="F34" s="114">
        <v>688</v>
      </c>
      <c r="G34" s="114">
        <v>477</v>
      </c>
      <c r="H34" s="140">
        <v>498</v>
      </c>
      <c r="I34" s="115">
        <v>-38</v>
      </c>
      <c r="J34" s="116">
        <v>-7.6305220883534135</v>
      </c>
    </row>
    <row r="35" spans="1:10" s="110" customFormat="1" ht="24.95" customHeight="1" x14ac:dyDescent="0.2">
      <c r="A35" s="292" t="s">
        <v>171</v>
      </c>
      <c r="B35" s="293" t="s">
        <v>172</v>
      </c>
      <c r="C35" s="113">
        <v>25.64590267871295</v>
      </c>
      <c r="D35" s="115">
        <v>3236</v>
      </c>
      <c r="E35" s="114">
        <v>2194</v>
      </c>
      <c r="F35" s="114">
        <v>4049</v>
      </c>
      <c r="G35" s="114">
        <v>2838</v>
      </c>
      <c r="H35" s="140">
        <v>3547</v>
      </c>
      <c r="I35" s="115">
        <v>-311</v>
      </c>
      <c r="J35" s="116">
        <v>-8.7679729348745425</v>
      </c>
    </row>
    <row r="36" spans="1:10" s="110" customFormat="1" ht="24.95" customHeight="1" x14ac:dyDescent="0.2">
      <c r="A36" s="294" t="s">
        <v>173</v>
      </c>
      <c r="B36" s="295" t="s">
        <v>174</v>
      </c>
      <c r="C36" s="125">
        <v>70.70851165002378</v>
      </c>
      <c r="D36" s="143">
        <v>8922</v>
      </c>
      <c r="E36" s="144">
        <v>6698</v>
      </c>
      <c r="F36" s="144">
        <v>11523</v>
      </c>
      <c r="G36" s="144">
        <v>7915</v>
      </c>
      <c r="H36" s="145">
        <v>9752</v>
      </c>
      <c r="I36" s="143">
        <v>-830</v>
      </c>
      <c r="J36" s="146">
        <v>-8.5110746513535691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361</v>
      </c>
      <c r="B39" s="645"/>
      <c r="C39" s="645"/>
      <c r="D39" s="645"/>
      <c r="E39" s="645"/>
      <c r="F39" s="645"/>
      <c r="G39" s="645"/>
      <c r="H39" s="645"/>
      <c r="I39" s="645"/>
      <c r="J39" s="645"/>
    </row>
    <row r="40" spans="1:10" ht="31.5" customHeight="1" x14ac:dyDescent="0.2">
      <c r="A40" s="646" t="s">
        <v>362</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363</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336</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333</v>
      </c>
      <c r="B7" s="577"/>
      <c r="C7" s="577"/>
      <c r="D7" s="582" t="s">
        <v>94</v>
      </c>
      <c r="E7" s="656" t="s">
        <v>364</v>
      </c>
      <c r="F7" s="586"/>
      <c r="G7" s="586"/>
      <c r="H7" s="586"/>
      <c r="I7" s="587"/>
      <c r="J7" s="650" t="s">
        <v>360</v>
      </c>
      <c r="K7" s="651"/>
      <c r="L7" s="96"/>
      <c r="M7" s="96"/>
      <c r="N7" s="96"/>
      <c r="O7" s="96"/>
    </row>
    <row r="8" spans="1:15" ht="21.75" customHeight="1" x14ac:dyDescent="0.2">
      <c r="A8" s="578"/>
      <c r="B8" s="579"/>
      <c r="C8" s="579"/>
      <c r="D8" s="583"/>
      <c r="E8" s="566" t="s">
        <v>336</v>
      </c>
      <c r="F8" s="566" t="s">
        <v>338</v>
      </c>
      <c r="G8" s="566" t="s">
        <v>339</v>
      </c>
      <c r="H8" s="566" t="s">
        <v>340</v>
      </c>
      <c r="I8" s="566" t="s">
        <v>341</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12618</v>
      </c>
      <c r="F11" s="264">
        <v>9261</v>
      </c>
      <c r="G11" s="264">
        <v>16260</v>
      </c>
      <c r="H11" s="264">
        <v>11230</v>
      </c>
      <c r="I11" s="265">
        <v>13799</v>
      </c>
      <c r="J11" s="263">
        <v>-1181</v>
      </c>
      <c r="K11" s="266">
        <v>-8.5585912022610326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33.832620066571565</v>
      </c>
      <c r="E13" s="115">
        <v>4269</v>
      </c>
      <c r="F13" s="114">
        <v>3347</v>
      </c>
      <c r="G13" s="114">
        <v>4336</v>
      </c>
      <c r="H13" s="114">
        <v>3663</v>
      </c>
      <c r="I13" s="140">
        <v>4193</v>
      </c>
      <c r="J13" s="115">
        <v>76</v>
      </c>
      <c r="K13" s="116">
        <v>1.8125447173861198</v>
      </c>
    </row>
    <row r="14" spans="1:15" ht="15.95" customHeight="1" x14ac:dyDescent="0.2">
      <c r="A14" s="306" t="s">
        <v>230</v>
      </c>
      <c r="B14" s="307"/>
      <c r="C14" s="308"/>
      <c r="D14" s="113">
        <v>54.073545728324618</v>
      </c>
      <c r="E14" s="115">
        <v>6823</v>
      </c>
      <c r="F14" s="114">
        <v>4742</v>
      </c>
      <c r="G14" s="114">
        <v>10114</v>
      </c>
      <c r="H14" s="114">
        <v>6320</v>
      </c>
      <c r="I14" s="140">
        <v>7834</v>
      </c>
      <c r="J14" s="115">
        <v>-1011</v>
      </c>
      <c r="K14" s="116">
        <v>-12.905284656624968</v>
      </c>
    </row>
    <row r="15" spans="1:15" ht="15.95" customHeight="1" x14ac:dyDescent="0.2">
      <c r="A15" s="306" t="s">
        <v>231</v>
      </c>
      <c r="B15" s="307"/>
      <c r="C15" s="308"/>
      <c r="D15" s="113">
        <v>5.8408622602631164</v>
      </c>
      <c r="E15" s="115">
        <v>737</v>
      </c>
      <c r="F15" s="114">
        <v>639</v>
      </c>
      <c r="G15" s="114">
        <v>873</v>
      </c>
      <c r="H15" s="114">
        <v>640</v>
      </c>
      <c r="I15" s="140">
        <v>932</v>
      </c>
      <c r="J15" s="115">
        <v>-195</v>
      </c>
      <c r="K15" s="116">
        <v>-20.92274678111588</v>
      </c>
    </row>
    <row r="16" spans="1:15" ht="15.95" customHeight="1" x14ac:dyDescent="0.2">
      <c r="A16" s="306" t="s">
        <v>232</v>
      </c>
      <c r="B16" s="307"/>
      <c r="C16" s="308"/>
      <c r="D16" s="113">
        <v>5.8329370740212392</v>
      </c>
      <c r="E16" s="115">
        <v>736</v>
      </c>
      <c r="F16" s="114">
        <v>507</v>
      </c>
      <c r="G16" s="114">
        <v>884</v>
      </c>
      <c r="H16" s="114">
        <v>595</v>
      </c>
      <c r="I16" s="140">
        <v>824</v>
      </c>
      <c r="J16" s="115">
        <v>-88</v>
      </c>
      <c r="K16" s="116">
        <v>-10.679611650485437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2.9323189094943731</v>
      </c>
      <c r="E18" s="115">
        <v>370</v>
      </c>
      <c r="F18" s="114">
        <v>276</v>
      </c>
      <c r="G18" s="114">
        <v>661</v>
      </c>
      <c r="H18" s="114">
        <v>401</v>
      </c>
      <c r="I18" s="140">
        <v>401</v>
      </c>
      <c r="J18" s="115">
        <v>-31</v>
      </c>
      <c r="K18" s="116">
        <v>-7.7306733167082298</v>
      </c>
    </row>
    <row r="19" spans="1:11" ht="14.1" customHeight="1" x14ac:dyDescent="0.2">
      <c r="A19" s="306" t="s">
        <v>235</v>
      </c>
      <c r="B19" s="307" t="s">
        <v>236</v>
      </c>
      <c r="C19" s="308"/>
      <c r="D19" s="113">
        <v>2.2586780789348548</v>
      </c>
      <c r="E19" s="115">
        <v>285</v>
      </c>
      <c r="F19" s="114">
        <v>210</v>
      </c>
      <c r="G19" s="114">
        <v>535</v>
      </c>
      <c r="H19" s="114">
        <v>336</v>
      </c>
      <c r="I19" s="140">
        <v>291</v>
      </c>
      <c r="J19" s="115">
        <v>-6</v>
      </c>
      <c r="K19" s="116">
        <v>-2.0618556701030926</v>
      </c>
    </row>
    <row r="20" spans="1:11" ht="14.1" customHeight="1" x14ac:dyDescent="0.2">
      <c r="A20" s="306">
        <v>12</v>
      </c>
      <c r="B20" s="307" t="s">
        <v>237</v>
      </c>
      <c r="C20" s="308"/>
      <c r="D20" s="113">
        <v>1.830718021873514</v>
      </c>
      <c r="E20" s="115">
        <v>231</v>
      </c>
      <c r="F20" s="114">
        <v>170</v>
      </c>
      <c r="G20" s="114">
        <v>222</v>
      </c>
      <c r="H20" s="114">
        <v>228</v>
      </c>
      <c r="I20" s="140">
        <v>277</v>
      </c>
      <c r="J20" s="115">
        <v>-46</v>
      </c>
      <c r="K20" s="116">
        <v>-16.60649819494585</v>
      </c>
    </row>
    <row r="21" spans="1:11" ht="14.1" customHeight="1" x14ac:dyDescent="0.2">
      <c r="A21" s="306">
        <v>21</v>
      </c>
      <c r="B21" s="307" t="s">
        <v>238</v>
      </c>
      <c r="C21" s="308"/>
      <c r="D21" s="113">
        <v>1.9258202567760343</v>
      </c>
      <c r="E21" s="115">
        <v>243</v>
      </c>
      <c r="F21" s="114">
        <v>137</v>
      </c>
      <c r="G21" s="114">
        <v>190</v>
      </c>
      <c r="H21" s="114">
        <v>120</v>
      </c>
      <c r="I21" s="140">
        <v>116</v>
      </c>
      <c r="J21" s="115">
        <v>127</v>
      </c>
      <c r="K21" s="116">
        <v>109.48275862068965</v>
      </c>
    </row>
    <row r="22" spans="1:11" ht="14.1" customHeight="1" x14ac:dyDescent="0.2">
      <c r="A22" s="306">
        <v>22</v>
      </c>
      <c r="B22" s="307" t="s">
        <v>239</v>
      </c>
      <c r="C22" s="308"/>
      <c r="D22" s="113">
        <v>2.6787129497543192</v>
      </c>
      <c r="E22" s="115">
        <v>338</v>
      </c>
      <c r="F22" s="114">
        <v>178</v>
      </c>
      <c r="G22" s="114">
        <v>330</v>
      </c>
      <c r="H22" s="114">
        <v>263</v>
      </c>
      <c r="I22" s="140">
        <v>257</v>
      </c>
      <c r="J22" s="115">
        <v>81</v>
      </c>
      <c r="K22" s="116">
        <v>31.517509727626461</v>
      </c>
    </row>
    <row r="23" spans="1:11" ht="14.1" customHeight="1" x14ac:dyDescent="0.2">
      <c r="A23" s="306">
        <v>23</v>
      </c>
      <c r="B23" s="307" t="s">
        <v>240</v>
      </c>
      <c r="C23" s="308"/>
      <c r="D23" s="113">
        <v>0.26153114598193056</v>
      </c>
      <c r="E23" s="115">
        <v>33</v>
      </c>
      <c r="F23" s="114">
        <v>35</v>
      </c>
      <c r="G23" s="114">
        <v>65</v>
      </c>
      <c r="H23" s="114">
        <v>60</v>
      </c>
      <c r="I23" s="140">
        <v>49</v>
      </c>
      <c r="J23" s="115">
        <v>-16</v>
      </c>
      <c r="K23" s="116">
        <v>-32.653061224489797</v>
      </c>
    </row>
    <row r="24" spans="1:11" ht="14.1" customHeight="1" x14ac:dyDescent="0.2">
      <c r="A24" s="306">
        <v>24</v>
      </c>
      <c r="B24" s="307" t="s">
        <v>241</v>
      </c>
      <c r="C24" s="308"/>
      <c r="D24" s="113">
        <v>2.7500396259312092</v>
      </c>
      <c r="E24" s="115">
        <v>347</v>
      </c>
      <c r="F24" s="114">
        <v>164</v>
      </c>
      <c r="G24" s="114">
        <v>424</v>
      </c>
      <c r="H24" s="114">
        <v>251</v>
      </c>
      <c r="I24" s="140">
        <v>403</v>
      </c>
      <c r="J24" s="115">
        <v>-56</v>
      </c>
      <c r="K24" s="116">
        <v>-13.895781637717121</v>
      </c>
    </row>
    <row r="25" spans="1:11" ht="14.1" customHeight="1" x14ac:dyDescent="0.2">
      <c r="A25" s="306">
        <v>25</v>
      </c>
      <c r="B25" s="307" t="s">
        <v>242</v>
      </c>
      <c r="C25" s="308"/>
      <c r="D25" s="113">
        <v>4.4539546679346964</v>
      </c>
      <c r="E25" s="115">
        <v>562</v>
      </c>
      <c r="F25" s="114">
        <v>276</v>
      </c>
      <c r="G25" s="114">
        <v>792</v>
      </c>
      <c r="H25" s="114">
        <v>391</v>
      </c>
      <c r="I25" s="140">
        <v>669</v>
      </c>
      <c r="J25" s="115">
        <v>-107</v>
      </c>
      <c r="K25" s="116">
        <v>-15.994020926756352</v>
      </c>
    </row>
    <row r="26" spans="1:11" ht="14.1" customHeight="1" x14ac:dyDescent="0.2">
      <c r="A26" s="306">
        <v>26</v>
      </c>
      <c r="B26" s="307" t="s">
        <v>243</v>
      </c>
      <c r="C26" s="308"/>
      <c r="D26" s="113">
        <v>2.4568077349817719</v>
      </c>
      <c r="E26" s="115">
        <v>310</v>
      </c>
      <c r="F26" s="114">
        <v>144</v>
      </c>
      <c r="G26" s="114">
        <v>431</v>
      </c>
      <c r="H26" s="114">
        <v>213</v>
      </c>
      <c r="I26" s="140">
        <v>318</v>
      </c>
      <c r="J26" s="115">
        <v>-8</v>
      </c>
      <c r="K26" s="116">
        <v>-2.5157232704402515</v>
      </c>
    </row>
    <row r="27" spans="1:11" ht="14.1" customHeight="1" x14ac:dyDescent="0.2">
      <c r="A27" s="306">
        <v>27</v>
      </c>
      <c r="B27" s="307" t="s">
        <v>244</v>
      </c>
      <c r="C27" s="308"/>
      <c r="D27" s="113">
        <v>1.4027579648121731</v>
      </c>
      <c r="E27" s="115">
        <v>177</v>
      </c>
      <c r="F27" s="114">
        <v>131</v>
      </c>
      <c r="G27" s="114">
        <v>191</v>
      </c>
      <c r="H27" s="114">
        <v>172</v>
      </c>
      <c r="I27" s="140">
        <v>177</v>
      </c>
      <c r="J27" s="115">
        <v>0</v>
      </c>
      <c r="K27" s="116">
        <v>0</v>
      </c>
    </row>
    <row r="28" spans="1:11" ht="14.1" customHeight="1" x14ac:dyDescent="0.2">
      <c r="A28" s="306">
        <v>28</v>
      </c>
      <c r="B28" s="307" t="s">
        <v>245</v>
      </c>
      <c r="C28" s="308"/>
      <c r="D28" s="113">
        <v>0.19020446980504041</v>
      </c>
      <c r="E28" s="115">
        <v>24</v>
      </c>
      <c r="F28" s="114">
        <v>12</v>
      </c>
      <c r="G28" s="114">
        <v>58</v>
      </c>
      <c r="H28" s="114">
        <v>70</v>
      </c>
      <c r="I28" s="140">
        <v>26</v>
      </c>
      <c r="J28" s="115">
        <v>-2</v>
      </c>
      <c r="K28" s="116">
        <v>-7.6923076923076925</v>
      </c>
    </row>
    <row r="29" spans="1:11" ht="14.1" customHeight="1" x14ac:dyDescent="0.2">
      <c r="A29" s="306">
        <v>29</v>
      </c>
      <c r="B29" s="307" t="s">
        <v>246</v>
      </c>
      <c r="C29" s="308"/>
      <c r="D29" s="113">
        <v>6.8632112854652085</v>
      </c>
      <c r="E29" s="115">
        <v>866</v>
      </c>
      <c r="F29" s="114">
        <v>903</v>
      </c>
      <c r="G29" s="114">
        <v>811</v>
      </c>
      <c r="H29" s="114">
        <v>731</v>
      </c>
      <c r="I29" s="140">
        <v>797</v>
      </c>
      <c r="J29" s="115">
        <v>69</v>
      </c>
      <c r="K29" s="116">
        <v>8.6574654956085322</v>
      </c>
    </row>
    <row r="30" spans="1:11" ht="14.1" customHeight="1" x14ac:dyDescent="0.2">
      <c r="A30" s="306" t="s">
        <v>247</v>
      </c>
      <c r="B30" s="307" t="s">
        <v>248</v>
      </c>
      <c r="C30" s="308"/>
      <c r="D30" s="113">
        <v>4.667934696465367</v>
      </c>
      <c r="E30" s="115">
        <v>589</v>
      </c>
      <c r="F30" s="114">
        <v>702</v>
      </c>
      <c r="G30" s="114">
        <v>546</v>
      </c>
      <c r="H30" s="114">
        <v>492</v>
      </c>
      <c r="I30" s="140">
        <v>499</v>
      </c>
      <c r="J30" s="115">
        <v>90</v>
      </c>
      <c r="K30" s="116">
        <v>18.036072144288578</v>
      </c>
    </row>
    <row r="31" spans="1:11" ht="14.1" customHeight="1" x14ac:dyDescent="0.2">
      <c r="A31" s="306" t="s">
        <v>249</v>
      </c>
      <c r="B31" s="307" t="s">
        <v>250</v>
      </c>
      <c r="C31" s="308"/>
      <c r="D31" s="113" t="s">
        <v>514</v>
      </c>
      <c r="E31" s="115" t="s">
        <v>514</v>
      </c>
      <c r="F31" s="114">
        <v>195</v>
      </c>
      <c r="G31" s="114">
        <v>265</v>
      </c>
      <c r="H31" s="114">
        <v>239</v>
      </c>
      <c r="I31" s="140">
        <v>298</v>
      </c>
      <c r="J31" s="115" t="s">
        <v>514</v>
      </c>
      <c r="K31" s="116" t="s">
        <v>514</v>
      </c>
    </row>
    <row r="32" spans="1:11" ht="14.1" customHeight="1" x14ac:dyDescent="0.2">
      <c r="A32" s="306">
        <v>31</v>
      </c>
      <c r="B32" s="307" t="s">
        <v>251</v>
      </c>
      <c r="C32" s="308"/>
      <c r="D32" s="113">
        <v>0.49928673323823108</v>
      </c>
      <c r="E32" s="115">
        <v>63</v>
      </c>
      <c r="F32" s="114">
        <v>32</v>
      </c>
      <c r="G32" s="114">
        <v>89</v>
      </c>
      <c r="H32" s="114">
        <v>54</v>
      </c>
      <c r="I32" s="140">
        <v>64</v>
      </c>
      <c r="J32" s="115">
        <v>-1</v>
      </c>
      <c r="K32" s="116">
        <v>-1.5625</v>
      </c>
    </row>
    <row r="33" spans="1:11" ht="14.1" customHeight="1" x14ac:dyDescent="0.2">
      <c r="A33" s="306">
        <v>32</v>
      </c>
      <c r="B33" s="307" t="s">
        <v>252</v>
      </c>
      <c r="C33" s="308"/>
      <c r="D33" s="113">
        <v>4.3509272467902997</v>
      </c>
      <c r="E33" s="115">
        <v>549</v>
      </c>
      <c r="F33" s="114">
        <v>304</v>
      </c>
      <c r="G33" s="114">
        <v>628</v>
      </c>
      <c r="H33" s="114">
        <v>570</v>
      </c>
      <c r="I33" s="140">
        <v>542</v>
      </c>
      <c r="J33" s="115">
        <v>7</v>
      </c>
      <c r="K33" s="116">
        <v>1.2915129151291513</v>
      </c>
    </row>
    <row r="34" spans="1:11" ht="14.1" customHeight="1" x14ac:dyDescent="0.2">
      <c r="A34" s="306">
        <v>33</v>
      </c>
      <c r="B34" s="307" t="s">
        <v>253</v>
      </c>
      <c r="C34" s="308"/>
      <c r="D34" s="113">
        <v>1.5295609446822001</v>
      </c>
      <c r="E34" s="115">
        <v>193</v>
      </c>
      <c r="F34" s="114">
        <v>83</v>
      </c>
      <c r="G34" s="114">
        <v>296</v>
      </c>
      <c r="H34" s="114">
        <v>166</v>
      </c>
      <c r="I34" s="140">
        <v>240</v>
      </c>
      <c r="J34" s="115">
        <v>-47</v>
      </c>
      <c r="K34" s="116">
        <v>-19.583333333333332</v>
      </c>
    </row>
    <row r="35" spans="1:11" ht="14.1" customHeight="1" x14ac:dyDescent="0.2">
      <c r="A35" s="306">
        <v>34</v>
      </c>
      <c r="B35" s="307" t="s">
        <v>254</v>
      </c>
      <c r="C35" s="308"/>
      <c r="D35" s="113">
        <v>2.0684736091298146</v>
      </c>
      <c r="E35" s="115">
        <v>261</v>
      </c>
      <c r="F35" s="114">
        <v>173</v>
      </c>
      <c r="G35" s="114">
        <v>379</v>
      </c>
      <c r="H35" s="114">
        <v>177</v>
      </c>
      <c r="I35" s="140">
        <v>268</v>
      </c>
      <c r="J35" s="115">
        <v>-7</v>
      </c>
      <c r="K35" s="116">
        <v>-2.6119402985074629</v>
      </c>
    </row>
    <row r="36" spans="1:11" ht="14.1" customHeight="1" x14ac:dyDescent="0.2">
      <c r="A36" s="306">
        <v>41</v>
      </c>
      <c r="B36" s="307" t="s">
        <v>255</v>
      </c>
      <c r="C36" s="308"/>
      <c r="D36" s="113">
        <v>0.59438896814075126</v>
      </c>
      <c r="E36" s="115">
        <v>75</v>
      </c>
      <c r="F36" s="114">
        <v>43</v>
      </c>
      <c r="G36" s="114">
        <v>70</v>
      </c>
      <c r="H36" s="114">
        <v>93</v>
      </c>
      <c r="I36" s="140">
        <v>82</v>
      </c>
      <c r="J36" s="115">
        <v>-7</v>
      </c>
      <c r="K36" s="116">
        <v>-8.536585365853659</v>
      </c>
    </row>
    <row r="37" spans="1:11" ht="14.1" customHeight="1" x14ac:dyDescent="0.2">
      <c r="A37" s="306">
        <v>42</v>
      </c>
      <c r="B37" s="307" t="s">
        <v>256</v>
      </c>
      <c r="C37" s="308"/>
      <c r="D37" s="113">
        <v>0.13472816611190364</v>
      </c>
      <c r="E37" s="115">
        <v>17</v>
      </c>
      <c r="F37" s="114" t="s">
        <v>514</v>
      </c>
      <c r="G37" s="114">
        <v>37</v>
      </c>
      <c r="H37" s="114" t="s">
        <v>514</v>
      </c>
      <c r="I37" s="140">
        <v>15</v>
      </c>
      <c r="J37" s="115">
        <v>2</v>
      </c>
      <c r="K37" s="116">
        <v>13.333333333333334</v>
      </c>
    </row>
    <row r="38" spans="1:11" ht="14.1" customHeight="1" x14ac:dyDescent="0.2">
      <c r="A38" s="306">
        <v>43</v>
      </c>
      <c r="B38" s="307" t="s">
        <v>257</v>
      </c>
      <c r="C38" s="308"/>
      <c r="D38" s="113">
        <v>0.53098747820573788</v>
      </c>
      <c r="E38" s="115">
        <v>67</v>
      </c>
      <c r="F38" s="114">
        <v>52</v>
      </c>
      <c r="G38" s="114">
        <v>154</v>
      </c>
      <c r="H38" s="114">
        <v>74</v>
      </c>
      <c r="I38" s="140">
        <v>94</v>
      </c>
      <c r="J38" s="115">
        <v>-27</v>
      </c>
      <c r="K38" s="116">
        <v>-28.723404255319149</v>
      </c>
    </row>
    <row r="39" spans="1:11" ht="14.1" customHeight="1" x14ac:dyDescent="0.2">
      <c r="A39" s="306">
        <v>51</v>
      </c>
      <c r="B39" s="307" t="s">
        <v>258</v>
      </c>
      <c r="C39" s="308"/>
      <c r="D39" s="113">
        <v>12.07005864637819</v>
      </c>
      <c r="E39" s="115">
        <v>1523</v>
      </c>
      <c r="F39" s="114">
        <v>1207</v>
      </c>
      <c r="G39" s="114">
        <v>1492</v>
      </c>
      <c r="H39" s="114">
        <v>1252</v>
      </c>
      <c r="I39" s="140">
        <v>1860</v>
      </c>
      <c r="J39" s="115">
        <v>-337</v>
      </c>
      <c r="K39" s="116">
        <v>-18.118279569892472</v>
      </c>
    </row>
    <row r="40" spans="1:11" ht="14.1" customHeight="1" x14ac:dyDescent="0.2">
      <c r="A40" s="306" t="s">
        <v>259</v>
      </c>
      <c r="B40" s="307" t="s">
        <v>260</v>
      </c>
      <c r="C40" s="308"/>
      <c r="D40" s="113">
        <v>11.103185924869235</v>
      </c>
      <c r="E40" s="115">
        <v>1401</v>
      </c>
      <c r="F40" s="114">
        <v>1121</v>
      </c>
      <c r="G40" s="114">
        <v>1360</v>
      </c>
      <c r="H40" s="114">
        <v>1146</v>
      </c>
      <c r="I40" s="140">
        <v>1750</v>
      </c>
      <c r="J40" s="115">
        <v>-349</v>
      </c>
      <c r="K40" s="116">
        <v>-19.942857142857143</v>
      </c>
    </row>
    <row r="41" spans="1:11" ht="14.1" customHeight="1" x14ac:dyDescent="0.2">
      <c r="A41" s="306"/>
      <c r="B41" s="307" t="s">
        <v>261</v>
      </c>
      <c r="C41" s="308"/>
      <c r="D41" s="113">
        <v>10.516722142970361</v>
      </c>
      <c r="E41" s="115">
        <v>1327</v>
      </c>
      <c r="F41" s="114">
        <v>1028</v>
      </c>
      <c r="G41" s="114">
        <v>1232</v>
      </c>
      <c r="H41" s="114">
        <v>1066</v>
      </c>
      <c r="I41" s="140">
        <v>1644</v>
      </c>
      <c r="J41" s="115">
        <v>-317</v>
      </c>
      <c r="K41" s="116">
        <v>-19.282238442822383</v>
      </c>
    </row>
    <row r="42" spans="1:11" ht="14.1" customHeight="1" x14ac:dyDescent="0.2">
      <c r="A42" s="306">
        <v>52</v>
      </c>
      <c r="B42" s="307" t="s">
        <v>262</v>
      </c>
      <c r="C42" s="308"/>
      <c r="D42" s="113">
        <v>8.0519892217467106</v>
      </c>
      <c r="E42" s="115">
        <v>1016</v>
      </c>
      <c r="F42" s="114">
        <v>620</v>
      </c>
      <c r="G42" s="114">
        <v>1179</v>
      </c>
      <c r="H42" s="114">
        <v>940</v>
      </c>
      <c r="I42" s="140">
        <v>1148</v>
      </c>
      <c r="J42" s="115">
        <v>-132</v>
      </c>
      <c r="K42" s="116">
        <v>-11.498257839721255</v>
      </c>
    </row>
    <row r="43" spans="1:11" ht="14.1" customHeight="1" x14ac:dyDescent="0.2">
      <c r="A43" s="306" t="s">
        <v>263</v>
      </c>
      <c r="B43" s="307" t="s">
        <v>264</v>
      </c>
      <c r="C43" s="308"/>
      <c r="D43" s="113">
        <v>7.3228720874940558</v>
      </c>
      <c r="E43" s="115">
        <v>924</v>
      </c>
      <c r="F43" s="114">
        <v>575</v>
      </c>
      <c r="G43" s="114">
        <v>1069</v>
      </c>
      <c r="H43" s="114">
        <v>846</v>
      </c>
      <c r="I43" s="140">
        <v>1051</v>
      </c>
      <c r="J43" s="115">
        <v>-127</v>
      </c>
      <c r="K43" s="116">
        <v>-12.0837297811608</v>
      </c>
    </row>
    <row r="44" spans="1:11" ht="14.1" customHeight="1" x14ac:dyDescent="0.2">
      <c r="A44" s="306">
        <v>53</v>
      </c>
      <c r="B44" s="307" t="s">
        <v>265</v>
      </c>
      <c r="C44" s="308"/>
      <c r="D44" s="113">
        <v>0.79251862418766839</v>
      </c>
      <c r="E44" s="115">
        <v>100</v>
      </c>
      <c r="F44" s="114">
        <v>83</v>
      </c>
      <c r="G44" s="114">
        <v>94</v>
      </c>
      <c r="H44" s="114">
        <v>99</v>
      </c>
      <c r="I44" s="140">
        <v>86</v>
      </c>
      <c r="J44" s="115">
        <v>14</v>
      </c>
      <c r="K44" s="116">
        <v>16.279069767441861</v>
      </c>
    </row>
    <row r="45" spans="1:11" ht="14.1" customHeight="1" x14ac:dyDescent="0.2">
      <c r="A45" s="306" t="s">
        <v>266</v>
      </c>
      <c r="B45" s="307" t="s">
        <v>267</v>
      </c>
      <c r="C45" s="308"/>
      <c r="D45" s="113">
        <v>0.77666825170391507</v>
      </c>
      <c r="E45" s="115">
        <v>98</v>
      </c>
      <c r="F45" s="114">
        <v>78</v>
      </c>
      <c r="G45" s="114">
        <v>91</v>
      </c>
      <c r="H45" s="114">
        <v>89</v>
      </c>
      <c r="I45" s="140">
        <v>82</v>
      </c>
      <c r="J45" s="115">
        <v>16</v>
      </c>
      <c r="K45" s="116">
        <v>19.512195121951219</v>
      </c>
    </row>
    <row r="46" spans="1:11" ht="14.1" customHeight="1" x14ac:dyDescent="0.2">
      <c r="A46" s="306">
        <v>54</v>
      </c>
      <c r="B46" s="307" t="s">
        <v>268</v>
      </c>
      <c r="C46" s="308"/>
      <c r="D46" s="113">
        <v>3.6059597400538914</v>
      </c>
      <c r="E46" s="115">
        <v>455</v>
      </c>
      <c r="F46" s="114">
        <v>413</v>
      </c>
      <c r="G46" s="114">
        <v>598</v>
      </c>
      <c r="H46" s="114">
        <v>379</v>
      </c>
      <c r="I46" s="140">
        <v>467</v>
      </c>
      <c r="J46" s="115">
        <v>-12</v>
      </c>
      <c r="K46" s="116">
        <v>-2.5695931477516059</v>
      </c>
    </row>
    <row r="47" spans="1:11" ht="14.1" customHeight="1" x14ac:dyDescent="0.2">
      <c r="A47" s="306">
        <v>61</v>
      </c>
      <c r="B47" s="307" t="s">
        <v>269</v>
      </c>
      <c r="C47" s="308"/>
      <c r="D47" s="113">
        <v>2.433032176256142</v>
      </c>
      <c r="E47" s="115">
        <v>307</v>
      </c>
      <c r="F47" s="114">
        <v>172</v>
      </c>
      <c r="G47" s="114">
        <v>392</v>
      </c>
      <c r="H47" s="114">
        <v>245</v>
      </c>
      <c r="I47" s="140">
        <v>369</v>
      </c>
      <c r="J47" s="115">
        <v>-62</v>
      </c>
      <c r="K47" s="116">
        <v>-16.802168021680217</v>
      </c>
    </row>
    <row r="48" spans="1:11" ht="14.1" customHeight="1" x14ac:dyDescent="0.2">
      <c r="A48" s="306">
        <v>62</v>
      </c>
      <c r="B48" s="307" t="s">
        <v>270</v>
      </c>
      <c r="C48" s="308"/>
      <c r="D48" s="113">
        <v>6.5145030908226342</v>
      </c>
      <c r="E48" s="115">
        <v>822</v>
      </c>
      <c r="F48" s="114">
        <v>775</v>
      </c>
      <c r="G48" s="114">
        <v>1267</v>
      </c>
      <c r="H48" s="114">
        <v>1095</v>
      </c>
      <c r="I48" s="140">
        <v>1036</v>
      </c>
      <c r="J48" s="115">
        <v>-214</v>
      </c>
      <c r="K48" s="116">
        <v>-20.656370656370655</v>
      </c>
    </row>
    <row r="49" spans="1:11" ht="14.1" customHeight="1" x14ac:dyDescent="0.2">
      <c r="A49" s="306">
        <v>63</v>
      </c>
      <c r="B49" s="307" t="s">
        <v>271</v>
      </c>
      <c r="C49" s="308"/>
      <c r="D49" s="113">
        <v>2.4092566175305121</v>
      </c>
      <c r="E49" s="115">
        <v>304</v>
      </c>
      <c r="F49" s="114">
        <v>313</v>
      </c>
      <c r="G49" s="114">
        <v>413</v>
      </c>
      <c r="H49" s="114">
        <v>336</v>
      </c>
      <c r="I49" s="140">
        <v>372</v>
      </c>
      <c r="J49" s="115">
        <v>-68</v>
      </c>
      <c r="K49" s="116">
        <v>-18.27956989247312</v>
      </c>
    </row>
    <row r="50" spans="1:11" ht="14.1" customHeight="1" x14ac:dyDescent="0.2">
      <c r="A50" s="306" t="s">
        <v>272</v>
      </c>
      <c r="B50" s="307" t="s">
        <v>273</v>
      </c>
      <c r="C50" s="308"/>
      <c r="D50" s="113">
        <v>0.22983040101442384</v>
      </c>
      <c r="E50" s="115">
        <v>29</v>
      </c>
      <c r="F50" s="114">
        <v>21</v>
      </c>
      <c r="G50" s="114">
        <v>38</v>
      </c>
      <c r="H50" s="114">
        <v>23</v>
      </c>
      <c r="I50" s="140">
        <v>18</v>
      </c>
      <c r="J50" s="115">
        <v>11</v>
      </c>
      <c r="K50" s="116">
        <v>61.111111111111114</v>
      </c>
    </row>
    <row r="51" spans="1:11" ht="14.1" customHeight="1" x14ac:dyDescent="0.2">
      <c r="A51" s="306" t="s">
        <v>274</v>
      </c>
      <c r="B51" s="307" t="s">
        <v>275</v>
      </c>
      <c r="C51" s="308"/>
      <c r="D51" s="113">
        <v>1.9258202567760343</v>
      </c>
      <c r="E51" s="115">
        <v>243</v>
      </c>
      <c r="F51" s="114">
        <v>274</v>
      </c>
      <c r="G51" s="114">
        <v>328</v>
      </c>
      <c r="H51" s="114">
        <v>288</v>
      </c>
      <c r="I51" s="140">
        <v>319</v>
      </c>
      <c r="J51" s="115">
        <v>-76</v>
      </c>
      <c r="K51" s="116">
        <v>-23.824451410658309</v>
      </c>
    </row>
    <row r="52" spans="1:11" ht="14.1" customHeight="1" x14ac:dyDescent="0.2">
      <c r="A52" s="306">
        <v>71</v>
      </c>
      <c r="B52" s="307" t="s">
        <v>276</v>
      </c>
      <c r="C52" s="308"/>
      <c r="D52" s="113">
        <v>6.8394357267395787</v>
      </c>
      <c r="E52" s="115">
        <v>863</v>
      </c>
      <c r="F52" s="114">
        <v>562</v>
      </c>
      <c r="G52" s="114">
        <v>1008</v>
      </c>
      <c r="H52" s="114">
        <v>790</v>
      </c>
      <c r="I52" s="140">
        <v>1091</v>
      </c>
      <c r="J52" s="115">
        <v>-228</v>
      </c>
      <c r="K52" s="116">
        <v>-20.898258478460129</v>
      </c>
    </row>
    <row r="53" spans="1:11" ht="14.1" customHeight="1" x14ac:dyDescent="0.2">
      <c r="A53" s="306" t="s">
        <v>277</v>
      </c>
      <c r="B53" s="307" t="s">
        <v>278</v>
      </c>
      <c r="C53" s="308"/>
      <c r="D53" s="113">
        <v>1.8782691393247741</v>
      </c>
      <c r="E53" s="115">
        <v>237</v>
      </c>
      <c r="F53" s="114">
        <v>157</v>
      </c>
      <c r="G53" s="114">
        <v>386</v>
      </c>
      <c r="H53" s="114">
        <v>259</v>
      </c>
      <c r="I53" s="140">
        <v>340</v>
      </c>
      <c r="J53" s="115">
        <v>-103</v>
      </c>
      <c r="K53" s="116">
        <v>-30.294117647058822</v>
      </c>
    </row>
    <row r="54" spans="1:11" ht="14.1" customHeight="1" x14ac:dyDescent="0.2">
      <c r="A54" s="306" t="s">
        <v>279</v>
      </c>
      <c r="B54" s="307" t="s">
        <v>280</v>
      </c>
      <c r="C54" s="308"/>
      <c r="D54" s="113">
        <v>4.2716753843715329</v>
      </c>
      <c r="E54" s="115">
        <v>539</v>
      </c>
      <c r="F54" s="114">
        <v>352</v>
      </c>
      <c r="G54" s="114">
        <v>547</v>
      </c>
      <c r="H54" s="114">
        <v>464</v>
      </c>
      <c r="I54" s="140">
        <v>663</v>
      </c>
      <c r="J54" s="115">
        <v>-124</v>
      </c>
      <c r="K54" s="116">
        <v>-18.702865761689292</v>
      </c>
    </row>
    <row r="55" spans="1:11" ht="14.1" customHeight="1" x14ac:dyDescent="0.2">
      <c r="A55" s="306">
        <v>72</v>
      </c>
      <c r="B55" s="307" t="s">
        <v>281</v>
      </c>
      <c r="C55" s="308"/>
      <c r="D55" s="113">
        <v>1.5771120621334602</v>
      </c>
      <c r="E55" s="115">
        <v>199</v>
      </c>
      <c r="F55" s="114">
        <v>112</v>
      </c>
      <c r="G55" s="114">
        <v>285</v>
      </c>
      <c r="H55" s="114">
        <v>162</v>
      </c>
      <c r="I55" s="140">
        <v>275</v>
      </c>
      <c r="J55" s="115">
        <v>-76</v>
      </c>
      <c r="K55" s="116">
        <v>-27.636363636363637</v>
      </c>
    </row>
    <row r="56" spans="1:11" ht="14.1" customHeight="1" x14ac:dyDescent="0.2">
      <c r="A56" s="306" t="s">
        <v>282</v>
      </c>
      <c r="B56" s="307" t="s">
        <v>283</v>
      </c>
      <c r="C56" s="308"/>
      <c r="D56" s="113">
        <v>0.71326676176890158</v>
      </c>
      <c r="E56" s="115">
        <v>90</v>
      </c>
      <c r="F56" s="114">
        <v>32</v>
      </c>
      <c r="G56" s="114">
        <v>117</v>
      </c>
      <c r="H56" s="114">
        <v>36</v>
      </c>
      <c r="I56" s="140">
        <v>94</v>
      </c>
      <c r="J56" s="115">
        <v>-4</v>
      </c>
      <c r="K56" s="116">
        <v>-4.2553191489361701</v>
      </c>
    </row>
    <row r="57" spans="1:11" ht="14.1" customHeight="1" x14ac:dyDescent="0.2">
      <c r="A57" s="306" t="s">
        <v>284</v>
      </c>
      <c r="B57" s="307" t="s">
        <v>285</v>
      </c>
      <c r="C57" s="308"/>
      <c r="D57" s="113">
        <v>0.57061340941512129</v>
      </c>
      <c r="E57" s="115">
        <v>72</v>
      </c>
      <c r="F57" s="114">
        <v>65</v>
      </c>
      <c r="G57" s="114">
        <v>73</v>
      </c>
      <c r="H57" s="114">
        <v>73</v>
      </c>
      <c r="I57" s="140">
        <v>114</v>
      </c>
      <c r="J57" s="115">
        <v>-42</v>
      </c>
      <c r="K57" s="116">
        <v>-36.842105263157897</v>
      </c>
    </row>
    <row r="58" spans="1:11" ht="14.1" customHeight="1" x14ac:dyDescent="0.2">
      <c r="A58" s="306">
        <v>73</v>
      </c>
      <c r="B58" s="307" t="s">
        <v>286</v>
      </c>
      <c r="C58" s="308"/>
      <c r="D58" s="113">
        <v>1.0778253288952291</v>
      </c>
      <c r="E58" s="115">
        <v>136</v>
      </c>
      <c r="F58" s="114">
        <v>107</v>
      </c>
      <c r="G58" s="114">
        <v>290</v>
      </c>
      <c r="H58" s="114">
        <v>133</v>
      </c>
      <c r="I58" s="140">
        <v>142</v>
      </c>
      <c r="J58" s="115">
        <v>-6</v>
      </c>
      <c r="K58" s="116">
        <v>-4.225352112676056</v>
      </c>
    </row>
    <row r="59" spans="1:11" ht="14.1" customHeight="1" x14ac:dyDescent="0.2">
      <c r="A59" s="306" t="s">
        <v>287</v>
      </c>
      <c r="B59" s="307" t="s">
        <v>288</v>
      </c>
      <c r="C59" s="308"/>
      <c r="D59" s="113">
        <v>0.71326676176890158</v>
      </c>
      <c r="E59" s="115">
        <v>90</v>
      </c>
      <c r="F59" s="114">
        <v>73</v>
      </c>
      <c r="G59" s="114">
        <v>215</v>
      </c>
      <c r="H59" s="114">
        <v>92</v>
      </c>
      <c r="I59" s="140">
        <v>90</v>
      </c>
      <c r="J59" s="115">
        <v>0</v>
      </c>
      <c r="K59" s="116">
        <v>0</v>
      </c>
    </row>
    <row r="60" spans="1:11" ht="14.1" customHeight="1" x14ac:dyDescent="0.2">
      <c r="A60" s="306">
        <v>81</v>
      </c>
      <c r="B60" s="307" t="s">
        <v>289</v>
      </c>
      <c r="C60" s="308"/>
      <c r="D60" s="113">
        <v>5.7774607703281031</v>
      </c>
      <c r="E60" s="115">
        <v>729</v>
      </c>
      <c r="F60" s="114">
        <v>603</v>
      </c>
      <c r="G60" s="114">
        <v>943</v>
      </c>
      <c r="H60" s="114">
        <v>596</v>
      </c>
      <c r="I60" s="140">
        <v>713</v>
      </c>
      <c r="J60" s="115">
        <v>16</v>
      </c>
      <c r="K60" s="116">
        <v>2.244039270687237</v>
      </c>
    </row>
    <row r="61" spans="1:11" ht="14.1" customHeight="1" x14ac:dyDescent="0.2">
      <c r="A61" s="306" t="s">
        <v>290</v>
      </c>
      <c r="B61" s="307" t="s">
        <v>291</v>
      </c>
      <c r="C61" s="308"/>
      <c r="D61" s="113">
        <v>1.8465683943572675</v>
      </c>
      <c r="E61" s="115">
        <v>233</v>
      </c>
      <c r="F61" s="114">
        <v>153</v>
      </c>
      <c r="G61" s="114">
        <v>359</v>
      </c>
      <c r="H61" s="114">
        <v>231</v>
      </c>
      <c r="I61" s="140">
        <v>263</v>
      </c>
      <c r="J61" s="115">
        <v>-30</v>
      </c>
      <c r="K61" s="116">
        <v>-11.406844106463879</v>
      </c>
    </row>
    <row r="62" spans="1:11" ht="14.1" customHeight="1" x14ac:dyDescent="0.2">
      <c r="A62" s="306" t="s">
        <v>292</v>
      </c>
      <c r="B62" s="307" t="s">
        <v>293</v>
      </c>
      <c r="C62" s="308"/>
      <c r="D62" s="113">
        <v>2.2745284514186084</v>
      </c>
      <c r="E62" s="115">
        <v>287</v>
      </c>
      <c r="F62" s="114">
        <v>263</v>
      </c>
      <c r="G62" s="114">
        <v>422</v>
      </c>
      <c r="H62" s="114">
        <v>192</v>
      </c>
      <c r="I62" s="140">
        <v>246</v>
      </c>
      <c r="J62" s="115">
        <v>41</v>
      </c>
      <c r="K62" s="116">
        <v>16.666666666666668</v>
      </c>
    </row>
    <row r="63" spans="1:11" ht="14.1" customHeight="1" x14ac:dyDescent="0.2">
      <c r="A63" s="306"/>
      <c r="B63" s="307" t="s">
        <v>294</v>
      </c>
      <c r="C63" s="308"/>
      <c r="D63" s="113">
        <v>1.9971469329529243</v>
      </c>
      <c r="E63" s="115">
        <v>252</v>
      </c>
      <c r="F63" s="114">
        <v>206</v>
      </c>
      <c r="G63" s="114">
        <v>350</v>
      </c>
      <c r="H63" s="114">
        <v>166</v>
      </c>
      <c r="I63" s="140">
        <v>196</v>
      </c>
      <c r="J63" s="115">
        <v>56</v>
      </c>
      <c r="K63" s="116">
        <v>28.571428571428573</v>
      </c>
    </row>
    <row r="64" spans="1:11" ht="14.1" customHeight="1" x14ac:dyDescent="0.2">
      <c r="A64" s="306" t="s">
        <v>295</v>
      </c>
      <c r="B64" s="307" t="s">
        <v>296</v>
      </c>
      <c r="C64" s="308"/>
      <c r="D64" s="113">
        <v>0.52306229196386111</v>
      </c>
      <c r="E64" s="115">
        <v>66</v>
      </c>
      <c r="F64" s="114">
        <v>49</v>
      </c>
      <c r="G64" s="114">
        <v>46</v>
      </c>
      <c r="H64" s="114">
        <v>54</v>
      </c>
      <c r="I64" s="140">
        <v>52</v>
      </c>
      <c r="J64" s="115">
        <v>14</v>
      </c>
      <c r="K64" s="116">
        <v>26.923076923076923</v>
      </c>
    </row>
    <row r="65" spans="1:11" ht="14.1" customHeight="1" x14ac:dyDescent="0.2">
      <c r="A65" s="306" t="s">
        <v>297</v>
      </c>
      <c r="B65" s="307" t="s">
        <v>298</v>
      </c>
      <c r="C65" s="308"/>
      <c r="D65" s="113">
        <v>0.49136154699635443</v>
      </c>
      <c r="E65" s="115">
        <v>62</v>
      </c>
      <c r="F65" s="114">
        <v>83</v>
      </c>
      <c r="G65" s="114">
        <v>63</v>
      </c>
      <c r="H65" s="114">
        <v>51</v>
      </c>
      <c r="I65" s="140">
        <v>84</v>
      </c>
      <c r="J65" s="115">
        <v>-22</v>
      </c>
      <c r="K65" s="116">
        <v>-26.19047619047619</v>
      </c>
    </row>
    <row r="66" spans="1:11" ht="14.1" customHeight="1" x14ac:dyDescent="0.2">
      <c r="A66" s="306">
        <v>82</v>
      </c>
      <c r="B66" s="307" t="s">
        <v>299</v>
      </c>
      <c r="C66" s="308"/>
      <c r="D66" s="113">
        <v>3.8278649548264383</v>
      </c>
      <c r="E66" s="115">
        <v>483</v>
      </c>
      <c r="F66" s="114">
        <v>390</v>
      </c>
      <c r="G66" s="114">
        <v>638</v>
      </c>
      <c r="H66" s="114">
        <v>399</v>
      </c>
      <c r="I66" s="140">
        <v>475</v>
      </c>
      <c r="J66" s="115">
        <v>8</v>
      </c>
      <c r="K66" s="116">
        <v>1.6842105263157894</v>
      </c>
    </row>
    <row r="67" spans="1:11" ht="14.1" customHeight="1" x14ac:dyDescent="0.2">
      <c r="A67" s="306" t="s">
        <v>300</v>
      </c>
      <c r="B67" s="307" t="s">
        <v>301</v>
      </c>
      <c r="C67" s="308"/>
      <c r="D67" s="113">
        <v>2.7658899984149627</v>
      </c>
      <c r="E67" s="115">
        <v>349</v>
      </c>
      <c r="F67" s="114">
        <v>306</v>
      </c>
      <c r="G67" s="114">
        <v>416</v>
      </c>
      <c r="H67" s="114">
        <v>296</v>
      </c>
      <c r="I67" s="140">
        <v>346</v>
      </c>
      <c r="J67" s="115">
        <v>3</v>
      </c>
      <c r="K67" s="116">
        <v>0.86705202312138729</v>
      </c>
    </row>
    <row r="68" spans="1:11" ht="14.1" customHeight="1" x14ac:dyDescent="0.2">
      <c r="A68" s="306" t="s">
        <v>302</v>
      </c>
      <c r="B68" s="307" t="s">
        <v>303</v>
      </c>
      <c r="C68" s="308"/>
      <c r="D68" s="113">
        <v>0.5864637818988746</v>
      </c>
      <c r="E68" s="115">
        <v>74</v>
      </c>
      <c r="F68" s="114">
        <v>52</v>
      </c>
      <c r="G68" s="114">
        <v>134</v>
      </c>
      <c r="H68" s="114">
        <v>69</v>
      </c>
      <c r="I68" s="140">
        <v>85</v>
      </c>
      <c r="J68" s="115">
        <v>-11</v>
      </c>
      <c r="K68" s="116">
        <v>-12.941176470588236</v>
      </c>
    </row>
    <row r="69" spans="1:11" ht="14.1" customHeight="1" x14ac:dyDescent="0.2">
      <c r="A69" s="306">
        <v>83</v>
      </c>
      <c r="B69" s="307" t="s">
        <v>304</v>
      </c>
      <c r="C69" s="308"/>
      <c r="D69" s="113">
        <v>4.8819147249960375</v>
      </c>
      <c r="E69" s="115">
        <v>616</v>
      </c>
      <c r="F69" s="114">
        <v>479</v>
      </c>
      <c r="G69" s="114">
        <v>1298</v>
      </c>
      <c r="H69" s="114">
        <v>467</v>
      </c>
      <c r="I69" s="140">
        <v>563</v>
      </c>
      <c r="J69" s="115">
        <v>53</v>
      </c>
      <c r="K69" s="116">
        <v>9.4138543516873892</v>
      </c>
    </row>
    <row r="70" spans="1:11" ht="14.1" customHeight="1" x14ac:dyDescent="0.2">
      <c r="A70" s="306" t="s">
        <v>305</v>
      </c>
      <c r="B70" s="307" t="s">
        <v>306</v>
      </c>
      <c r="C70" s="308"/>
      <c r="D70" s="113">
        <v>3.764463464891425</v>
      </c>
      <c r="E70" s="115">
        <v>475</v>
      </c>
      <c r="F70" s="114">
        <v>380</v>
      </c>
      <c r="G70" s="114">
        <v>1161</v>
      </c>
      <c r="H70" s="114">
        <v>362</v>
      </c>
      <c r="I70" s="140">
        <v>453</v>
      </c>
      <c r="J70" s="115">
        <v>22</v>
      </c>
      <c r="K70" s="116">
        <v>4.8565121412803531</v>
      </c>
    </row>
    <row r="71" spans="1:11" ht="14.1" customHeight="1" x14ac:dyDescent="0.2">
      <c r="A71" s="306"/>
      <c r="B71" s="307" t="s">
        <v>307</v>
      </c>
      <c r="C71" s="308"/>
      <c r="D71" s="113">
        <v>1.7752417181803772</v>
      </c>
      <c r="E71" s="115">
        <v>224</v>
      </c>
      <c r="F71" s="114">
        <v>176</v>
      </c>
      <c r="G71" s="114">
        <v>643</v>
      </c>
      <c r="H71" s="114">
        <v>144</v>
      </c>
      <c r="I71" s="140">
        <v>210</v>
      </c>
      <c r="J71" s="115">
        <v>14</v>
      </c>
      <c r="K71" s="116">
        <v>6.666666666666667</v>
      </c>
    </row>
    <row r="72" spans="1:11" ht="14.1" customHeight="1" x14ac:dyDescent="0.2">
      <c r="A72" s="306">
        <v>84</v>
      </c>
      <c r="B72" s="307" t="s">
        <v>308</v>
      </c>
      <c r="C72" s="308"/>
      <c r="D72" s="113">
        <v>0.93517197654144868</v>
      </c>
      <c r="E72" s="115">
        <v>118</v>
      </c>
      <c r="F72" s="114">
        <v>93</v>
      </c>
      <c r="G72" s="114">
        <v>234</v>
      </c>
      <c r="H72" s="114">
        <v>87</v>
      </c>
      <c r="I72" s="140">
        <v>146</v>
      </c>
      <c r="J72" s="115">
        <v>-28</v>
      </c>
      <c r="K72" s="116">
        <v>-19.17808219178082</v>
      </c>
    </row>
    <row r="73" spans="1:11" ht="14.1" customHeight="1" x14ac:dyDescent="0.2">
      <c r="A73" s="306" t="s">
        <v>309</v>
      </c>
      <c r="B73" s="307" t="s">
        <v>310</v>
      </c>
      <c r="C73" s="308"/>
      <c r="D73" s="113">
        <v>0.42003487081946428</v>
      </c>
      <c r="E73" s="115">
        <v>53</v>
      </c>
      <c r="F73" s="114">
        <v>31</v>
      </c>
      <c r="G73" s="114">
        <v>119</v>
      </c>
      <c r="H73" s="114">
        <v>24</v>
      </c>
      <c r="I73" s="140">
        <v>78</v>
      </c>
      <c r="J73" s="115">
        <v>-25</v>
      </c>
      <c r="K73" s="116">
        <v>-32.051282051282051</v>
      </c>
    </row>
    <row r="74" spans="1:11" ht="14.1" customHeight="1" x14ac:dyDescent="0.2">
      <c r="A74" s="306" t="s">
        <v>311</v>
      </c>
      <c r="B74" s="307" t="s">
        <v>312</v>
      </c>
      <c r="C74" s="308"/>
      <c r="D74" s="113">
        <v>0.15850372483753369</v>
      </c>
      <c r="E74" s="115">
        <v>20</v>
      </c>
      <c r="F74" s="114">
        <v>27</v>
      </c>
      <c r="G74" s="114">
        <v>49</v>
      </c>
      <c r="H74" s="114">
        <v>19</v>
      </c>
      <c r="I74" s="140">
        <v>19</v>
      </c>
      <c r="J74" s="115">
        <v>1</v>
      </c>
      <c r="K74" s="116">
        <v>5.2631578947368425</v>
      </c>
    </row>
    <row r="75" spans="1:11" ht="14.1" customHeight="1" x14ac:dyDescent="0.2">
      <c r="A75" s="306" t="s">
        <v>313</v>
      </c>
      <c r="B75" s="307" t="s">
        <v>314</v>
      </c>
      <c r="C75" s="308"/>
      <c r="D75" s="113" t="s">
        <v>514</v>
      </c>
      <c r="E75" s="115" t="s">
        <v>514</v>
      </c>
      <c r="F75" s="114">
        <v>4</v>
      </c>
      <c r="G75" s="114">
        <v>9</v>
      </c>
      <c r="H75" s="114">
        <v>3</v>
      </c>
      <c r="I75" s="140" t="s">
        <v>514</v>
      </c>
      <c r="J75" s="115" t="s">
        <v>514</v>
      </c>
      <c r="K75" s="116" t="s">
        <v>514</v>
      </c>
    </row>
    <row r="76" spans="1:11" ht="14.1" customHeight="1" x14ac:dyDescent="0.2">
      <c r="A76" s="306">
        <v>91</v>
      </c>
      <c r="B76" s="307" t="s">
        <v>315</v>
      </c>
      <c r="C76" s="308"/>
      <c r="D76" s="113">
        <v>0.5072119194801078</v>
      </c>
      <c r="E76" s="115">
        <v>64</v>
      </c>
      <c r="F76" s="114">
        <v>36</v>
      </c>
      <c r="G76" s="114">
        <v>77</v>
      </c>
      <c r="H76" s="114">
        <v>42</v>
      </c>
      <c r="I76" s="140">
        <v>61</v>
      </c>
      <c r="J76" s="115">
        <v>3</v>
      </c>
      <c r="K76" s="116">
        <v>4.918032786885246</v>
      </c>
    </row>
    <row r="77" spans="1:11" ht="14.1" customHeight="1" x14ac:dyDescent="0.2">
      <c r="A77" s="306">
        <v>92</v>
      </c>
      <c r="B77" s="307" t="s">
        <v>316</v>
      </c>
      <c r="C77" s="308"/>
      <c r="D77" s="113">
        <v>0.53098747820573788</v>
      </c>
      <c r="E77" s="115">
        <v>67</v>
      </c>
      <c r="F77" s="114">
        <v>75</v>
      </c>
      <c r="G77" s="114">
        <v>77</v>
      </c>
      <c r="H77" s="114">
        <v>49</v>
      </c>
      <c r="I77" s="140">
        <v>108</v>
      </c>
      <c r="J77" s="115">
        <v>-41</v>
      </c>
      <c r="K77" s="116">
        <v>-37.962962962962962</v>
      </c>
    </row>
    <row r="78" spans="1:11" ht="14.1" customHeight="1" x14ac:dyDescent="0.2">
      <c r="A78" s="306">
        <v>93</v>
      </c>
      <c r="B78" s="307" t="s">
        <v>317</v>
      </c>
      <c r="C78" s="308"/>
      <c r="D78" s="113" t="s">
        <v>514</v>
      </c>
      <c r="E78" s="115" t="s">
        <v>514</v>
      </c>
      <c r="F78" s="114">
        <v>7</v>
      </c>
      <c r="G78" s="114" t="s">
        <v>514</v>
      </c>
      <c r="H78" s="114">
        <v>23</v>
      </c>
      <c r="I78" s="140">
        <v>29</v>
      </c>
      <c r="J78" s="115" t="s">
        <v>514</v>
      </c>
      <c r="K78" s="116" t="s">
        <v>514</v>
      </c>
    </row>
    <row r="79" spans="1:11" ht="14.1" customHeight="1" x14ac:dyDescent="0.2">
      <c r="A79" s="306">
        <v>94</v>
      </c>
      <c r="B79" s="307" t="s">
        <v>318</v>
      </c>
      <c r="C79" s="308"/>
      <c r="D79" s="113">
        <v>0.20605484228879378</v>
      </c>
      <c r="E79" s="115">
        <v>26</v>
      </c>
      <c r="F79" s="114">
        <v>70</v>
      </c>
      <c r="G79" s="114">
        <v>73</v>
      </c>
      <c r="H79" s="114">
        <v>82</v>
      </c>
      <c r="I79" s="140">
        <v>47</v>
      </c>
      <c r="J79" s="115">
        <v>-21</v>
      </c>
      <c r="K79" s="116">
        <v>-44.680851063829785</v>
      </c>
    </row>
    <row r="80" spans="1:11" ht="14.1" customHeight="1" x14ac:dyDescent="0.2">
      <c r="A80" s="306" t="s">
        <v>319</v>
      </c>
      <c r="B80" s="307" t="s">
        <v>320</v>
      </c>
      <c r="C80" s="308"/>
      <c r="D80" s="113" t="s">
        <v>514</v>
      </c>
      <c r="E80" s="115" t="s">
        <v>514</v>
      </c>
      <c r="F80" s="114" t="s">
        <v>514</v>
      </c>
      <c r="G80" s="114" t="s">
        <v>514</v>
      </c>
      <c r="H80" s="114" t="s">
        <v>514</v>
      </c>
      <c r="I80" s="140">
        <v>0</v>
      </c>
      <c r="J80" s="115" t="s">
        <v>514</v>
      </c>
      <c r="K80" s="116" t="s">
        <v>514</v>
      </c>
    </row>
    <row r="81" spans="1:11" ht="14.1" customHeight="1" x14ac:dyDescent="0.2">
      <c r="A81" s="310" t="s">
        <v>321</v>
      </c>
      <c r="B81" s="311" t="s">
        <v>334</v>
      </c>
      <c r="C81" s="312"/>
      <c r="D81" s="125">
        <v>0.42003487081946428</v>
      </c>
      <c r="E81" s="143">
        <v>53</v>
      </c>
      <c r="F81" s="144">
        <v>26</v>
      </c>
      <c r="G81" s="144">
        <v>53</v>
      </c>
      <c r="H81" s="144">
        <v>12</v>
      </c>
      <c r="I81" s="145">
        <v>16</v>
      </c>
      <c r="J81" s="143">
        <v>37</v>
      </c>
      <c r="K81" s="146">
        <v>231.25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365</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366</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336</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368</v>
      </c>
      <c r="E7" s="657"/>
      <c r="F7" s="657"/>
      <c r="G7" s="657"/>
      <c r="H7" s="658"/>
      <c r="I7" s="588" t="s">
        <v>360</v>
      </c>
      <c r="J7" s="589"/>
      <c r="K7" s="96"/>
      <c r="L7" s="96"/>
      <c r="M7" s="96"/>
      <c r="N7" s="96"/>
      <c r="O7" s="96"/>
    </row>
    <row r="8" spans="1:15" ht="21.75" customHeight="1" x14ac:dyDescent="0.2">
      <c r="A8" s="616"/>
      <c r="B8" s="617"/>
      <c r="C8" s="583"/>
      <c r="D8" s="566" t="s">
        <v>336</v>
      </c>
      <c r="E8" s="566" t="s">
        <v>338</v>
      </c>
      <c r="F8" s="566" t="s">
        <v>339</v>
      </c>
      <c r="G8" s="566" t="s">
        <v>340</v>
      </c>
      <c r="H8" s="566" t="s">
        <v>341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12847</v>
      </c>
      <c r="E11" s="114">
        <v>10430</v>
      </c>
      <c r="F11" s="114">
        <v>13502</v>
      </c>
      <c r="G11" s="114">
        <v>11276</v>
      </c>
      <c r="H11" s="140">
        <v>13513</v>
      </c>
      <c r="I11" s="115">
        <v>-666</v>
      </c>
      <c r="J11" s="116">
        <v>-4.9285872863168798</v>
      </c>
    </row>
    <row r="12" spans="1:15" s="110" customFormat="1" ht="24.95" customHeight="1" x14ac:dyDescent="0.2">
      <c r="A12" s="193" t="s">
        <v>132</v>
      </c>
      <c r="B12" s="194" t="s">
        <v>133</v>
      </c>
      <c r="C12" s="113">
        <v>2.6465322643418698</v>
      </c>
      <c r="D12" s="115">
        <v>340</v>
      </c>
      <c r="E12" s="114">
        <v>567</v>
      </c>
      <c r="F12" s="114">
        <v>677</v>
      </c>
      <c r="G12" s="114">
        <v>412</v>
      </c>
      <c r="H12" s="140">
        <v>319</v>
      </c>
      <c r="I12" s="115">
        <v>21</v>
      </c>
      <c r="J12" s="116">
        <v>6.5830721003134798</v>
      </c>
    </row>
    <row r="13" spans="1:15" s="110" customFormat="1" ht="24.95" customHeight="1" x14ac:dyDescent="0.2">
      <c r="A13" s="193" t="s">
        <v>134</v>
      </c>
      <c r="B13" s="199" t="s">
        <v>214</v>
      </c>
      <c r="C13" s="113">
        <v>1.4244570716898888</v>
      </c>
      <c r="D13" s="115">
        <v>183</v>
      </c>
      <c r="E13" s="114">
        <v>115</v>
      </c>
      <c r="F13" s="114">
        <v>146</v>
      </c>
      <c r="G13" s="114">
        <v>117</v>
      </c>
      <c r="H13" s="140">
        <v>129</v>
      </c>
      <c r="I13" s="115">
        <v>54</v>
      </c>
      <c r="J13" s="116">
        <v>41.860465116279073</v>
      </c>
    </row>
    <row r="14" spans="1:15" s="287" customFormat="1" ht="24.95" customHeight="1" x14ac:dyDescent="0.2">
      <c r="A14" s="193" t="s">
        <v>215</v>
      </c>
      <c r="B14" s="199" t="s">
        <v>137</v>
      </c>
      <c r="C14" s="113">
        <v>16.206118159881683</v>
      </c>
      <c r="D14" s="115">
        <v>2082</v>
      </c>
      <c r="E14" s="114">
        <v>1609</v>
      </c>
      <c r="F14" s="114">
        <v>1998</v>
      </c>
      <c r="G14" s="114">
        <v>2006</v>
      </c>
      <c r="H14" s="140">
        <v>2238</v>
      </c>
      <c r="I14" s="115">
        <v>-156</v>
      </c>
      <c r="J14" s="116">
        <v>-6.9705093833780163</v>
      </c>
      <c r="K14" s="110"/>
      <c r="L14" s="110"/>
      <c r="M14" s="110"/>
      <c r="N14" s="110"/>
      <c r="O14" s="110"/>
    </row>
    <row r="15" spans="1:15" s="110" customFormat="1" ht="24.95" customHeight="1" x14ac:dyDescent="0.2">
      <c r="A15" s="193" t="s">
        <v>216</v>
      </c>
      <c r="B15" s="199" t="s">
        <v>217</v>
      </c>
      <c r="C15" s="113">
        <v>7.1300692768739786</v>
      </c>
      <c r="D15" s="115">
        <v>916</v>
      </c>
      <c r="E15" s="114">
        <v>799</v>
      </c>
      <c r="F15" s="114">
        <v>1037</v>
      </c>
      <c r="G15" s="114">
        <v>1062</v>
      </c>
      <c r="H15" s="140">
        <v>1098</v>
      </c>
      <c r="I15" s="115">
        <v>-182</v>
      </c>
      <c r="J15" s="116">
        <v>-16.575591985428051</v>
      </c>
    </row>
    <row r="16" spans="1:15" s="287" customFormat="1" ht="24.95" customHeight="1" x14ac:dyDescent="0.2">
      <c r="A16" s="193" t="s">
        <v>218</v>
      </c>
      <c r="B16" s="199" t="s">
        <v>141</v>
      </c>
      <c r="C16" s="113">
        <v>6.9121195609870005</v>
      </c>
      <c r="D16" s="115">
        <v>888</v>
      </c>
      <c r="E16" s="114">
        <v>577</v>
      </c>
      <c r="F16" s="114">
        <v>694</v>
      </c>
      <c r="G16" s="114">
        <v>673</v>
      </c>
      <c r="H16" s="140">
        <v>820</v>
      </c>
      <c r="I16" s="115">
        <v>68</v>
      </c>
      <c r="J16" s="116">
        <v>8.2926829268292686</v>
      </c>
      <c r="K16" s="110"/>
      <c r="L16" s="110"/>
      <c r="M16" s="110"/>
      <c r="N16" s="110"/>
      <c r="O16" s="110"/>
    </row>
    <row r="17" spans="1:15" s="110" customFormat="1" ht="24.95" customHeight="1" x14ac:dyDescent="0.2">
      <c r="A17" s="193" t="s">
        <v>142</v>
      </c>
      <c r="B17" s="199" t="s">
        <v>220</v>
      </c>
      <c r="C17" s="113">
        <v>2.1639293220207052</v>
      </c>
      <c r="D17" s="115">
        <v>278</v>
      </c>
      <c r="E17" s="114">
        <v>233</v>
      </c>
      <c r="F17" s="114">
        <v>267</v>
      </c>
      <c r="G17" s="114">
        <v>271</v>
      </c>
      <c r="H17" s="140">
        <v>320</v>
      </c>
      <c r="I17" s="115">
        <v>-42</v>
      </c>
      <c r="J17" s="116">
        <v>-13.125</v>
      </c>
    </row>
    <row r="18" spans="1:15" s="287" customFormat="1" ht="24.95" customHeight="1" x14ac:dyDescent="0.2">
      <c r="A18" s="201" t="s">
        <v>144</v>
      </c>
      <c r="B18" s="202" t="s">
        <v>145</v>
      </c>
      <c r="C18" s="113">
        <v>8.9515061882151468</v>
      </c>
      <c r="D18" s="115">
        <v>1150</v>
      </c>
      <c r="E18" s="114">
        <v>923</v>
      </c>
      <c r="F18" s="114">
        <v>1083</v>
      </c>
      <c r="G18" s="114">
        <v>959</v>
      </c>
      <c r="H18" s="140">
        <v>1082</v>
      </c>
      <c r="I18" s="115">
        <v>68</v>
      </c>
      <c r="J18" s="116">
        <v>6.284658040665434</v>
      </c>
      <c r="K18" s="110"/>
      <c r="L18" s="110"/>
      <c r="M18" s="110"/>
      <c r="N18" s="110"/>
      <c r="O18" s="110"/>
    </row>
    <row r="19" spans="1:15" s="110" customFormat="1" ht="24.95" customHeight="1" x14ac:dyDescent="0.2">
      <c r="A19" s="193" t="s">
        <v>146</v>
      </c>
      <c r="B19" s="199" t="s">
        <v>147</v>
      </c>
      <c r="C19" s="113">
        <v>17.646143068420642</v>
      </c>
      <c r="D19" s="115">
        <v>2267</v>
      </c>
      <c r="E19" s="114">
        <v>1671</v>
      </c>
      <c r="F19" s="114">
        <v>2184</v>
      </c>
      <c r="G19" s="114">
        <v>1972</v>
      </c>
      <c r="H19" s="140">
        <v>2944</v>
      </c>
      <c r="I19" s="115">
        <v>-677</v>
      </c>
      <c r="J19" s="116">
        <v>-22.995923913043477</v>
      </c>
    </row>
    <row r="20" spans="1:15" s="287" customFormat="1" ht="24.95" customHeight="1" x14ac:dyDescent="0.2">
      <c r="A20" s="193" t="s">
        <v>148</v>
      </c>
      <c r="B20" s="199" t="s">
        <v>149</v>
      </c>
      <c r="C20" s="113">
        <v>8.0252198956954928</v>
      </c>
      <c r="D20" s="115">
        <v>1031</v>
      </c>
      <c r="E20" s="114">
        <v>840</v>
      </c>
      <c r="F20" s="114">
        <v>1088</v>
      </c>
      <c r="G20" s="114">
        <v>854</v>
      </c>
      <c r="H20" s="140">
        <v>932</v>
      </c>
      <c r="I20" s="115">
        <v>99</v>
      </c>
      <c r="J20" s="116">
        <v>10.622317596566523</v>
      </c>
      <c r="K20" s="110"/>
      <c r="L20" s="110"/>
      <c r="M20" s="110"/>
      <c r="N20" s="110"/>
      <c r="O20" s="110"/>
    </row>
    <row r="21" spans="1:15" s="110" customFormat="1" ht="24.95" customHeight="1" x14ac:dyDescent="0.2">
      <c r="A21" s="201" t="s">
        <v>150</v>
      </c>
      <c r="B21" s="202" t="s">
        <v>151</v>
      </c>
      <c r="C21" s="113">
        <v>4.2967229703432706</v>
      </c>
      <c r="D21" s="115">
        <v>552</v>
      </c>
      <c r="E21" s="114">
        <v>546</v>
      </c>
      <c r="F21" s="114">
        <v>550</v>
      </c>
      <c r="G21" s="114">
        <v>476</v>
      </c>
      <c r="H21" s="140">
        <v>552</v>
      </c>
      <c r="I21" s="115">
        <v>0</v>
      </c>
      <c r="J21" s="116">
        <v>0</v>
      </c>
    </row>
    <row r="22" spans="1:15" s="110" customFormat="1" ht="24.95" customHeight="1" x14ac:dyDescent="0.2">
      <c r="A22" s="201" t="s">
        <v>152</v>
      </c>
      <c r="B22" s="199" t="s">
        <v>153</v>
      </c>
      <c r="C22" s="113">
        <v>0.88736670039697985</v>
      </c>
      <c r="D22" s="115">
        <v>114</v>
      </c>
      <c r="E22" s="114">
        <v>69</v>
      </c>
      <c r="F22" s="114">
        <v>83</v>
      </c>
      <c r="G22" s="114">
        <v>84</v>
      </c>
      <c r="H22" s="140">
        <v>88</v>
      </c>
      <c r="I22" s="115">
        <v>26</v>
      </c>
      <c r="J22" s="116">
        <v>29.545454545454547</v>
      </c>
    </row>
    <row r="23" spans="1:15" s="110" customFormat="1" ht="24.95" customHeight="1" x14ac:dyDescent="0.2">
      <c r="A23" s="193" t="s">
        <v>154</v>
      </c>
      <c r="B23" s="199" t="s">
        <v>155</v>
      </c>
      <c r="C23" s="113">
        <v>1.4011053164162839</v>
      </c>
      <c r="D23" s="115">
        <v>180</v>
      </c>
      <c r="E23" s="114">
        <v>93</v>
      </c>
      <c r="F23" s="114">
        <v>108</v>
      </c>
      <c r="G23" s="114">
        <v>147</v>
      </c>
      <c r="H23" s="140">
        <v>185</v>
      </c>
      <c r="I23" s="115">
        <v>-5</v>
      </c>
      <c r="J23" s="116">
        <v>-2.7027027027027026</v>
      </c>
    </row>
    <row r="24" spans="1:15" s="110" customFormat="1" ht="24.95" customHeight="1" x14ac:dyDescent="0.2">
      <c r="A24" s="193" t="s">
        <v>156</v>
      </c>
      <c r="B24" s="199" t="s">
        <v>221</v>
      </c>
      <c r="C24" s="113">
        <v>3.8063361095975714</v>
      </c>
      <c r="D24" s="115">
        <v>489</v>
      </c>
      <c r="E24" s="114">
        <v>313</v>
      </c>
      <c r="F24" s="114">
        <v>495</v>
      </c>
      <c r="G24" s="114">
        <v>463</v>
      </c>
      <c r="H24" s="140">
        <v>630</v>
      </c>
      <c r="I24" s="115">
        <v>-141</v>
      </c>
      <c r="J24" s="116">
        <v>-22.38095238095238</v>
      </c>
    </row>
    <row r="25" spans="1:15" s="110" customFormat="1" ht="24.95" customHeight="1" x14ac:dyDescent="0.2">
      <c r="A25" s="193" t="s">
        <v>222</v>
      </c>
      <c r="B25" s="204" t="s">
        <v>159</v>
      </c>
      <c r="C25" s="113">
        <v>4.8493811784852499</v>
      </c>
      <c r="D25" s="115">
        <v>623</v>
      </c>
      <c r="E25" s="114">
        <v>671</v>
      </c>
      <c r="F25" s="114">
        <v>638</v>
      </c>
      <c r="G25" s="114">
        <v>596</v>
      </c>
      <c r="H25" s="140">
        <v>689</v>
      </c>
      <c r="I25" s="115">
        <v>-66</v>
      </c>
      <c r="J25" s="116">
        <v>-9.5791001451378808</v>
      </c>
    </row>
    <row r="26" spans="1:15" s="110" customFormat="1" ht="24.95" customHeight="1" x14ac:dyDescent="0.2">
      <c r="A26" s="201">
        <v>782.78300000000002</v>
      </c>
      <c r="B26" s="203" t="s">
        <v>160</v>
      </c>
      <c r="C26" s="113">
        <v>8.5545263485638667</v>
      </c>
      <c r="D26" s="115">
        <v>1099</v>
      </c>
      <c r="E26" s="114">
        <v>1019</v>
      </c>
      <c r="F26" s="114">
        <v>1068</v>
      </c>
      <c r="G26" s="114">
        <v>922</v>
      </c>
      <c r="H26" s="140">
        <v>1194</v>
      </c>
      <c r="I26" s="115">
        <v>-95</v>
      </c>
      <c r="J26" s="116">
        <v>-7.9564489112227808</v>
      </c>
    </row>
    <row r="27" spans="1:15" s="110" customFormat="1" ht="24.95" customHeight="1" x14ac:dyDescent="0.2">
      <c r="A27" s="193" t="s">
        <v>161</v>
      </c>
      <c r="B27" s="199" t="s">
        <v>162</v>
      </c>
      <c r="C27" s="113">
        <v>2.5375574063983808</v>
      </c>
      <c r="D27" s="115">
        <v>326</v>
      </c>
      <c r="E27" s="114">
        <v>247</v>
      </c>
      <c r="F27" s="114">
        <v>391</v>
      </c>
      <c r="G27" s="114">
        <v>303</v>
      </c>
      <c r="H27" s="140">
        <v>318</v>
      </c>
      <c r="I27" s="115">
        <v>8</v>
      </c>
      <c r="J27" s="116">
        <v>2.5157232704402515</v>
      </c>
    </row>
    <row r="28" spans="1:15" s="110" customFormat="1" ht="24.95" customHeight="1" x14ac:dyDescent="0.2">
      <c r="A28" s="193" t="s">
        <v>163</v>
      </c>
      <c r="B28" s="199" t="s">
        <v>164</v>
      </c>
      <c r="C28" s="113">
        <v>2.1327936483225658</v>
      </c>
      <c r="D28" s="115">
        <v>274</v>
      </c>
      <c r="E28" s="114">
        <v>181</v>
      </c>
      <c r="F28" s="114">
        <v>592</v>
      </c>
      <c r="G28" s="114">
        <v>178</v>
      </c>
      <c r="H28" s="140">
        <v>298</v>
      </c>
      <c r="I28" s="115">
        <v>-24</v>
      </c>
      <c r="J28" s="116">
        <v>-8.053691275167786</v>
      </c>
    </row>
    <row r="29" spans="1:15" s="110" customFormat="1" ht="24.95" customHeight="1" x14ac:dyDescent="0.2">
      <c r="A29" s="193">
        <v>86</v>
      </c>
      <c r="B29" s="199" t="s">
        <v>165</v>
      </c>
      <c r="C29" s="113">
        <v>3.7440647622012921</v>
      </c>
      <c r="D29" s="115">
        <v>481</v>
      </c>
      <c r="E29" s="114">
        <v>365</v>
      </c>
      <c r="F29" s="114">
        <v>527</v>
      </c>
      <c r="G29" s="114">
        <v>482</v>
      </c>
      <c r="H29" s="140">
        <v>510</v>
      </c>
      <c r="I29" s="115">
        <v>-29</v>
      </c>
      <c r="J29" s="116">
        <v>-5.6862745098039218</v>
      </c>
    </row>
    <row r="30" spans="1:15" s="110" customFormat="1" ht="24.95" customHeight="1" x14ac:dyDescent="0.2">
      <c r="A30" s="193">
        <v>87.88</v>
      </c>
      <c r="B30" s="204" t="s">
        <v>166</v>
      </c>
      <c r="C30" s="113">
        <v>9.3874056199891029</v>
      </c>
      <c r="D30" s="115">
        <v>1206</v>
      </c>
      <c r="E30" s="114">
        <v>834</v>
      </c>
      <c r="F30" s="114">
        <v>1250</v>
      </c>
      <c r="G30" s="114">
        <v>923</v>
      </c>
      <c r="H30" s="140">
        <v>998</v>
      </c>
      <c r="I30" s="115">
        <v>208</v>
      </c>
      <c r="J30" s="116">
        <v>20.841683366733466</v>
      </c>
    </row>
    <row r="31" spans="1:15" s="110" customFormat="1" ht="24.95" customHeight="1" x14ac:dyDescent="0.2">
      <c r="A31" s="193" t="s">
        <v>167</v>
      </c>
      <c r="B31" s="199" t="s">
        <v>168</v>
      </c>
      <c r="C31" s="113">
        <v>3.50276329104071</v>
      </c>
      <c r="D31" s="115">
        <v>450</v>
      </c>
      <c r="E31" s="114">
        <v>367</v>
      </c>
      <c r="F31" s="114">
        <v>623</v>
      </c>
      <c r="G31" s="114">
        <v>382</v>
      </c>
      <c r="H31" s="140">
        <v>407</v>
      </c>
      <c r="I31" s="115">
        <v>43</v>
      </c>
      <c r="J31" s="116">
        <v>10.565110565110565</v>
      </c>
    </row>
    <row r="32" spans="1:15" s="110" customFormat="1" ht="24.95" customHeight="1" x14ac:dyDescent="0.2">
      <c r="A32" s="193"/>
      <c r="B32" s="204" t="s">
        <v>169</v>
      </c>
      <c r="C32" s="113" t="s">
        <v>514</v>
      </c>
      <c r="D32" s="115" t="s">
        <v>514</v>
      </c>
      <c r="E32" s="114" t="s">
        <v>514</v>
      </c>
      <c r="F32" s="114" t="s">
        <v>514</v>
      </c>
      <c r="G32" s="114" t="s">
        <v>514</v>
      </c>
      <c r="H32" s="140">
        <v>0</v>
      </c>
      <c r="I32" s="115" t="s">
        <v>514</v>
      </c>
      <c r="J32" s="116" t="s">
        <v>514</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2.6465322643418698</v>
      </c>
      <c r="D34" s="115">
        <v>340</v>
      </c>
      <c r="E34" s="114">
        <v>567</v>
      </c>
      <c r="F34" s="114">
        <v>677</v>
      </c>
      <c r="G34" s="114">
        <v>412</v>
      </c>
      <c r="H34" s="140">
        <v>319</v>
      </c>
      <c r="I34" s="115">
        <v>21</v>
      </c>
      <c r="J34" s="116">
        <v>6.5830721003134798</v>
      </c>
    </row>
    <row r="35" spans="1:10" s="110" customFormat="1" ht="24.95" customHeight="1" x14ac:dyDescent="0.2">
      <c r="A35" s="292" t="s">
        <v>171</v>
      </c>
      <c r="B35" s="293" t="s">
        <v>172</v>
      </c>
      <c r="C35" s="113">
        <v>26.582081419786721</v>
      </c>
      <c r="D35" s="115">
        <v>3415</v>
      </c>
      <c r="E35" s="114">
        <v>2647</v>
      </c>
      <c r="F35" s="114">
        <v>3227</v>
      </c>
      <c r="G35" s="114">
        <v>3082</v>
      </c>
      <c r="H35" s="140">
        <v>3449</v>
      </c>
      <c r="I35" s="115">
        <v>-34</v>
      </c>
      <c r="J35" s="116">
        <v>-0.98579298347347055</v>
      </c>
    </row>
    <row r="36" spans="1:10" s="110" customFormat="1" ht="24.95" customHeight="1" x14ac:dyDescent="0.2">
      <c r="A36" s="294" t="s">
        <v>173</v>
      </c>
      <c r="B36" s="295" t="s">
        <v>174</v>
      </c>
      <c r="C36" s="125">
        <v>70.77138631587141</v>
      </c>
      <c r="D36" s="143">
        <v>9092</v>
      </c>
      <c r="E36" s="144">
        <v>7216</v>
      </c>
      <c r="F36" s="144">
        <v>9597</v>
      </c>
      <c r="G36" s="144">
        <v>7782</v>
      </c>
      <c r="H36" s="145">
        <v>9745</v>
      </c>
      <c r="I36" s="143">
        <v>-653</v>
      </c>
      <c r="J36" s="146">
        <v>-6.7008722421754747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369</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370</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336</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333</v>
      </c>
      <c r="B7" s="577"/>
      <c r="C7" s="577"/>
      <c r="D7" s="582" t="s">
        <v>94</v>
      </c>
      <c r="E7" s="647" t="s">
        <v>371</v>
      </c>
      <c r="F7" s="648"/>
      <c r="G7" s="648"/>
      <c r="H7" s="648"/>
      <c r="I7" s="649"/>
      <c r="J7" s="588" t="s">
        <v>360</v>
      </c>
      <c r="K7" s="589"/>
      <c r="L7" s="96"/>
      <c r="M7" s="96"/>
      <c r="N7" s="96"/>
      <c r="O7" s="96"/>
      <c r="Q7" s="408"/>
    </row>
    <row r="8" spans="1:17" ht="21.75" customHeight="1" x14ac:dyDescent="0.2">
      <c r="A8" s="578"/>
      <c r="B8" s="579"/>
      <c r="C8" s="579"/>
      <c r="D8" s="583"/>
      <c r="E8" s="566" t="s">
        <v>336</v>
      </c>
      <c r="F8" s="566" t="s">
        <v>338</v>
      </c>
      <c r="G8" s="566" t="s">
        <v>339</v>
      </c>
      <c r="H8" s="566" t="s">
        <v>340</v>
      </c>
      <c r="I8" s="566" t="s">
        <v>341</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12847</v>
      </c>
      <c r="F11" s="264">
        <v>10430</v>
      </c>
      <c r="G11" s="264">
        <v>13502</v>
      </c>
      <c r="H11" s="264">
        <v>11276</v>
      </c>
      <c r="I11" s="265">
        <v>13513</v>
      </c>
      <c r="J11" s="263">
        <v>-666</v>
      </c>
      <c r="K11" s="266">
        <v>-4.9285872863168798</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28.714875068109286</v>
      </c>
      <c r="E13" s="115">
        <v>3689</v>
      </c>
      <c r="F13" s="114">
        <v>3560</v>
      </c>
      <c r="G13" s="114">
        <v>4174</v>
      </c>
      <c r="H13" s="114">
        <v>3346</v>
      </c>
      <c r="I13" s="140">
        <v>3721</v>
      </c>
      <c r="J13" s="115">
        <v>-32</v>
      </c>
      <c r="K13" s="116">
        <v>-0.85998387530233811</v>
      </c>
    </row>
    <row r="14" spans="1:17" ht="15.95" customHeight="1" x14ac:dyDescent="0.2">
      <c r="A14" s="306" t="s">
        <v>230</v>
      </c>
      <c r="B14" s="307"/>
      <c r="C14" s="308"/>
      <c r="D14" s="113">
        <v>59.406865416050437</v>
      </c>
      <c r="E14" s="115">
        <v>7632</v>
      </c>
      <c r="F14" s="114">
        <v>5758</v>
      </c>
      <c r="G14" s="114">
        <v>7742</v>
      </c>
      <c r="H14" s="114">
        <v>6653</v>
      </c>
      <c r="I14" s="140">
        <v>8021</v>
      </c>
      <c r="J14" s="115">
        <v>-389</v>
      </c>
      <c r="K14" s="116">
        <v>-4.849769355441965</v>
      </c>
    </row>
    <row r="15" spans="1:17" ht="15.95" customHeight="1" x14ac:dyDescent="0.2">
      <c r="A15" s="306" t="s">
        <v>231</v>
      </c>
      <c r="B15" s="307"/>
      <c r="C15" s="308"/>
      <c r="D15" s="113">
        <v>5.7523157157312994</v>
      </c>
      <c r="E15" s="115">
        <v>739</v>
      </c>
      <c r="F15" s="114">
        <v>581</v>
      </c>
      <c r="G15" s="114">
        <v>720</v>
      </c>
      <c r="H15" s="114">
        <v>690</v>
      </c>
      <c r="I15" s="140">
        <v>926</v>
      </c>
      <c r="J15" s="115">
        <v>-187</v>
      </c>
      <c r="K15" s="116">
        <v>-20.194384449244062</v>
      </c>
    </row>
    <row r="16" spans="1:17" ht="15.95" customHeight="1" x14ac:dyDescent="0.2">
      <c r="A16" s="306" t="s">
        <v>232</v>
      </c>
      <c r="B16" s="307"/>
      <c r="C16" s="308"/>
      <c r="D16" s="113">
        <v>5.9469136763446722</v>
      </c>
      <c r="E16" s="115">
        <v>764</v>
      </c>
      <c r="F16" s="114">
        <v>508</v>
      </c>
      <c r="G16" s="114">
        <v>837</v>
      </c>
      <c r="H16" s="114">
        <v>559</v>
      </c>
      <c r="I16" s="140">
        <v>832</v>
      </c>
      <c r="J16" s="115">
        <v>-68</v>
      </c>
      <c r="K16" s="116">
        <v>-8.1730769230769234</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2.3118237720868686</v>
      </c>
      <c r="E18" s="115">
        <v>297</v>
      </c>
      <c r="F18" s="114">
        <v>466</v>
      </c>
      <c r="G18" s="114">
        <v>575</v>
      </c>
      <c r="H18" s="114">
        <v>336</v>
      </c>
      <c r="I18" s="140">
        <v>288</v>
      </c>
      <c r="J18" s="115">
        <v>9</v>
      </c>
      <c r="K18" s="116">
        <v>3.125</v>
      </c>
    </row>
    <row r="19" spans="1:11" ht="14.1" customHeight="1" x14ac:dyDescent="0.2">
      <c r="A19" s="306" t="s">
        <v>235</v>
      </c>
      <c r="B19" s="307" t="s">
        <v>236</v>
      </c>
      <c r="C19" s="308"/>
      <c r="D19" s="113">
        <v>1.6735424612750058</v>
      </c>
      <c r="E19" s="115">
        <v>215</v>
      </c>
      <c r="F19" s="114">
        <v>397</v>
      </c>
      <c r="G19" s="114">
        <v>485</v>
      </c>
      <c r="H19" s="114">
        <v>251</v>
      </c>
      <c r="I19" s="140">
        <v>196</v>
      </c>
      <c r="J19" s="115">
        <v>19</v>
      </c>
      <c r="K19" s="116">
        <v>9.6938775510204085</v>
      </c>
    </row>
    <row r="20" spans="1:11" ht="14.1" customHeight="1" x14ac:dyDescent="0.2">
      <c r="A20" s="306">
        <v>12</v>
      </c>
      <c r="B20" s="307" t="s">
        <v>237</v>
      </c>
      <c r="C20" s="308"/>
      <c r="D20" s="113">
        <v>1.4088892348408188</v>
      </c>
      <c r="E20" s="115">
        <v>181</v>
      </c>
      <c r="F20" s="114">
        <v>280</v>
      </c>
      <c r="G20" s="114">
        <v>224</v>
      </c>
      <c r="H20" s="114">
        <v>202</v>
      </c>
      <c r="I20" s="140">
        <v>173</v>
      </c>
      <c r="J20" s="115">
        <v>8</v>
      </c>
      <c r="K20" s="116">
        <v>4.6242774566473992</v>
      </c>
    </row>
    <row r="21" spans="1:11" ht="14.1" customHeight="1" x14ac:dyDescent="0.2">
      <c r="A21" s="306">
        <v>21</v>
      </c>
      <c r="B21" s="307" t="s">
        <v>238</v>
      </c>
      <c r="C21" s="308"/>
      <c r="D21" s="113">
        <v>1.4711605822370981</v>
      </c>
      <c r="E21" s="115">
        <v>189</v>
      </c>
      <c r="F21" s="114">
        <v>158</v>
      </c>
      <c r="G21" s="114">
        <v>126</v>
      </c>
      <c r="H21" s="114">
        <v>109</v>
      </c>
      <c r="I21" s="140">
        <v>73</v>
      </c>
      <c r="J21" s="115">
        <v>116</v>
      </c>
      <c r="K21" s="116">
        <v>158.9041095890411</v>
      </c>
    </row>
    <row r="22" spans="1:11" ht="14.1" customHeight="1" x14ac:dyDescent="0.2">
      <c r="A22" s="306">
        <v>22</v>
      </c>
      <c r="B22" s="307" t="s">
        <v>239</v>
      </c>
      <c r="C22" s="308"/>
      <c r="D22" s="113">
        <v>2.3118237720868686</v>
      </c>
      <c r="E22" s="115">
        <v>297</v>
      </c>
      <c r="F22" s="114">
        <v>228</v>
      </c>
      <c r="G22" s="114">
        <v>260</v>
      </c>
      <c r="H22" s="114">
        <v>262</v>
      </c>
      <c r="I22" s="140">
        <v>354</v>
      </c>
      <c r="J22" s="115">
        <v>-57</v>
      </c>
      <c r="K22" s="116">
        <v>-16.101694915254239</v>
      </c>
    </row>
    <row r="23" spans="1:11" ht="14.1" customHeight="1" x14ac:dyDescent="0.2">
      <c r="A23" s="306">
        <v>23</v>
      </c>
      <c r="B23" s="307" t="s">
        <v>240</v>
      </c>
      <c r="C23" s="308"/>
      <c r="D23" s="113">
        <v>0.40476375807581538</v>
      </c>
      <c r="E23" s="115">
        <v>52</v>
      </c>
      <c r="F23" s="114">
        <v>32</v>
      </c>
      <c r="G23" s="114">
        <v>49</v>
      </c>
      <c r="H23" s="114">
        <v>60</v>
      </c>
      <c r="I23" s="140">
        <v>68</v>
      </c>
      <c r="J23" s="115">
        <v>-16</v>
      </c>
      <c r="K23" s="116">
        <v>-23.529411764705884</v>
      </c>
    </row>
    <row r="24" spans="1:11" ht="14.1" customHeight="1" x14ac:dyDescent="0.2">
      <c r="A24" s="306">
        <v>24</v>
      </c>
      <c r="B24" s="307" t="s">
        <v>241</v>
      </c>
      <c r="C24" s="308"/>
      <c r="D24" s="113">
        <v>3.0435121039931503</v>
      </c>
      <c r="E24" s="115">
        <v>391</v>
      </c>
      <c r="F24" s="114">
        <v>301</v>
      </c>
      <c r="G24" s="114">
        <v>333</v>
      </c>
      <c r="H24" s="114">
        <v>309</v>
      </c>
      <c r="I24" s="140">
        <v>427</v>
      </c>
      <c r="J24" s="115">
        <v>-36</v>
      </c>
      <c r="K24" s="116">
        <v>-8.4309133489461363</v>
      </c>
    </row>
    <row r="25" spans="1:11" ht="14.1" customHeight="1" x14ac:dyDescent="0.2">
      <c r="A25" s="306">
        <v>25</v>
      </c>
      <c r="B25" s="307" t="s">
        <v>242</v>
      </c>
      <c r="C25" s="308"/>
      <c r="D25" s="113">
        <v>4.8805168521833888</v>
      </c>
      <c r="E25" s="115">
        <v>627</v>
      </c>
      <c r="F25" s="114">
        <v>362</v>
      </c>
      <c r="G25" s="114">
        <v>478</v>
      </c>
      <c r="H25" s="114">
        <v>394</v>
      </c>
      <c r="I25" s="140">
        <v>621</v>
      </c>
      <c r="J25" s="115">
        <v>6</v>
      </c>
      <c r="K25" s="116">
        <v>0.96618357487922701</v>
      </c>
    </row>
    <row r="26" spans="1:11" ht="14.1" customHeight="1" x14ac:dyDescent="0.2">
      <c r="A26" s="306">
        <v>26</v>
      </c>
      <c r="B26" s="307" t="s">
        <v>243</v>
      </c>
      <c r="C26" s="308"/>
      <c r="D26" s="113">
        <v>2.9345372460496613</v>
      </c>
      <c r="E26" s="115">
        <v>377</v>
      </c>
      <c r="F26" s="114">
        <v>196</v>
      </c>
      <c r="G26" s="114">
        <v>253</v>
      </c>
      <c r="H26" s="114">
        <v>241</v>
      </c>
      <c r="I26" s="140">
        <v>333</v>
      </c>
      <c r="J26" s="115">
        <v>44</v>
      </c>
      <c r="K26" s="116">
        <v>13.213213213213214</v>
      </c>
    </row>
    <row r="27" spans="1:11" ht="14.1" customHeight="1" x14ac:dyDescent="0.2">
      <c r="A27" s="306">
        <v>27</v>
      </c>
      <c r="B27" s="307" t="s">
        <v>244</v>
      </c>
      <c r="C27" s="308"/>
      <c r="D27" s="113">
        <v>1.4789445006616331</v>
      </c>
      <c r="E27" s="115">
        <v>190</v>
      </c>
      <c r="F27" s="114">
        <v>150</v>
      </c>
      <c r="G27" s="114">
        <v>155</v>
      </c>
      <c r="H27" s="114">
        <v>205</v>
      </c>
      <c r="I27" s="140">
        <v>199</v>
      </c>
      <c r="J27" s="115">
        <v>-9</v>
      </c>
      <c r="K27" s="116">
        <v>-4.5226130653266328</v>
      </c>
    </row>
    <row r="28" spans="1:11" ht="14.1" customHeight="1" x14ac:dyDescent="0.2">
      <c r="A28" s="306">
        <v>28</v>
      </c>
      <c r="B28" s="307" t="s">
        <v>245</v>
      </c>
      <c r="C28" s="308"/>
      <c r="D28" s="113">
        <v>0.40476375807581538</v>
      </c>
      <c r="E28" s="115">
        <v>52</v>
      </c>
      <c r="F28" s="114">
        <v>41</v>
      </c>
      <c r="G28" s="114">
        <v>60</v>
      </c>
      <c r="H28" s="114">
        <v>52</v>
      </c>
      <c r="I28" s="140">
        <v>47</v>
      </c>
      <c r="J28" s="115">
        <v>5</v>
      </c>
      <c r="K28" s="116">
        <v>10.638297872340425</v>
      </c>
    </row>
    <row r="29" spans="1:11" ht="14.1" customHeight="1" x14ac:dyDescent="0.2">
      <c r="A29" s="306">
        <v>29</v>
      </c>
      <c r="B29" s="307" t="s">
        <v>246</v>
      </c>
      <c r="C29" s="308"/>
      <c r="D29" s="113">
        <v>6.4528683739394408</v>
      </c>
      <c r="E29" s="115">
        <v>829</v>
      </c>
      <c r="F29" s="114">
        <v>720</v>
      </c>
      <c r="G29" s="114">
        <v>832</v>
      </c>
      <c r="H29" s="114">
        <v>782</v>
      </c>
      <c r="I29" s="140">
        <v>659</v>
      </c>
      <c r="J29" s="115">
        <v>170</v>
      </c>
      <c r="K29" s="116">
        <v>25.796661608497725</v>
      </c>
    </row>
    <row r="30" spans="1:11" ht="14.1" customHeight="1" x14ac:dyDescent="0.2">
      <c r="A30" s="306" t="s">
        <v>247</v>
      </c>
      <c r="B30" s="307" t="s">
        <v>248</v>
      </c>
      <c r="C30" s="308"/>
      <c r="D30" s="113">
        <v>4.2344516229469917</v>
      </c>
      <c r="E30" s="115">
        <v>544</v>
      </c>
      <c r="F30" s="114">
        <v>516</v>
      </c>
      <c r="G30" s="114">
        <v>555</v>
      </c>
      <c r="H30" s="114">
        <v>570</v>
      </c>
      <c r="I30" s="140">
        <v>367</v>
      </c>
      <c r="J30" s="115">
        <v>177</v>
      </c>
      <c r="K30" s="116">
        <v>48.228882833787466</v>
      </c>
    </row>
    <row r="31" spans="1:11" ht="14.1" customHeight="1" x14ac:dyDescent="0.2">
      <c r="A31" s="306" t="s">
        <v>249</v>
      </c>
      <c r="B31" s="307" t="s">
        <v>250</v>
      </c>
      <c r="C31" s="308"/>
      <c r="D31" s="113" t="s">
        <v>514</v>
      </c>
      <c r="E31" s="115" t="s">
        <v>514</v>
      </c>
      <c r="F31" s="114">
        <v>198</v>
      </c>
      <c r="G31" s="114">
        <v>277</v>
      </c>
      <c r="H31" s="114" t="s">
        <v>514</v>
      </c>
      <c r="I31" s="140">
        <v>289</v>
      </c>
      <c r="J31" s="115" t="s">
        <v>514</v>
      </c>
      <c r="K31" s="116" t="s">
        <v>514</v>
      </c>
    </row>
    <row r="32" spans="1:11" ht="14.1" customHeight="1" x14ac:dyDescent="0.2">
      <c r="A32" s="306">
        <v>31</v>
      </c>
      <c r="B32" s="307" t="s">
        <v>251</v>
      </c>
      <c r="C32" s="308"/>
      <c r="D32" s="113">
        <v>0.38141200280221066</v>
      </c>
      <c r="E32" s="115">
        <v>49</v>
      </c>
      <c r="F32" s="114">
        <v>31</v>
      </c>
      <c r="G32" s="114">
        <v>55</v>
      </c>
      <c r="H32" s="114">
        <v>47</v>
      </c>
      <c r="I32" s="140">
        <v>38</v>
      </c>
      <c r="J32" s="115">
        <v>11</v>
      </c>
      <c r="K32" s="116">
        <v>28.94736842105263</v>
      </c>
    </row>
    <row r="33" spans="1:11" ht="14.1" customHeight="1" x14ac:dyDescent="0.2">
      <c r="A33" s="306">
        <v>32</v>
      </c>
      <c r="B33" s="307" t="s">
        <v>252</v>
      </c>
      <c r="C33" s="308"/>
      <c r="D33" s="113">
        <v>3.6273059858332686</v>
      </c>
      <c r="E33" s="115">
        <v>466</v>
      </c>
      <c r="F33" s="114">
        <v>479</v>
      </c>
      <c r="G33" s="114">
        <v>511</v>
      </c>
      <c r="H33" s="114">
        <v>444</v>
      </c>
      <c r="I33" s="140">
        <v>426</v>
      </c>
      <c r="J33" s="115">
        <v>40</v>
      </c>
      <c r="K33" s="116">
        <v>9.3896713615023479</v>
      </c>
    </row>
    <row r="34" spans="1:11" ht="14.1" customHeight="1" x14ac:dyDescent="0.2">
      <c r="A34" s="306">
        <v>33</v>
      </c>
      <c r="B34" s="307" t="s">
        <v>253</v>
      </c>
      <c r="C34" s="308"/>
      <c r="D34" s="113">
        <v>1.5256480112088426</v>
      </c>
      <c r="E34" s="115">
        <v>196</v>
      </c>
      <c r="F34" s="114">
        <v>163</v>
      </c>
      <c r="G34" s="114">
        <v>219</v>
      </c>
      <c r="H34" s="114">
        <v>174</v>
      </c>
      <c r="I34" s="140">
        <v>227</v>
      </c>
      <c r="J34" s="115">
        <v>-31</v>
      </c>
      <c r="K34" s="116">
        <v>-13.656387665198238</v>
      </c>
    </row>
    <row r="35" spans="1:11" ht="14.1" customHeight="1" x14ac:dyDescent="0.2">
      <c r="A35" s="306">
        <v>34</v>
      </c>
      <c r="B35" s="307" t="s">
        <v>254</v>
      </c>
      <c r="C35" s="308"/>
      <c r="D35" s="113">
        <v>2.2184167509924495</v>
      </c>
      <c r="E35" s="115">
        <v>285</v>
      </c>
      <c r="F35" s="114">
        <v>186</v>
      </c>
      <c r="G35" s="114">
        <v>227</v>
      </c>
      <c r="H35" s="114">
        <v>181</v>
      </c>
      <c r="I35" s="140">
        <v>289</v>
      </c>
      <c r="J35" s="115">
        <v>-4</v>
      </c>
      <c r="K35" s="116">
        <v>-1.3840830449826989</v>
      </c>
    </row>
    <row r="36" spans="1:11" ht="14.1" customHeight="1" x14ac:dyDescent="0.2">
      <c r="A36" s="306">
        <v>41</v>
      </c>
      <c r="B36" s="307" t="s">
        <v>255</v>
      </c>
      <c r="C36" s="308"/>
      <c r="D36" s="113">
        <v>0.50595469759476919</v>
      </c>
      <c r="E36" s="115">
        <v>65</v>
      </c>
      <c r="F36" s="114">
        <v>47</v>
      </c>
      <c r="G36" s="114">
        <v>65</v>
      </c>
      <c r="H36" s="114">
        <v>53</v>
      </c>
      <c r="I36" s="140">
        <v>61</v>
      </c>
      <c r="J36" s="115">
        <v>4</v>
      </c>
      <c r="K36" s="116">
        <v>6.557377049180328</v>
      </c>
    </row>
    <row r="37" spans="1:11" ht="14.1" customHeight="1" x14ac:dyDescent="0.2">
      <c r="A37" s="306">
        <v>42</v>
      </c>
      <c r="B37" s="307" t="s">
        <v>256</v>
      </c>
      <c r="C37" s="308"/>
      <c r="D37" s="113">
        <v>0.13232661321709349</v>
      </c>
      <c r="E37" s="115">
        <v>17</v>
      </c>
      <c r="F37" s="114">
        <v>11</v>
      </c>
      <c r="G37" s="114">
        <v>31</v>
      </c>
      <c r="H37" s="114" t="s">
        <v>514</v>
      </c>
      <c r="I37" s="140">
        <v>15</v>
      </c>
      <c r="J37" s="115">
        <v>2</v>
      </c>
      <c r="K37" s="116">
        <v>13.333333333333334</v>
      </c>
    </row>
    <row r="38" spans="1:11" ht="14.1" customHeight="1" x14ac:dyDescent="0.2">
      <c r="A38" s="306">
        <v>43</v>
      </c>
      <c r="B38" s="307" t="s">
        <v>257</v>
      </c>
      <c r="C38" s="308"/>
      <c r="D38" s="113">
        <v>0.49038686074569937</v>
      </c>
      <c r="E38" s="115">
        <v>63</v>
      </c>
      <c r="F38" s="114">
        <v>51</v>
      </c>
      <c r="G38" s="114">
        <v>69</v>
      </c>
      <c r="H38" s="114">
        <v>93</v>
      </c>
      <c r="I38" s="140">
        <v>87</v>
      </c>
      <c r="J38" s="115">
        <v>-24</v>
      </c>
      <c r="K38" s="116">
        <v>-27.586206896551722</v>
      </c>
    </row>
    <row r="39" spans="1:11" ht="14.1" customHeight="1" x14ac:dyDescent="0.2">
      <c r="A39" s="306">
        <v>51</v>
      </c>
      <c r="B39" s="307" t="s">
        <v>258</v>
      </c>
      <c r="C39" s="308"/>
      <c r="D39" s="113">
        <v>10.438234607301316</v>
      </c>
      <c r="E39" s="115">
        <v>1341</v>
      </c>
      <c r="F39" s="114">
        <v>1233</v>
      </c>
      <c r="G39" s="114">
        <v>1406</v>
      </c>
      <c r="H39" s="114">
        <v>1271</v>
      </c>
      <c r="I39" s="140">
        <v>1772</v>
      </c>
      <c r="J39" s="115">
        <v>-431</v>
      </c>
      <c r="K39" s="116">
        <v>-24.322799097065463</v>
      </c>
    </row>
    <row r="40" spans="1:11" ht="14.1" customHeight="1" x14ac:dyDescent="0.2">
      <c r="A40" s="306" t="s">
        <v>259</v>
      </c>
      <c r="B40" s="307" t="s">
        <v>260</v>
      </c>
      <c r="C40" s="308"/>
      <c r="D40" s="113">
        <v>9.5586518253288713</v>
      </c>
      <c r="E40" s="115">
        <v>1228</v>
      </c>
      <c r="F40" s="114">
        <v>1140</v>
      </c>
      <c r="G40" s="114">
        <v>1321</v>
      </c>
      <c r="H40" s="114">
        <v>1175</v>
      </c>
      <c r="I40" s="140">
        <v>1672</v>
      </c>
      <c r="J40" s="115">
        <v>-444</v>
      </c>
      <c r="K40" s="116">
        <v>-26.555023923444978</v>
      </c>
    </row>
    <row r="41" spans="1:11" ht="14.1" customHeight="1" x14ac:dyDescent="0.2">
      <c r="A41" s="306"/>
      <c r="B41" s="307" t="s">
        <v>261</v>
      </c>
      <c r="C41" s="308"/>
      <c r="D41" s="113">
        <v>8.9670740250642176</v>
      </c>
      <c r="E41" s="115">
        <v>1152</v>
      </c>
      <c r="F41" s="114">
        <v>1051</v>
      </c>
      <c r="G41" s="114">
        <v>1199</v>
      </c>
      <c r="H41" s="114">
        <v>1097</v>
      </c>
      <c r="I41" s="140">
        <v>1552</v>
      </c>
      <c r="J41" s="115">
        <v>-400</v>
      </c>
      <c r="K41" s="116">
        <v>-25.773195876288661</v>
      </c>
    </row>
    <row r="42" spans="1:11" ht="14.1" customHeight="1" x14ac:dyDescent="0.2">
      <c r="A42" s="306">
        <v>52</v>
      </c>
      <c r="B42" s="307" t="s">
        <v>262</v>
      </c>
      <c r="C42" s="308"/>
      <c r="D42" s="113">
        <v>8.3132248774032842</v>
      </c>
      <c r="E42" s="115">
        <v>1068</v>
      </c>
      <c r="F42" s="114">
        <v>824</v>
      </c>
      <c r="G42" s="114">
        <v>1103</v>
      </c>
      <c r="H42" s="114">
        <v>867</v>
      </c>
      <c r="I42" s="140">
        <v>1047</v>
      </c>
      <c r="J42" s="115">
        <v>21</v>
      </c>
      <c r="K42" s="116">
        <v>2.005730659025788</v>
      </c>
    </row>
    <row r="43" spans="1:11" ht="14.1" customHeight="1" x14ac:dyDescent="0.2">
      <c r="A43" s="306" t="s">
        <v>263</v>
      </c>
      <c r="B43" s="307" t="s">
        <v>264</v>
      </c>
      <c r="C43" s="308"/>
      <c r="D43" s="113">
        <v>7.43364209543084</v>
      </c>
      <c r="E43" s="115">
        <v>955</v>
      </c>
      <c r="F43" s="114">
        <v>741</v>
      </c>
      <c r="G43" s="114">
        <v>1018</v>
      </c>
      <c r="H43" s="114">
        <v>799</v>
      </c>
      <c r="I43" s="140">
        <v>961</v>
      </c>
      <c r="J43" s="115">
        <v>-6</v>
      </c>
      <c r="K43" s="116">
        <v>-0.62434963579604574</v>
      </c>
    </row>
    <row r="44" spans="1:11" ht="14.1" customHeight="1" x14ac:dyDescent="0.2">
      <c r="A44" s="306">
        <v>53</v>
      </c>
      <c r="B44" s="307" t="s">
        <v>265</v>
      </c>
      <c r="C44" s="308"/>
      <c r="D44" s="113">
        <v>0.83287927142523543</v>
      </c>
      <c r="E44" s="115">
        <v>107</v>
      </c>
      <c r="F44" s="114">
        <v>72</v>
      </c>
      <c r="G44" s="114">
        <v>77</v>
      </c>
      <c r="H44" s="114">
        <v>109</v>
      </c>
      <c r="I44" s="140">
        <v>92</v>
      </c>
      <c r="J44" s="115">
        <v>15</v>
      </c>
      <c r="K44" s="116">
        <v>16.304347826086957</v>
      </c>
    </row>
    <row r="45" spans="1:11" ht="14.1" customHeight="1" x14ac:dyDescent="0.2">
      <c r="A45" s="306" t="s">
        <v>266</v>
      </c>
      <c r="B45" s="307" t="s">
        <v>267</v>
      </c>
      <c r="C45" s="308"/>
      <c r="D45" s="113">
        <v>0.78617576087802599</v>
      </c>
      <c r="E45" s="115">
        <v>101</v>
      </c>
      <c r="F45" s="114">
        <v>66</v>
      </c>
      <c r="G45" s="114">
        <v>68</v>
      </c>
      <c r="H45" s="114">
        <v>104</v>
      </c>
      <c r="I45" s="140">
        <v>86</v>
      </c>
      <c r="J45" s="115">
        <v>15</v>
      </c>
      <c r="K45" s="116">
        <v>17.441860465116278</v>
      </c>
    </row>
    <row r="46" spans="1:11" ht="14.1" customHeight="1" x14ac:dyDescent="0.2">
      <c r="A46" s="306">
        <v>54</v>
      </c>
      <c r="B46" s="307" t="s">
        <v>268</v>
      </c>
      <c r="C46" s="308"/>
      <c r="D46" s="113">
        <v>3.4404919436444308</v>
      </c>
      <c r="E46" s="115">
        <v>442</v>
      </c>
      <c r="F46" s="114">
        <v>403</v>
      </c>
      <c r="G46" s="114">
        <v>585</v>
      </c>
      <c r="H46" s="114">
        <v>370</v>
      </c>
      <c r="I46" s="140">
        <v>484</v>
      </c>
      <c r="J46" s="115">
        <v>-42</v>
      </c>
      <c r="K46" s="116">
        <v>-8.677685950413224</v>
      </c>
    </row>
    <row r="47" spans="1:11" ht="14.1" customHeight="1" x14ac:dyDescent="0.2">
      <c r="A47" s="306">
        <v>61</v>
      </c>
      <c r="B47" s="307" t="s">
        <v>269</v>
      </c>
      <c r="C47" s="308"/>
      <c r="D47" s="113">
        <v>2.342959445785008</v>
      </c>
      <c r="E47" s="115">
        <v>301</v>
      </c>
      <c r="F47" s="114">
        <v>179</v>
      </c>
      <c r="G47" s="114">
        <v>265</v>
      </c>
      <c r="H47" s="114">
        <v>337</v>
      </c>
      <c r="I47" s="140">
        <v>409</v>
      </c>
      <c r="J47" s="115">
        <v>-108</v>
      </c>
      <c r="K47" s="116">
        <v>-26.405867970660147</v>
      </c>
    </row>
    <row r="48" spans="1:11" ht="14.1" customHeight="1" x14ac:dyDescent="0.2">
      <c r="A48" s="306">
        <v>62</v>
      </c>
      <c r="B48" s="307" t="s">
        <v>270</v>
      </c>
      <c r="C48" s="308"/>
      <c r="D48" s="113">
        <v>7.8150540982330501</v>
      </c>
      <c r="E48" s="115">
        <v>1004</v>
      </c>
      <c r="F48" s="114">
        <v>868</v>
      </c>
      <c r="G48" s="114">
        <v>1178</v>
      </c>
      <c r="H48" s="114">
        <v>970</v>
      </c>
      <c r="I48" s="140">
        <v>1262</v>
      </c>
      <c r="J48" s="115">
        <v>-258</v>
      </c>
      <c r="K48" s="116">
        <v>-20.443740095087165</v>
      </c>
    </row>
    <row r="49" spans="1:11" ht="14.1" customHeight="1" x14ac:dyDescent="0.2">
      <c r="A49" s="306">
        <v>63</v>
      </c>
      <c r="B49" s="307" t="s">
        <v>271</v>
      </c>
      <c r="C49" s="308"/>
      <c r="D49" s="113">
        <v>2.5531252432474507</v>
      </c>
      <c r="E49" s="115">
        <v>328</v>
      </c>
      <c r="F49" s="114">
        <v>386</v>
      </c>
      <c r="G49" s="114">
        <v>358</v>
      </c>
      <c r="H49" s="114">
        <v>334</v>
      </c>
      <c r="I49" s="140">
        <v>325</v>
      </c>
      <c r="J49" s="115">
        <v>3</v>
      </c>
      <c r="K49" s="116">
        <v>0.92307692307692313</v>
      </c>
    </row>
    <row r="50" spans="1:11" ht="14.1" customHeight="1" x14ac:dyDescent="0.2">
      <c r="A50" s="306" t="s">
        <v>272</v>
      </c>
      <c r="B50" s="307" t="s">
        <v>273</v>
      </c>
      <c r="C50" s="308"/>
      <c r="D50" s="113">
        <v>0.22573363431151242</v>
      </c>
      <c r="E50" s="115">
        <v>29</v>
      </c>
      <c r="F50" s="114">
        <v>26</v>
      </c>
      <c r="G50" s="114">
        <v>30</v>
      </c>
      <c r="H50" s="114">
        <v>37</v>
      </c>
      <c r="I50" s="140">
        <v>23</v>
      </c>
      <c r="J50" s="115">
        <v>6</v>
      </c>
      <c r="K50" s="116">
        <v>26.086956521739129</v>
      </c>
    </row>
    <row r="51" spans="1:11" ht="14.1" customHeight="1" x14ac:dyDescent="0.2">
      <c r="A51" s="306" t="s">
        <v>274</v>
      </c>
      <c r="B51" s="307" t="s">
        <v>275</v>
      </c>
      <c r="C51" s="308"/>
      <c r="D51" s="113">
        <v>1.9926831166809371</v>
      </c>
      <c r="E51" s="115">
        <v>256</v>
      </c>
      <c r="F51" s="114">
        <v>331</v>
      </c>
      <c r="G51" s="114">
        <v>302</v>
      </c>
      <c r="H51" s="114">
        <v>252</v>
      </c>
      <c r="I51" s="140">
        <v>269</v>
      </c>
      <c r="J51" s="115">
        <v>-13</v>
      </c>
      <c r="K51" s="116">
        <v>-4.8327137546468402</v>
      </c>
    </row>
    <row r="52" spans="1:11" ht="14.1" customHeight="1" x14ac:dyDescent="0.2">
      <c r="A52" s="306">
        <v>71</v>
      </c>
      <c r="B52" s="307" t="s">
        <v>276</v>
      </c>
      <c r="C52" s="308"/>
      <c r="D52" s="113">
        <v>7.0677979294776989</v>
      </c>
      <c r="E52" s="115">
        <v>908</v>
      </c>
      <c r="F52" s="114">
        <v>659</v>
      </c>
      <c r="G52" s="114">
        <v>846</v>
      </c>
      <c r="H52" s="114">
        <v>819</v>
      </c>
      <c r="I52" s="140">
        <v>1145</v>
      </c>
      <c r="J52" s="115">
        <v>-237</v>
      </c>
      <c r="K52" s="116">
        <v>-20.698689956331879</v>
      </c>
    </row>
    <row r="53" spans="1:11" ht="14.1" customHeight="1" x14ac:dyDescent="0.2">
      <c r="A53" s="306" t="s">
        <v>277</v>
      </c>
      <c r="B53" s="307" t="s">
        <v>278</v>
      </c>
      <c r="C53" s="308"/>
      <c r="D53" s="113">
        <v>2.1794971588697751</v>
      </c>
      <c r="E53" s="115">
        <v>280</v>
      </c>
      <c r="F53" s="114">
        <v>209</v>
      </c>
      <c r="G53" s="114">
        <v>303</v>
      </c>
      <c r="H53" s="114">
        <v>273</v>
      </c>
      <c r="I53" s="140">
        <v>334</v>
      </c>
      <c r="J53" s="115">
        <v>-54</v>
      </c>
      <c r="K53" s="116">
        <v>-16.167664670658684</v>
      </c>
    </row>
    <row r="54" spans="1:11" ht="14.1" customHeight="1" x14ac:dyDescent="0.2">
      <c r="A54" s="306" t="s">
        <v>279</v>
      </c>
      <c r="B54" s="307" t="s">
        <v>280</v>
      </c>
      <c r="C54" s="308"/>
      <c r="D54" s="113">
        <v>4.304506888767806</v>
      </c>
      <c r="E54" s="115">
        <v>553</v>
      </c>
      <c r="F54" s="114">
        <v>398</v>
      </c>
      <c r="G54" s="114">
        <v>478</v>
      </c>
      <c r="H54" s="114">
        <v>505</v>
      </c>
      <c r="I54" s="140">
        <v>706</v>
      </c>
      <c r="J54" s="115">
        <v>-153</v>
      </c>
      <c r="K54" s="116">
        <v>-21.671388101983002</v>
      </c>
    </row>
    <row r="55" spans="1:11" ht="14.1" customHeight="1" x14ac:dyDescent="0.2">
      <c r="A55" s="306">
        <v>72</v>
      </c>
      <c r="B55" s="307" t="s">
        <v>281</v>
      </c>
      <c r="C55" s="308"/>
      <c r="D55" s="113">
        <v>2.0471705456526816</v>
      </c>
      <c r="E55" s="115">
        <v>263</v>
      </c>
      <c r="F55" s="114">
        <v>177</v>
      </c>
      <c r="G55" s="114">
        <v>200</v>
      </c>
      <c r="H55" s="114">
        <v>241</v>
      </c>
      <c r="I55" s="140">
        <v>317</v>
      </c>
      <c r="J55" s="115">
        <v>-54</v>
      </c>
      <c r="K55" s="116">
        <v>-17.034700315457414</v>
      </c>
    </row>
    <row r="56" spans="1:11" ht="14.1" customHeight="1" x14ac:dyDescent="0.2">
      <c r="A56" s="306" t="s">
        <v>282</v>
      </c>
      <c r="B56" s="307" t="s">
        <v>283</v>
      </c>
      <c r="C56" s="308"/>
      <c r="D56" s="113">
        <v>1.1909395189538414</v>
      </c>
      <c r="E56" s="115">
        <v>153</v>
      </c>
      <c r="F56" s="114">
        <v>78</v>
      </c>
      <c r="G56" s="114">
        <v>84</v>
      </c>
      <c r="H56" s="114">
        <v>85</v>
      </c>
      <c r="I56" s="140">
        <v>145</v>
      </c>
      <c r="J56" s="115">
        <v>8</v>
      </c>
      <c r="K56" s="116">
        <v>5.5172413793103452</v>
      </c>
    </row>
    <row r="57" spans="1:11" ht="14.1" customHeight="1" x14ac:dyDescent="0.2">
      <c r="A57" s="306" t="s">
        <v>284</v>
      </c>
      <c r="B57" s="307" t="s">
        <v>285</v>
      </c>
      <c r="C57" s="308"/>
      <c r="D57" s="113">
        <v>0.62271347396279286</v>
      </c>
      <c r="E57" s="115">
        <v>80</v>
      </c>
      <c r="F57" s="114">
        <v>57</v>
      </c>
      <c r="G57" s="114">
        <v>61</v>
      </c>
      <c r="H57" s="114">
        <v>91</v>
      </c>
      <c r="I57" s="140">
        <v>92</v>
      </c>
      <c r="J57" s="115">
        <v>-12</v>
      </c>
      <c r="K57" s="116">
        <v>-13.043478260869565</v>
      </c>
    </row>
    <row r="58" spans="1:11" ht="14.1" customHeight="1" x14ac:dyDescent="0.2">
      <c r="A58" s="306">
        <v>73</v>
      </c>
      <c r="B58" s="307" t="s">
        <v>286</v>
      </c>
      <c r="C58" s="308"/>
      <c r="D58" s="113">
        <v>1.1598038452557018</v>
      </c>
      <c r="E58" s="115">
        <v>149</v>
      </c>
      <c r="F58" s="114">
        <v>98</v>
      </c>
      <c r="G58" s="114">
        <v>167</v>
      </c>
      <c r="H58" s="114">
        <v>170</v>
      </c>
      <c r="I58" s="140">
        <v>147</v>
      </c>
      <c r="J58" s="115">
        <v>2</v>
      </c>
      <c r="K58" s="116">
        <v>1.3605442176870748</v>
      </c>
    </row>
    <row r="59" spans="1:11" ht="14.1" customHeight="1" x14ac:dyDescent="0.2">
      <c r="A59" s="306" t="s">
        <v>287</v>
      </c>
      <c r="B59" s="307" t="s">
        <v>288</v>
      </c>
      <c r="C59" s="308"/>
      <c r="D59" s="113">
        <v>0.8406631898497704</v>
      </c>
      <c r="E59" s="115">
        <v>108</v>
      </c>
      <c r="F59" s="114">
        <v>63</v>
      </c>
      <c r="G59" s="114">
        <v>110</v>
      </c>
      <c r="H59" s="114">
        <v>108</v>
      </c>
      <c r="I59" s="140">
        <v>97</v>
      </c>
      <c r="J59" s="115">
        <v>11</v>
      </c>
      <c r="K59" s="116">
        <v>11.340206185567011</v>
      </c>
    </row>
    <row r="60" spans="1:11" ht="14.1" customHeight="1" x14ac:dyDescent="0.2">
      <c r="A60" s="306">
        <v>81</v>
      </c>
      <c r="B60" s="307" t="s">
        <v>289</v>
      </c>
      <c r="C60" s="308"/>
      <c r="D60" s="113">
        <v>5.8379388184011836</v>
      </c>
      <c r="E60" s="115">
        <v>750</v>
      </c>
      <c r="F60" s="114">
        <v>558</v>
      </c>
      <c r="G60" s="114">
        <v>750</v>
      </c>
      <c r="H60" s="114">
        <v>665</v>
      </c>
      <c r="I60" s="140">
        <v>697</v>
      </c>
      <c r="J60" s="115">
        <v>53</v>
      </c>
      <c r="K60" s="116">
        <v>7.6040172166427551</v>
      </c>
    </row>
    <row r="61" spans="1:11" ht="14.1" customHeight="1" x14ac:dyDescent="0.2">
      <c r="A61" s="306" t="s">
        <v>290</v>
      </c>
      <c r="B61" s="307" t="s">
        <v>291</v>
      </c>
      <c r="C61" s="308"/>
      <c r="D61" s="113">
        <v>1.8759243403129136</v>
      </c>
      <c r="E61" s="115">
        <v>241</v>
      </c>
      <c r="F61" s="114">
        <v>173</v>
      </c>
      <c r="G61" s="114">
        <v>266</v>
      </c>
      <c r="H61" s="114">
        <v>270</v>
      </c>
      <c r="I61" s="140">
        <v>275</v>
      </c>
      <c r="J61" s="115">
        <v>-34</v>
      </c>
      <c r="K61" s="116">
        <v>-12.363636363636363</v>
      </c>
    </row>
    <row r="62" spans="1:11" ht="14.1" customHeight="1" x14ac:dyDescent="0.2">
      <c r="A62" s="306" t="s">
        <v>292</v>
      </c>
      <c r="B62" s="307" t="s">
        <v>293</v>
      </c>
      <c r="C62" s="308"/>
      <c r="D62" s="113">
        <v>2.3896629563322178</v>
      </c>
      <c r="E62" s="115">
        <v>307</v>
      </c>
      <c r="F62" s="114">
        <v>242</v>
      </c>
      <c r="G62" s="114">
        <v>316</v>
      </c>
      <c r="H62" s="114">
        <v>227</v>
      </c>
      <c r="I62" s="140">
        <v>223</v>
      </c>
      <c r="J62" s="115">
        <v>84</v>
      </c>
      <c r="K62" s="116">
        <v>37.668161434977577</v>
      </c>
    </row>
    <row r="63" spans="1:11" ht="14.1" customHeight="1" x14ac:dyDescent="0.2">
      <c r="A63" s="306"/>
      <c r="B63" s="307" t="s">
        <v>294</v>
      </c>
      <c r="C63" s="308"/>
      <c r="D63" s="113">
        <v>2.0549544640772166</v>
      </c>
      <c r="E63" s="115">
        <v>264</v>
      </c>
      <c r="F63" s="114">
        <v>196</v>
      </c>
      <c r="G63" s="114">
        <v>269</v>
      </c>
      <c r="H63" s="114">
        <v>191</v>
      </c>
      <c r="I63" s="140">
        <v>195</v>
      </c>
      <c r="J63" s="115">
        <v>69</v>
      </c>
      <c r="K63" s="116">
        <v>35.384615384615387</v>
      </c>
    </row>
    <row r="64" spans="1:11" ht="14.1" customHeight="1" x14ac:dyDescent="0.2">
      <c r="A64" s="306" t="s">
        <v>295</v>
      </c>
      <c r="B64" s="307" t="s">
        <v>296</v>
      </c>
      <c r="C64" s="308"/>
      <c r="D64" s="113">
        <v>0.46703510547209465</v>
      </c>
      <c r="E64" s="115">
        <v>60</v>
      </c>
      <c r="F64" s="114">
        <v>36</v>
      </c>
      <c r="G64" s="114">
        <v>61</v>
      </c>
      <c r="H64" s="114">
        <v>45</v>
      </c>
      <c r="I64" s="140">
        <v>61</v>
      </c>
      <c r="J64" s="115">
        <v>-1</v>
      </c>
      <c r="K64" s="116">
        <v>-1.639344262295082</v>
      </c>
    </row>
    <row r="65" spans="1:11" ht="14.1" customHeight="1" x14ac:dyDescent="0.2">
      <c r="A65" s="306" t="s">
        <v>297</v>
      </c>
      <c r="B65" s="307" t="s">
        <v>298</v>
      </c>
      <c r="C65" s="308"/>
      <c r="D65" s="113">
        <v>0.43589943177395502</v>
      </c>
      <c r="E65" s="115">
        <v>56</v>
      </c>
      <c r="F65" s="114">
        <v>51</v>
      </c>
      <c r="G65" s="114">
        <v>54</v>
      </c>
      <c r="H65" s="114">
        <v>67</v>
      </c>
      <c r="I65" s="140">
        <v>80</v>
      </c>
      <c r="J65" s="115">
        <v>-24</v>
      </c>
      <c r="K65" s="116">
        <v>-30</v>
      </c>
    </row>
    <row r="66" spans="1:11" ht="14.1" customHeight="1" x14ac:dyDescent="0.2">
      <c r="A66" s="306">
        <v>82</v>
      </c>
      <c r="B66" s="307" t="s">
        <v>299</v>
      </c>
      <c r="C66" s="308"/>
      <c r="D66" s="113">
        <v>4.1799641939752474</v>
      </c>
      <c r="E66" s="115">
        <v>537</v>
      </c>
      <c r="F66" s="114">
        <v>421</v>
      </c>
      <c r="G66" s="114">
        <v>514</v>
      </c>
      <c r="H66" s="114">
        <v>456</v>
      </c>
      <c r="I66" s="140">
        <v>488</v>
      </c>
      <c r="J66" s="115">
        <v>49</v>
      </c>
      <c r="K66" s="116">
        <v>10.040983606557377</v>
      </c>
    </row>
    <row r="67" spans="1:11" ht="14.1" customHeight="1" x14ac:dyDescent="0.2">
      <c r="A67" s="306" t="s">
        <v>300</v>
      </c>
      <c r="B67" s="307" t="s">
        <v>301</v>
      </c>
      <c r="C67" s="308"/>
      <c r="D67" s="113">
        <v>2.7866427959834983</v>
      </c>
      <c r="E67" s="115">
        <v>358</v>
      </c>
      <c r="F67" s="114">
        <v>318</v>
      </c>
      <c r="G67" s="114">
        <v>385</v>
      </c>
      <c r="H67" s="114">
        <v>315</v>
      </c>
      <c r="I67" s="140">
        <v>349</v>
      </c>
      <c r="J67" s="115">
        <v>9</v>
      </c>
      <c r="K67" s="116">
        <v>2.5787965616045847</v>
      </c>
    </row>
    <row r="68" spans="1:11" ht="14.1" customHeight="1" x14ac:dyDescent="0.2">
      <c r="A68" s="306" t="s">
        <v>302</v>
      </c>
      <c r="B68" s="307" t="s">
        <v>303</v>
      </c>
      <c r="C68" s="308"/>
      <c r="D68" s="113">
        <v>0.8017435977270958</v>
      </c>
      <c r="E68" s="115">
        <v>103</v>
      </c>
      <c r="F68" s="114">
        <v>55</v>
      </c>
      <c r="G68" s="114">
        <v>79</v>
      </c>
      <c r="H68" s="114">
        <v>90</v>
      </c>
      <c r="I68" s="140">
        <v>100</v>
      </c>
      <c r="J68" s="115">
        <v>3</v>
      </c>
      <c r="K68" s="116">
        <v>3</v>
      </c>
    </row>
    <row r="69" spans="1:11" ht="14.1" customHeight="1" x14ac:dyDescent="0.2">
      <c r="A69" s="306">
        <v>83</v>
      </c>
      <c r="B69" s="307" t="s">
        <v>304</v>
      </c>
      <c r="C69" s="308"/>
      <c r="D69" s="113">
        <v>5.1685218338911811</v>
      </c>
      <c r="E69" s="115">
        <v>664</v>
      </c>
      <c r="F69" s="114">
        <v>417</v>
      </c>
      <c r="G69" s="114">
        <v>1015</v>
      </c>
      <c r="H69" s="114">
        <v>458</v>
      </c>
      <c r="I69" s="140">
        <v>527</v>
      </c>
      <c r="J69" s="115">
        <v>137</v>
      </c>
      <c r="K69" s="116">
        <v>25.996204933586338</v>
      </c>
    </row>
    <row r="70" spans="1:11" ht="14.1" customHeight="1" x14ac:dyDescent="0.2">
      <c r="A70" s="306" t="s">
        <v>305</v>
      </c>
      <c r="B70" s="307" t="s">
        <v>306</v>
      </c>
      <c r="C70" s="308"/>
      <c r="D70" s="113">
        <v>3.7907682727485015</v>
      </c>
      <c r="E70" s="115">
        <v>487</v>
      </c>
      <c r="F70" s="114">
        <v>337</v>
      </c>
      <c r="G70" s="114">
        <v>895</v>
      </c>
      <c r="H70" s="114">
        <v>354</v>
      </c>
      <c r="I70" s="140">
        <v>449</v>
      </c>
      <c r="J70" s="115">
        <v>38</v>
      </c>
      <c r="K70" s="116">
        <v>8.4632516703786198</v>
      </c>
    </row>
    <row r="71" spans="1:11" ht="14.1" customHeight="1" x14ac:dyDescent="0.2">
      <c r="A71" s="306"/>
      <c r="B71" s="307" t="s">
        <v>307</v>
      </c>
      <c r="C71" s="308"/>
      <c r="D71" s="113">
        <v>1.9304117692846579</v>
      </c>
      <c r="E71" s="115">
        <v>248</v>
      </c>
      <c r="F71" s="114">
        <v>159</v>
      </c>
      <c r="G71" s="114">
        <v>499</v>
      </c>
      <c r="H71" s="114">
        <v>150</v>
      </c>
      <c r="I71" s="140">
        <v>214</v>
      </c>
      <c r="J71" s="115">
        <v>34</v>
      </c>
      <c r="K71" s="116">
        <v>15.88785046728972</v>
      </c>
    </row>
    <row r="72" spans="1:11" ht="14.1" customHeight="1" x14ac:dyDescent="0.2">
      <c r="A72" s="306">
        <v>84</v>
      </c>
      <c r="B72" s="307" t="s">
        <v>308</v>
      </c>
      <c r="C72" s="308"/>
      <c r="D72" s="113">
        <v>1.043045068887678</v>
      </c>
      <c r="E72" s="115">
        <v>134</v>
      </c>
      <c r="F72" s="114">
        <v>70</v>
      </c>
      <c r="G72" s="114">
        <v>288</v>
      </c>
      <c r="H72" s="114">
        <v>67</v>
      </c>
      <c r="I72" s="140">
        <v>135</v>
      </c>
      <c r="J72" s="115">
        <v>-1</v>
      </c>
      <c r="K72" s="116">
        <v>-0.7407407407407407</v>
      </c>
    </row>
    <row r="73" spans="1:11" ht="14.1" customHeight="1" x14ac:dyDescent="0.2">
      <c r="A73" s="306" t="s">
        <v>309</v>
      </c>
      <c r="B73" s="307" t="s">
        <v>310</v>
      </c>
      <c r="C73" s="308"/>
      <c r="D73" s="113">
        <v>0.59936171868918808</v>
      </c>
      <c r="E73" s="115">
        <v>77</v>
      </c>
      <c r="F73" s="114">
        <v>18</v>
      </c>
      <c r="G73" s="114">
        <v>165</v>
      </c>
      <c r="H73" s="114">
        <v>17</v>
      </c>
      <c r="I73" s="140">
        <v>75</v>
      </c>
      <c r="J73" s="115">
        <v>2</v>
      </c>
      <c r="K73" s="116">
        <v>2.6666666666666665</v>
      </c>
    </row>
    <row r="74" spans="1:11" ht="14.1" customHeight="1" x14ac:dyDescent="0.2">
      <c r="A74" s="306" t="s">
        <v>311</v>
      </c>
      <c r="B74" s="307" t="s">
        <v>312</v>
      </c>
      <c r="C74" s="308"/>
      <c r="D74" s="113">
        <v>0.15567836849069822</v>
      </c>
      <c r="E74" s="115">
        <v>20</v>
      </c>
      <c r="F74" s="114">
        <v>13</v>
      </c>
      <c r="G74" s="114">
        <v>67</v>
      </c>
      <c r="H74" s="114">
        <v>18</v>
      </c>
      <c r="I74" s="140">
        <v>14</v>
      </c>
      <c r="J74" s="115">
        <v>6</v>
      </c>
      <c r="K74" s="116">
        <v>42.857142857142854</v>
      </c>
    </row>
    <row r="75" spans="1:11" ht="14.1" customHeight="1" x14ac:dyDescent="0.2">
      <c r="A75" s="306" t="s">
        <v>313</v>
      </c>
      <c r="B75" s="307" t="s">
        <v>314</v>
      </c>
      <c r="C75" s="308"/>
      <c r="D75" s="113">
        <v>2.3351755273604731E-2</v>
      </c>
      <c r="E75" s="115">
        <v>3</v>
      </c>
      <c r="F75" s="114">
        <v>0</v>
      </c>
      <c r="G75" s="114">
        <v>5</v>
      </c>
      <c r="H75" s="114" t="s">
        <v>514</v>
      </c>
      <c r="I75" s="140">
        <v>5</v>
      </c>
      <c r="J75" s="115">
        <v>-2</v>
      </c>
      <c r="K75" s="116">
        <v>-40</v>
      </c>
    </row>
    <row r="76" spans="1:11" ht="14.1" customHeight="1" x14ac:dyDescent="0.2">
      <c r="A76" s="306">
        <v>91</v>
      </c>
      <c r="B76" s="307" t="s">
        <v>315</v>
      </c>
      <c r="C76" s="308"/>
      <c r="D76" s="113">
        <v>0.38919592122674557</v>
      </c>
      <c r="E76" s="115">
        <v>50</v>
      </c>
      <c r="F76" s="114">
        <v>32</v>
      </c>
      <c r="G76" s="114">
        <v>56</v>
      </c>
      <c r="H76" s="114">
        <v>26</v>
      </c>
      <c r="I76" s="140">
        <v>66</v>
      </c>
      <c r="J76" s="115">
        <v>-16</v>
      </c>
      <c r="K76" s="116">
        <v>-24.242424242424242</v>
      </c>
    </row>
    <row r="77" spans="1:11" ht="14.1" customHeight="1" x14ac:dyDescent="0.2">
      <c r="A77" s="306">
        <v>92</v>
      </c>
      <c r="B77" s="307" t="s">
        <v>316</v>
      </c>
      <c r="C77" s="308"/>
      <c r="D77" s="113">
        <v>0.52930645286837397</v>
      </c>
      <c r="E77" s="115">
        <v>68</v>
      </c>
      <c r="F77" s="114">
        <v>32</v>
      </c>
      <c r="G77" s="114">
        <v>79</v>
      </c>
      <c r="H77" s="114">
        <v>67</v>
      </c>
      <c r="I77" s="140">
        <v>103</v>
      </c>
      <c r="J77" s="115">
        <v>-35</v>
      </c>
      <c r="K77" s="116">
        <v>-33.980582524271846</v>
      </c>
    </row>
    <row r="78" spans="1:11" ht="14.1" customHeight="1" x14ac:dyDescent="0.2">
      <c r="A78" s="306">
        <v>93</v>
      </c>
      <c r="B78" s="307" t="s">
        <v>317</v>
      </c>
      <c r="C78" s="308"/>
      <c r="D78" s="113" t="s">
        <v>514</v>
      </c>
      <c r="E78" s="115" t="s">
        <v>514</v>
      </c>
      <c r="F78" s="114" t="s">
        <v>514</v>
      </c>
      <c r="G78" s="114">
        <v>10</v>
      </c>
      <c r="H78" s="114">
        <v>19</v>
      </c>
      <c r="I78" s="140">
        <v>35</v>
      </c>
      <c r="J78" s="115" t="s">
        <v>514</v>
      </c>
      <c r="K78" s="116" t="s">
        <v>514</v>
      </c>
    </row>
    <row r="79" spans="1:11" ht="14.1" customHeight="1" x14ac:dyDescent="0.2">
      <c r="A79" s="306">
        <v>94</v>
      </c>
      <c r="B79" s="307" t="s">
        <v>318</v>
      </c>
      <c r="C79" s="308"/>
      <c r="D79" s="113">
        <v>0.54487428971744378</v>
      </c>
      <c r="E79" s="115">
        <v>70</v>
      </c>
      <c r="F79" s="114">
        <v>70</v>
      </c>
      <c r="G79" s="114">
        <v>54</v>
      </c>
      <c r="H79" s="114">
        <v>46</v>
      </c>
      <c r="I79" s="140">
        <v>64</v>
      </c>
      <c r="J79" s="115">
        <v>6</v>
      </c>
      <c r="K79" s="116">
        <v>9.375</v>
      </c>
    </row>
    <row r="80" spans="1:11" ht="14.1" customHeight="1" x14ac:dyDescent="0.2">
      <c r="A80" s="306" t="s">
        <v>319</v>
      </c>
      <c r="B80" s="307" t="s">
        <v>320</v>
      </c>
      <c r="C80" s="308"/>
      <c r="D80" s="113" t="s">
        <v>514</v>
      </c>
      <c r="E80" s="115" t="s">
        <v>514</v>
      </c>
      <c r="F80" s="114" t="s">
        <v>514</v>
      </c>
      <c r="G80" s="114">
        <v>0</v>
      </c>
      <c r="H80" s="114" t="s">
        <v>514</v>
      </c>
      <c r="I80" s="140">
        <v>0</v>
      </c>
      <c r="J80" s="115" t="s">
        <v>514</v>
      </c>
      <c r="K80" s="116" t="s">
        <v>514</v>
      </c>
    </row>
    <row r="81" spans="1:11" ht="14.1" customHeight="1" x14ac:dyDescent="0.2">
      <c r="A81" s="310" t="s">
        <v>321</v>
      </c>
      <c r="B81" s="311" t="s">
        <v>334</v>
      </c>
      <c r="C81" s="312"/>
      <c r="D81" s="125">
        <v>0.17903012376430294</v>
      </c>
      <c r="E81" s="143">
        <v>23</v>
      </c>
      <c r="F81" s="144">
        <v>23</v>
      </c>
      <c r="G81" s="144">
        <v>29</v>
      </c>
      <c r="H81" s="144">
        <v>28</v>
      </c>
      <c r="I81" s="145">
        <v>13</v>
      </c>
      <c r="J81" s="143">
        <v>10</v>
      </c>
      <c r="K81" s="146">
        <v>76.92307692307692</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372</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366</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373</v>
      </c>
      <c r="B3" s="571"/>
      <c r="C3" s="571"/>
      <c r="D3" s="571"/>
      <c r="E3" s="571"/>
      <c r="F3" s="571"/>
      <c r="G3" s="571"/>
      <c r="H3" s="571"/>
      <c r="I3" s="571"/>
      <c r="J3" s="571"/>
      <c r="K3" s="571"/>
    </row>
    <row r="4" spans="1:13" s="94" customFormat="1" ht="12" customHeight="1" x14ac:dyDescent="0.2">
      <c r="A4" s="410" t="s">
        <v>374</v>
      </c>
      <c r="B4" s="411"/>
      <c r="C4" s="411"/>
      <c r="D4" s="411"/>
      <c r="E4" s="411"/>
      <c r="F4" s="411"/>
      <c r="G4" s="411"/>
      <c r="H4" s="411"/>
      <c r="I4" s="411"/>
      <c r="J4" s="411"/>
      <c r="K4" s="411"/>
      <c r="L4" s="411"/>
      <c r="M4" s="411"/>
    </row>
    <row r="5" spans="1:13" s="94" customFormat="1" ht="12" customHeight="1" x14ac:dyDescent="0.2">
      <c r="A5" s="667" t="s">
        <v>375</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376</v>
      </c>
      <c r="B7" s="668" t="s">
        <v>377</v>
      </c>
      <c r="C7" s="668"/>
      <c r="D7" s="668"/>
      <c r="E7" s="668"/>
      <c r="F7" s="668"/>
      <c r="G7" s="668"/>
      <c r="H7" s="669"/>
      <c r="I7" s="668" t="s">
        <v>378</v>
      </c>
      <c r="J7" s="668"/>
      <c r="K7" s="669"/>
      <c r="L7" s="670" t="s">
        <v>379</v>
      </c>
      <c r="M7" s="671"/>
    </row>
    <row r="8" spans="1:13" ht="23.85" customHeight="1" x14ac:dyDescent="0.2">
      <c r="A8" s="583"/>
      <c r="B8" s="414" t="s">
        <v>104</v>
      </c>
      <c r="C8" s="415" t="s">
        <v>106</v>
      </c>
      <c r="D8" s="415" t="s">
        <v>107</v>
      </c>
      <c r="E8" s="415" t="s">
        <v>380</v>
      </c>
      <c r="F8" s="415" t="s">
        <v>381</v>
      </c>
      <c r="G8" s="415" t="s">
        <v>108</v>
      </c>
      <c r="H8" s="416" t="s">
        <v>382</v>
      </c>
      <c r="I8" s="414" t="s">
        <v>104</v>
      </c>
      <c r="J8" s="414" t="s">
        <v>383</v>
      </c>
      <c r="K8" s="417" t="s">
        <v>384</v>
      </c>
      <c r="L8" s="418" t="s">
        <v>385</v>
      </c>
      <c r="M8" s="419" t="s">
        <v>386</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387</v>
      </c>
      <c r="B10" s="115">
        <v>128294</v>
      </c>
      <c r="C10" s="114">
        <v>70564</v>
      </c>
      <c r="D10" s="114">
        <v>57730</v>
      </c>
      <c r="E10" s="114">
        <v>97964</v>
      </c>
      <c r="F10" s="114">
        <v>28353</v>
      </c>
      <c r="G10" s="114">
        <v>15361</v>
      </c>
      <c r="H10" s="114">
        <v>34784</v>
      </c>
      <c r="I10" s="115">
        <v>42425</v>
      </c>
      <c r="J10" s="114">
        <v>30528</v>
      </c>
      <c r="K10" s="114">
        <v>11897</v>
      </c>
      <c r="L10" s="423">
        <v>9674</v>
      </c>
      <c r="M10" s="424">
        <v>9834</v>
      </c>
    </row>
    <row r="11" spans="1:13" ht="11.1" customHeight="1" x14ac:dyDescent="0.2">
      <c r="A11" s="422" t="s">
        <v>388</v>
      </c>
      <c r="B11" s="115">
        <v>129864</v>
      </c>
      <c r="C11" s="114">
        <v>71970</v>
      </c>
      <c r="D11" s="114">
        <v>57894</v>
      </c>
      <c r="E11" s="114">
        <v>99065</v>
      </c>
      <c r="F11" s="114">
        <v>28881</v>
      </c>
      <c r="G11" s="114">
        <v>14873</v>
      </c>
      <c r="H11" s="114">
        <v>35632</v>
      </c>
      <c r="I11" s="115">
        <v>43518</v>
      </c>
      <c r="J11" s="114">
        <v>31158</v>
      </c>
      <c r="K11" s="114">
        <v>12360</v>
      </c>
      <c r="L11" s="423">
        <v>10011</v>
      </c>
      <c r="M11" s="424">
        <v>8612</v>
      </c>
    </row>
    <row r="12" spans="1:13" ht="11.1" customHeight="1" x14ac:dyDescent="0.2">
      <c r="A12" s="422" t="s">
        <v>389</v>
      </c>
      <c r="B12" s="115">
        <v>133168</v>
      </c>
      <c r="C12" s="114">
        <v>73861</v>
      </c>
      <c r="D12" s="114">
        <v>59307</v>
      </c>
      <c r="E12" s="114">
        <v>101719</v>
      </c>
      <c r="F12" s="114">
        <v>29447</v>
      </c>
      <c r="G12" s="114">
        <v>17027</v>
      </c>
      <c r="H12" s="114">
        <v>36201</v>
      </c>
      <c r="I12" s="115">
        <v>43598</v>
      </c>
      <c r="J12" s="114">
        <v>30823</v>
      </c>
      <c r="K12" s="114">
        <v>12775</v>
      </c>
      <c r="L12" s="423">
        <v>13040</v>
      </c>
      <c r="M12" s="424">
        <v>10478</v>
      </c>
    </row>
    <row r="13" spans="1:13" s="110" customFormat="1" ht="11.1" customHeight="1" x14ac:dyDescent="0.2">
      <c r="A13" s="422" t="s">
        <v>390</v>
      </c>
      <c r="B13" s="115">
        <v>132235</v>
      </c>
      <c r="C13" s="114">
        <v>72846</v>
      </c>
      <c r="D13" s="114">
        <v>59389</v>
      </c>
      <c r="E13" s="114">
        <v>100414</v>
      </c>
      <c r="F13" s="114">
        <v>29816</v>
      </c>
      <c r="G13" s="114">
        <v>16395</v>
      </c>
      <c r="H13" s="114">
        <v>36626</v>
      </c>
      <c r="I13" s="115">
        <v>43638</v>
      </c>
      <c r="J13" s="114">
        <v>30844</v>
      </c>
      <c r="K13" s="114">
        <v>12794</v>
      </c>
      <c r="L13" s="423">
        <v>7422</v>
      </c>
      <c r="M13" s="424">
        <v>8653</v>
      </c>
    </row>
    <row r="14" spans="1:13" ht="15" customHeight="1" x14ac:dyDescent="0.2">
      <c r="A14" s="422" t="s">
        <v>391</v>
      </c>
      <c r="B14" s="115">
        <v>133286</v>
      </c>
      <c r="C14" s="114">
        <v>73504</v>
      </c>
      <c r="D14" s="114">
        <v>59782</v>
      </c>
      <c r="E14" s="114">
        <v>97185</v>
      </c>
      <c r="F14" s="114">
        <v>34364</v>
      </c>
      <c r="G14" s="114">
        <v>16006</v>
      </c>
      <c r="H14" s="114">
        <v>37433</v>
      </c>
      <c r="I14" s="115">
        <v>43470</v>
      </c>
      <c r="J14" s="114">
        <v>30620</v>
      </c>
      <c r="K14" s="114">
        <v>12850</v>
      </c>
      <c r="L14" s="423">
        <v>10148</v>
      </c>
      <c r="M14" s="424">
        <v>9351</v>
      </c>
    </row>
    <row r="15" spans="1:13" ht="11.1" customHeight="1" x14ac:dyDescent="0.2">
      <c r="A15" s="422" t="s">
        <v>388</v>
      </c>
      <c r="B15" s="115">
        <v>134767</v>
      </c>
      <c r="C15" s="114">
        <v>74772</v>
      </c>
      <c r="D15" s="114">
        <v>59995</v>
      </c>
      <c r="E15" s="114">
        <v>97636</v>
      </c>
      <c r="F15" s="114">
        <v>35417</v>
      </c>
      <c r="G15" s="114">
        <v>15562</v>
      </c>
      <c r="H15" s="114">
        <v>38315</v>
      </c>
      <c r="I15" s="115">
        <v>44446</v>
      </c>
      <c r="J15" s="114">
        <v>31236</v>
      </c>
      <c r="K15" s="114">
        <v>13210</v>
      </c>
      <c r="L15" s="423">
        <v>10221</v>
      </c>
      <c r="M15" s="424">
        <v>8787</v>
      </c>
    </row>
    <row r="16" spans="1:13" ht="11.1" customHeight="1" x14ac:dyDescent="0.2">
      <c r="A16" s="422" t="s">
        <v>389</v>
      </c>
      <c r="B16" s="115">
        <v>137654</v>
      </c>
      <c r="C16" s="114">
        <v>76440</v>
      </c>
      <c r="D16" s="114">
        <v>61214</v>
      </c>
      <c r="E16" s="114">
        <v>101457</v>
      </c>
      <c r="F16" s="114">
        <v>35926</v>
      </c>
      <c r="G16" s="114">
        <v>17905</v>
      </c>
      <c r="H16" s="114">
        <v>38860</v>
      </c>
      <c r="I16" s="115">
        <v>44314</v>
      </c>
      <c r="J16" s="114">
        <v>30572</v>
      </c>
      <c r="K16" s="114">
        <v>13742</v>
      </c>
      <c r="L16" s="423">
        <v>15100</v>
      </c>
      <c r="M16" s="424">
        <v>12530</v>
      </c>
    </row>
    <row r="17" spans="1:13" s="110" customFormat="1" ht="11.1" customHeight="1" x14ac:dyDescent="0.2">
      <c r="A17" s="422" t="s">
        <v>390</v>
      </c>
      <c r="B17" s="115">
        <v>136034</v>
      </c>
      <c r="C17" s="114">
        <v>74962</v>
      </c>
      <c r="D17" s="114">
        <v>61072</v>
      </c>
      <c r="E17" s="114">
        <v>100225</v>
      </c>
      <c r="F17" s="114">
        <v>35746</v>
      </c>
      <c r="G17" s="114">
        <v>17132</v>
      </c>
      <c r="H17" s="114">
        <v>39050</v>
      </c>
      <c r="I17" s="115">
        <v>43900</v>
      </c>
      <c r="J17" s="114">
        <v>30392</v>
      </c>
      <c r="K17" s="114">
        <v>13508</v>
      </c>
      <c r="L17" s="423">
        <v>7031</v>
      </c>
      <c r="M17" s="424">
        <v>8839</v>
      </c>
    </row>
    <row r="18" spans="1:13" ht="15" customHeight="1" x14ac:dyDescent="0.2">
      <c r="A18" s="422" t="s">
        <v>392</v>
      </c>
      <c r="B18" s="115">
        <v>136715</v>
      </c>
      <c r="C18" s="114">
        <v>75231</v>
      </c>
      <c r="D18" s="114">
        <v>61484</v>
      </c>
      <c r="E18" s="114">
        <v>99922</v>
      </c>
      <c r="F18" s="114">
        <v>36603</v>
      </c>
      <c r="G18" s="114">
        <v>16723</v>
      </c>
      <c r="H18" s="114">
        <v>39813</v>
      </c>
      <c r="I18" s="115">
        <v>43160</v>
      </c>
      <c r="J18" s="114">
        <v>29956</v>
      </c>
      <c r="K18" s="114">
        <v>13204</v>
      </c>
      <c r="L18" s="423">
        <v>10200</v>
      </c>
      <c r="M18" s="424">
        <v>9559</v>
      </c>
    </row>
    <row r="19" spans="1:13" ht="11.1" customHeight="1" x14ac:dyDescent="0.2">
      <c r="A19" s="422" t="s">
        <v>388</v>
      </c>
      <c r="B19" s="115">
        <v>137785</v>
      </c>
      <c r="C19" s="114">
        <v>76067</v>
      </c>
      <c r="D19" s="114">
        <v>61718</v>
      </c>
      <c r="E19" s="114">
        <v>100202</v>
      </c>
      <c r="F19" s="114">
        <v>37365</v>
      </c>
      <c r="G19" s="114">
        <v>16163</v>
      </c>
      <c r="H19" s="114">
        <v>40765</v>
      </c>
      <c r="I19" s="115">
        <v>44603</v>
      </c>
      <c r="J19" s="114">
        <v>30709</v>
      </c>
      <c r="K19" s="114">
        <v>13894</v>
      </c>
      <c r="L19" s="423">
        <v>8721</v>
      </c>
      <c r="M19" s="424">
        <v>7856</v>
      </c>
    </row>
    <row r="20" spans="1:13" ht="11.1" customHeight="1" x14ac:dyDescent="0.2">
      <c r="A20" s="422" t="s">
        <v>389</v>
      </c>
      <c r="B20" s="115">
        <v>140491</v>
      </c>
      <c r="C20" s="114">
        <v>77726</v>
      </c>
      <c r="D20" s="114">
        <v>62765</v>
      </c>
      <c r="E20" s="114">
        <v>102472</v>
      </c>
      <c r="F20" s="114">
        <v>37839</v>
      </c>
      <c r="G20" s="114">
        <v>17846</v>
      </c>
      <c r="H20" s="114">
        <v>41527</v>
      </c>
      <c r="I20" s="115">
        <v>44705</v>
      </c>
      <c r="J20" s="114">
        <v>30352</v>
      </c>
      <c r="K20" s="114">
        <v>14353</v>
      </c>
      <c r="L20" s="423">
        <v>13340</v>
      </c>
      <c r="M20" s="424">
        <v>11035</v>
      </c>
    </row>
    <row r="21" spans="1:13" s="110" customFormat="1" ht="11.1" customHeight="1" x14ac:dyDescent="0.2">
      <c r="A21" s="422" t="s">
        <v>390</v>
      </c>
      <c r="B21" s="115">
        <v>139084</v>
      </c>
      <c r="C21" s="114">
        <v>76252</v>
      </c>
      <c r="D21" s="114">
        <v>62832</v>
      </c>
      <c r="E21" s="114">
        <v>101242</v>
      </c>
      <c r="F21" s="114">
        <v>37772</v>
      </c>
      <c r="G21" s="114">
        <v>17126</v>
      </c>
      <c r="H21" s="114">
        <v>41782</v>
      </c>
      <c r="I21" s="115">
        <v>44537</v>
      </c>
      <c r="J21" s="114">
        <v>30297</v>
      </c>
      <c r="K21" s="114">
        <v>14240</v>
      </c>
      <c r="L21" s="423">
        <v>7160</v>
      </c>
      <c r="M21" s="424">
        <v>8734</v>
      </c>
    </row>
    <row r="22" spans="1:13" ht="15" customHeight="1" x14ac:dyDescent="0.2">
      <c r="A22" s="422" t="s">
        <v>393</v>
      </c>
      <c r="B22" s="115">
        <v>139116</v>
      </c>
      <c r="C22" s="114">
        <v>76216</v>
      </c>
      <c r="D22" s="114">
        <v>62900</v>
      </c>
      <c r="E22" s="114">
        <v>100809</v>
      </c>
      <c r="F22" s="114">
        <v>37986</v>
      </c>
      <c r="G22" s="114">
        <v>16443</v>
      </c>
      <c r="H22" s="114">
        <v>42405</v>
      </c>
      <c r="I22" s="115">
        <v>44168</v>
      </c>
      <c r="J22" s="114">
        <v>30060</v>
      </c>
      <c r="K22" s="114">
        <v>14108</v>
      </c>
      <c r="L22" s="423">
        <v>9411</v>
      </c>
      <c r="M22" s="424">
        <v>9661</v>
      </c>
    </row>
    <row r="23" spans="1:13" ht="11.1" customHeight="1" x14ac:dyDescent="0.2">
      <c r="A23" s="422" t="s">
        <v>388</v>
      </c>
      <c r="B23" s="115">
        <v>140111</v>
      </c>
      <c r="C23" s="114">
        <v>77279</v>
      </c>
      <c r="D23" s="114">
        <v>62832</v>
      </c>
      <c r="E23" s="114">
        <v>101243</v>
      </c>
      <c r="F23" s="114">
        <v>38517</v>
      </c>
      <c r="G23" s="114">
        <v>15741</v>
      </c>
      <c r="H23" s="114">
        <v>43441</v>
      </c>
      <c r="I23" s="115">
        <v>45187</v>
      </c>
      <c r="J23" s="114">
        <v>30696</v>
      </c>
      <c r="K23" s="114">
        <v>14491</v>
      </c>
      <c r="L23" s="423">
        <v>9831</v>
      </c>
      <c r="M23" s="424">
        <v>8948</v>
      </c>
    </row>
    <row r="24" spans="1:13" ht="11.1" customHeight="1" x14ac:dyDescent="0.2">
      <c r="A24" s="422" t="s">
        <v>389</v>
      </c>
      <c r="B24" s="115">
        <v>143544</v>
      </c>
      <c r="C24" s="114">
        <v>79344</v>
      </c>
      <c r="D24" s="114">
        <v>64200</v>
      </c>
      <c r="E24" s="114">
        <v>102601</v>
      </c>
      <c r="F24" s="114">
        <v>38986</v>
      </c>
      <c r="G24" s="114">
        <v>17985</v>
      </c>
      <c r="H24" s="114">
        <v>44160</v>
      </c>
      <c r="I24" s="115">
        <v>45461</v>
      </c>
      <c r="J24" s="114">
        <v>30381</v>
      </c>
      <c r="K24" s="114">
        <v>15080</v>
      </c>
      <c r="L24" s="423">
        <v>14398</v>
      </c>
      <c r="M24" s="424">
        <v>11081</v>
      </c>
    </row>
    <row r="25" spans="1:13" s="110" customFormat="1" ht="11.1" customHeight="1" x14ac:dyDescent="0.2">
      <c r="A25" s="422" t="s">
        <v>390</v>
      </c>
      <c r="B25" s="115">
        <v>141737</v>
      </c>
      <c r="C25" s="114">
        <v>77774</v>
      </c>
      <c r="D25" s="114">
        <v>63963</v>
      </c>
      <c r="E25" s="114">
        <v>100740</v>
      </c>
      <c r="F25" s="114">
        <v>39039</v>
      </c>
      <c r="G25" s="114">
        <v>17115</v>
      </c>
      <c r="H25" s="114">
        <v>44394</v>
      </c>
      <c r="I25" s="115">
        <v>45144</v>
      </c>
      <c r="J25" s="114">
        <v>30380</v>
      </c>
      <c r="K25" s="114">
        <v>14764</v>
      </c>
      <c r="L25" s="423">
        <v>7369</v>
      </c>
      <c r="M25" s="424">
        <v>9271</v>
      </c>
    </row>
    <row r="26" spans="1:13" ht="15" customHeight="1" x14ac:dyDescent="0.2">
      <c r="A26" s="422" t="s">
        <v>394</v>
      </c>
      <c r="B26" s="115">
        <v>142718</v>
      </c>
      <c r="C26" s="114">
        <v>78428</v>
      </c>
      <c r="D26" s="114">
        <v>64290</v>
      </c>
      <c r="E26" s="114">
        <v>101134</v>
      </c>
      <c r="F26" s="114">
        <v>39622</v>
      </c>
      <c r="G26" s="114">
        <v>16653</v>
      </c>
      <c r="H26" s="114">
        <v>45251</v>
      </c>
      <c r="I26" s="115">
        <v>45110</v>
      </c>
      <c r="J26" s="114">
        <v>30377</v>
      </c>
      <c r="K26" s="114">
        <v>14733</v>
      </c>
      <c r="L26" s="423">
        <v>10705</v>
      </c>
      <c r="M26" s="424">
        <v>10090</v>
      </c>
    </row>
    <row r="27" spans="1:13" ht="11.1" customHeight="1" x14ac:dyDescent="0.2">
      <c r="A27" s="422" t="s">
        <v>388</v>
      </c>
      <c r="B27" s="115">
        <v>144079</v>
      </c>
      <c r="C27" s="114">
        <v>79433</v>
      </c>
      <c r="D27" s="114">
        <v>64646</v>
      </c>
      <c r="E27" s="114">
        <v>101832</v>
      </c>
      <c r="F27" s="114">
        <v>40299</v>
      </c>
      <c r="G27" s="114">
        <v>16188</v>
      </c>
      <c r="H27" s="114">
        <v>46299</v>
      </c>
      <c r="I27" s="115">
        <v>46088</v>
      </c>
      <c r="J27" s="114">
        <v>30905</v>
      </c>
      <c r="K27" s="114">
        <v>15183</v>
      </c>
      <c r="L27" s="423">
        <v>9235</v>
      </c>
      <c r="M27" s="424">
        <v>7984</v>
      </c>
    </row>
    <row r="28" spans="1:13" ht="11.1" customHeight="1" x14ac:dyDescent="0.2">
      <c r="A28" s="422" t="s">
        <v>389</v>
      </c>
      <c r="B28" s="115">
        <v>146353</v>
      </c>
      <c r="C28" s="114">
        <v>80602</v>
      </c>
      <c r="D28" s="114">
        <v>65751</v>
      </c>
      <c r="E28" s="114">
        <v>105389</v>
      </c>
      <c r="F28" s="114">
        <v>40688</v>
      </c>
      <c r="G28" s="114">
        <v>18030</v>
      </c>
      <c r="H28" s="114">
        <v>46656</v>
      </c>
      <c r="I28" s="115">
        <v>46186</v>
      </c>
      <c r="J28" s="114">
        <v>30450</v>
      </c>
      <c r="K28" s="114">
        <v>15736</v>
      </c>
      <c r="L28" s="423">
        <v>14703</v>
      </c>
      <c r="M28" s="424">
        <v>12258</v>
      </c>
    </row>
    <row r="29" spans="1:13" s="110" customFormat="1" ht="11.1" customHeight="1" x14ac:dyDescent="0.2">
      <c r="A29" s="422" t="s">
        <v>390</v>
      </c>
      <c r="B29" s="115">
        <v>144426</v>
      </c>
      <c r="C29" s="114">
        <v>78909</v>
      </c>
      <c r="D29" s="114">
        <v>65517</v>
      </c>
      <c r="E29" s="114">
        <v>103541</v>
      </c>
      <c r="F29" s="114">
        <v>40823</v>
      </c>
      <c r="G29" s="114">
        <v>17113</v>
      </c>
      <c r="H29" s="114">
        <v>46667</v>
      </c>
      <c r="I29" s="115">
        <v>45756</v>
      </c>
      <c r="J29" s="114">
        <v>30296</v>
      </c>
      <c r="K29" s="114">
        <v>15460</v>
      </c>
      <c r="L29" s="423">
        <v>7407</v>
      </c>
      <c r="M29" s="424">
        <v>9352</v>
      </c>
    </row>
    <row r="30" spans="1:13" ht="15" customHeight="1" x14ac:dyDescent="0.2">
      <c r="A30" s="422" t="s">
        <v>395</v>
      </c>
      <c r="B30" s="115">
        <v>146003</v>
      </c>
      <c r="C30" s="114">
        <v>79697</v>
      </c>
      <c r="D30" s="114">
        <v>66306</v>
      </c>
      <c r="E30" s="114">
        <v>103981</v>
      </c>
      <c r="F30" s="114">
        <v>41976</v>
      </c>
      <c r="G30" s="114">
        <v>16776</v>
      </c>
      <c r="H30" s="114">
        <v>47527</v>
      </c>
      <c r="I30" s="115">
        <v>44808</v>
      </c>
      <c r="J30" s="114">
        <v>29535</v>
      </c>
      <c r="K30" s="114">
        <v>15273</v>
      </c>
      <c r="L30" s="423">
        <v>11670</v>
      </c>
      <c r="M30" s="424">
        <v>10344</v>
      </c>
    </row>
    <row r="31" spans="1:13" ht="11.1" customHeight="1" x14ac:dyDescent="0.2">
      <c r="A31" s="422" t="s">
        <v>388</v>
      </c>
      <c r="B31" s="115">
        <v>147133</v>
      </c>
      <c r="C31" s="114">
        <v>80514</v>
      </c>
      <c r="D31" s="114">
        <v>66619</v>
      </c>
      <c r="E31" s="114">
        <v>104400</v>
      </c>
      <c r="F31" s="114">
        <v>42697</v>
      </c>
      <c r="G31" s="114">
        <v>16334</v>
      </c>
      <c r="H31" s="114">
        <v>48335</v>
      </c>
      <c r="I31" s="115">
        <v>45609</v>
      </c>
      <c r="J31" s="114">
        <v>30034</v>
      </c>
      <c r="K31" s="114">
        <v>15575</v>
      </c>
      <c r="L31" s="423">
        <v>10001</v>
      </c>
      <c r="M31" s="424">
        <v>9019</v>
      </c>
    </row>
    <row r="32" spans="1:13" ht="11.1" customHeight="1" x14ac:dyDescent="0.2">
      <c r="A32" s="422" t="s">
        <v>389</v>
      </c>
      <c r="B32" s="115">
        <v>149980</v>
      </c>
      <c r="C32" s="114">
        <v>82300</v>
      </c>
      <c r="D32" s="114">
        <v>67680</v>
      </c>
      <c r="E32" s="114">
        <v>106795</v>
      </c>
      <c r="F32" s="114">
        <v>43165</v>
      </c>
      <c r="G32" s="114">
        <v>18202</v>
      </c>
      <c r="H32" s="114">
        <v>48896</v>
      </c>
      <c r="I32" s="115">
        <v>45610</v>
      </c>
      <c r="J32" s="114">
        <v>29517</v>
      </c>
      <c r="K32" s="114">
        <v>16093</v>
      </c>
      <c r="L32" s="423">
        <v>14973</v>
      </c>
      <c r="M32" s="424">
        <v>12510</v>
      </c>
    </row>
    <row r="33" spans="1:13" s="110" customFormat="1" ht="11.1" customHeight="1" x14ac:dyDescent="0.2">
      <c r="A33" s="422" t="s">
        <v>390</v>
      </c>
      <c r="B33" s="115">
        <v>148585</v>
      </c>
      <c r="C33" s="114">
        <v>80969</v>
      </c>
      <c r="D33" s="114">
        <v>67616</v>
      </c>
      <c r="E33" s="114">
        <v>105395</v>
      </c>
      <c r="F33" s="114">
        <v>43176</v>
      </c>
      <c r="G33" s="114">
        <v>17469</v>
      </c>
      <c r="H33" s="114">
        <v>48931</v>
      </c>
      <c r="I33" s="115">
        <v>45423</v>
      </c>
      <c r="J33" s="114">
        <v>29338</v>
      </c>
      <c r="K33" s="114">
        <v>16085</v>
      </c>
      <c r="L33" s="423">
        <v>8549</v>
      </c>
      <c r="M33" s="424">
        <v>9692</v>
      </c>
    </row>
    <row r="34" spans="1:13" ht="15" customHeight="1" x14ac:dyDescent="0.2">
      <c r="A34" s="422" t="s">
        <v>396</v>
      </c>
      <c r="B34" s="115">
        <v>148563</v>
      </c>
      <c r="C34" s="114">
        <v>80898</v>
      </c>
      <c r="D34" s="114">
        <v>67665</v>
      </c>
      <c r="E34" s="114">
        <v>105053</v>
      </c>
      <c r="F34" s="114">
        <v>43498</v>
      </c>
      <c r="G34" s="114">
        <v>16885</v>
      </c>
      <c r="H34" s="114">
        <v>49664</v>
      </c>
      <c r="I34" s="115">
        <v>44938</v>
      </c>
      <c r="J34" s="114">
        <v>29048</v>
      </c>
      <c r="K34" s="114">
        <v>15890</v>
      </c>
      <c r="L34" s="423">
        <v>10924</v>
      </c>
      <c r="M34" s="424">
        <v>10887</v>
      </c>
    </row>
    <row r="35" spans="1:13" ht="11.1" customHeight="1" x14ac:dyDescent="0.2">
      <c r="A35" s="422" t="s">
        <v>388</v>
      </c>
      <c r="B35" s="115">
        <v>149222</v>
      </c>
      <c r="C35" s="114">
        <v>81438</v>
      </c>
      <c r="D35" s="114">
        <v>67784</v>
      </c>
      <c r="E35" s="114">
        <v>105095</v>
      </c>
      <c r="F35" s="114">
        <v>44119</v>
      </c>
      <c r="G35" s="114">
        <v>16289</v>
      </c>
      <c r="H35" s="114">
        <v>50442</v>
      </c>
      <c r="I35" s="115">
        <v>45985</v>
      </c>
      <c r="J35" s="114">
        <v>29802</v>
      </c>
      <c r="K35" s="114">
        <v>16183</v>
      </c>
      <c r="L35" s="423">
        <v>10755</v>
      </c>
      <c r="M35" s="424">
        <v>10077</v>
      </c>
    </row>
    <row r="36" spans="1:13" ht="11.1" customHeight="1" x14ac:dyDescent="0.2">
      <c r="A36" s="422" t="s">
        <v>389</v>
      </c>
      <c r="B36" s="115">
        <v>152935</v>
      </c>
      <c r="C36" s="114">
        <v>83458</v>
      </c>
      <c r="D36" s="114">
        <v>69477</v>
      </c>
      <c r="E36" s="114">
        <v>107970</v>
      </c>
      <c r="F36" s="114">
        <v>44963</v>
      </c>
      <c r="G36" s="114">
        <v>18492</v>
      </c>
      <c r="H36" s="114">
        <v>51122</v>
      </c>
      <c r="I36" s="115">
        <v>45769</v>
      </c>
      <c r="J36" s="114">
        <v>29018</v>
      </c>
      <c r="K36" s="114">
        <v>16751</v>
      </c>
      <c r="L36" s="423">
        <v>15182</v>
      </c>
      <c r="M36" s="424">
        <v>11807</v>
      </c>
    </row>
    <row r="37" spans="1:13" s="110" customFormat="1" ht="11.1" customHeight="1" x14ac:dyDescent="0.2">
      <c r="A37" s="422" t="s">
        <v>390</v>
      </c>
      <c r="B37" s="115">
        <v>151603</v>
      </c>
      <c r="C37" s="114">
        <v>82249</v>
      </c>
      <c r="D37" s="114">
        <v>69354</v>
      </c>
      <c r="E37" s="114">
        <v>106577</v>
      </c>
      <c r="F37" s="114">
        <v>45025</v>
      </c>
      <c r="G37" s="114">
        <v>17660</v>
      </c>
      <c r="H37" s="114">
        <v>51419</v>
      </c>
      <c r="I37" s="115">
        <v>45537</v>
      </c>
      <c r="J37" s="114">
        <v>28944</v>
      </c>
      <c r="K37" s="114">
        <v>16593</v>
      </c>
      <c r="L37" s="423">
        <v>8424</v>
      </c>
      <c r="M37" s="424">
        <v>9827</v>
      </c>
    </row>
    <row r="38" spans="1:13" ht="15" customHeight="1" x14ac:dyDescent="0.2">
      <c r="A38" s="425" t="s">
        <v>397</v>
      </c>
      <c r="B38" s="115">
        <v>152277</v>
      </c>
      <c r="C38" s="114">
        <v>82691</v>
      </c>
      <c r="D38" s="114">
        <v>69586</v>
      </c>
      <c r="E38" s="114">
        <v>106810</v>
      </c>
      <c r="F38" s="114">
        <v>45467</v>
      </c>
      <c r="G38" s="114">
        <v>17201</v>
      </c>
      <c r="H38" s="114">
        <v>52046</v>
      </c>
      <c r="I38" s="115">
        <v>45269</v>
      </c>
      <c r="J38" s="114">
        <v>28825</v>
      </c>
      <c r="K38" s="114">
        <v>16444</v>
      </c>
      <c r="L38" s="423">
        <v>11809</v>
      </c>
      <c r="M38" s="424">
        <v>11242</v>
      </c>
    </row>
    <row r="39" spans="1:13" ht="11.1" customHeight="1" x14ac:dyDescent="0.2">
      <c r="A39" s="422" t="s">
        <v>388</v>
      </c>
      <c r="B39" s="115">
        <v>153406</v>
      </c>
      <c r="C39" s="114">
        <v>83694</v>
      </c>
      <c r="D39" s="114">
        <v>69712</v>
      </c>
      <c r="E39" s="114">
        <v>107369</v>
      </c>
      <c r="F39" s="114">
        <v>46037</v>
      </c>
      <c r="G39" s="114">
        <v>16790</v>
      </c>
      <c r="H39" s="114">
        <v>53202</v>
      </c>
      <c r="I39" s="115">
        <v>46272</v>
      </c>
      <c r="J39" s="114">
        <v>29569</v>
      </c>
      <c r="K39" s="114">
        <v>16703</v>
      </c>
      <c r="L39" s="423">
        <v>10877</v>
      </c>
      <c r="M39" s="424">
        <v>9905</v>
      </c>
    </row>
    <row r="40" spans="1:13" ht="11.1" customHeight="1" x14ac:dyDescent="0.2">
      <c r="A40" s="425" t="s">
        <v>389</v>
      </c>
      <c r="B40" s="115">
        <v>157217</v>
      </c>
      <c r="C40" s="114">
        <v>85843</v>
      </c>
      <c r="D40" s="114">
        <v>71374</v>
      </c>
      <c r="E40" s="114">
        <v>110602</v>
      </c>
      <c r="F40" s="114">
        <v>46615</v>
      </c>
      <c r="G40" s="114">
        <v>18891</v>
      </c>
      <c r="H40" s="114">
        <v>53944</v>
      </c>
      <c r="I40" s="115">
        <v>46265</v>
      </c>
      <c r="J40" s="114">
        <v>29006</v>
      </c>
      <c r="K40" s="114">
        <v>17259</v>
      </c>
      <c r="L40" s="423">
        <v>16235</v>
      </c>
      <c r="M40" s="424">
        <v>12804</v>
      </c>
    </row>
    <row r="41" spans="1:13" s="110" customFormat="1" ht="11.1" customHeight="1" x14ac:dyDescent="0.2">
      <c r="A41" s="422" t="s">
        <v>390</v>
      </c>
      <c r="B41" s="115">
        <v>156006</v>
      </c>
      <c r="C41" s="114">
        <v>84836</v>
      </c>
      <c r="D41" s="114">
        <v>71170</v>
      </c>
      <c r="E41" s="114">
        <v>109225</v>
      </c>
      <c r="F41" s="114">
        <v>46781</v>
      </c>
      <c r="G41" s="114">
        <v>18158</v>
      </c>
      <c r="H41" s="114">
        <v>54189</v>
      </c>
      <c r="I41" s="115">
        <v>45979</v>
      </c>
      <c r="J41" s="114">
        <v>28843</v>
      </c>
      <c r="K41" s="114">
        <v>17136</v>
      </c>
      <c r="L41" s="423">
        <v>8858</v>
      </c>
      <c r="M41" s="424">
        <v>10268</v>
      </c>
    </row>
    <row r="42" spans="1:13" ht="15" customHeight="1" x14ac:dyDescent="0.2">
      <c r="A42" s="422" t="s">
        <v>398</v>
      </c>
      <c r="B42" s="115">
        <v>156751</v>
      </c>
      <c r="C42" s="114">
        <v>85417</v>
      </c>
      <c r="D42" s="114">
        <v>71334</v>
      </c>
      <c r="E42" s="114">
        <v>109686</v>
      </c>
      <c r="F42" s="114">
        <v>47065</v>
      </c>
      <c r="G42" s="114">
        <v>17639</v>
      </c>
      <c r="H42" s="114">
        <v>54712</v>
      </c>
      <c r="I42" s="115">
        <v>45627</v>
      </c>
      <c r="J42" s="114">
        <v>28624</v>
      </c>
      <c r="K42" s="114">
        <v>17003</v>
      </c>
      <c r="L42" s="423">
        <v>13057</v>
      </c>
      <c r="M42" s="424">
        <v>12335</v>
      </c>
    </row>
    <row r="43" spans="1:13" ht="11.1" customHeight="1" x14ac:dyDescent="0.2">
      <c r="A43" s="422" t="s">
        <v>388</v>
      </c>
      <c r="B43" s="115">
        <v>157489</v>
      </c>
      <c r="C43" s="114">
        <v>86122</v>
      </c>
      <c r="D43" s="114">
        <v>71367</v>
      </c>
      <c r="E43" s="114">
        <v>109993</v>
      </c>
      <c r="F43" s="114">
        <v>47496</v>
      </c>
      <c r="G43" s="114">
        <v>16968</v>
      </c>
      <c r="H43" s="114">
        <v>55540</v>
      </c>
      <c r="I43" s="115">
        <v>46650</v>
      </c>
      <c r="J43" s="114">
        <v>29205</v>
      </c>
      <c r="K43" s="114">
        <v>17445</v>
      </c>
      <c r="L43" s="423">
        <v>11980</v>
      </c>
      <c r="M43" s="424">
        <v>11255</v>
      </c>
    </row>
    <row r="44" spans="1:13" ht="11.1" customHeight="1" x14ac:dyDescent="0.2">
      <c r="A44" s="422" t="s">
        <v>389</v>
      </c>
      <c r="B44" s="115">
        <v>161039</v>
      </c>
      <c r="C44" s="114">
        <v>88156</v>
      </c>
      <c r="D44" s="114">
        <v>72883</v>
      </c>
      <c r="E44" s="114">
        <v>112758</v>
      </c>
      <c r="F44" s="114">
        <v>48281</v>
      </c>
      <c r="G44" s="114">
        <v>19148</v>
      </c>
      <c r="H44" s="114">
        <v>56181</v>
      </c>
      <c r="I44" s="115">
        <v>46454</v>
      </c>
      <c r="J44" s="114">
        <v>28409</v>
      </c>
      <c r="K44" s="114">
        <v>18045</v>
      </c>
      <c r="L44" s="423">
        <v>16367</v>
      </c>
      <c r="M44" s="424">
        <v>13451</v>
      </c>
    </row>
    <row r="45" spans="1:13" s="110" customFormat="1" ht="11.1" customHeight="1" x14ac:dyDescent="0.2">
      <c r="A45" s="422" t="s">
        <v>390</v>
      </c>
      <c r="B45" s="115">
        <v>160295</v>
      </c>
      <c r="C45" s="114">
        <v>87499</v>
      </c>
      <c r="D45" s="114">
        <v>72796</v>
      </c>
      <c r="E45" s="114">
        <v>111778</v>
      </c>
      <c r="F45" s="114">
        <v>48517</v>
      </c>
      <c r="G45" s="114">
        <v>18476</v>
      </c>
      <c r="H45" s="114">
        <v>56322</v>
      </c>
      <c r="I45" s="115">
        <v>45857</v>
      </c>
      <c r="J45" s="114">
        <v>28214</v>
      </c>
      <c r="K45" s="114">
        <v>17643</v>
      </c>
      <c r="L45" s="423">
        <v>9419</v>
      </c>
      <c r="M45" s="424">
        <v>10343</v>
      </c>
    </row>
    <row r="46" spans="1:13" ht="15" customHeight="1" x14ac:dyDescent="0.2">
      <c r="A46" s="422" t="s">
        <v>399</v>
      </c>
      <c r="B46" s="115">
        <v>160430</v>
      </c>
      <c r="C46" s="114">
        <v>87729</v>
      </c>
      <c r="D46" s="114">
        <v>72701</v>
      </c>
      <c r="E46" s="114">
        <v>111602</v>
      </c>
      <c r="F46" s="114">
        <v>48828</v>
      </c>
      <c r="G46" s="114">
        <v>17889</v>
      </c>
      <c r="H46" s="114">
        <v>56728</v>
      </c>
      <c r="I46" s="115">
        <v>45283</v>
      </c>
      <c r="J46" s="114">
        <v>27874</v>
      </c>
      <c r="K46" s="114">
        <v>17409</v>
      </c>
      <c r="L46" s="423">
        <v>13799</v>
      </c>
      <c r="M46" s="424">
        <v>13513</v>
      </c>
    </row>
    <row r="47" spans="1:13" ht="11.1" customHeight="1" x14ac:dyDescent="0.2">
      <c r="A47" s="422" t="s">
        <v>388</v>
      </c>
      <c r="B47" s="115">
        <v>160777</v>
      </c>
      <c r="C47" s="114">
        <v>87950</v>
      </c>
      <c r="D47" s="114">
        <v>72827</v>
      </c>
      <c r="E47" s="114">
        <v>111379</v>
      </c>
      <c r="F47" s="114">
        <v>49398</v>
      </c>
      <c r="G47" s="114">
        <v>17208</v>
      </c>
      <c r="H47" s="114">
        <v>57400</v>
      </c>
      <c r="I47" s="115">
        <v>46122</v>
      </c>
      <c r="J47" s="114">
        <v>28409</v>
      </c>
      <c r="K47" s="114">
        <v>17713</v>
      </c>
      <c r="L47" s="423">
        <v>11230</v>
      </c>
      <c r="M47" s="424">
        <v>11276</v>
      </c>
    </row>
    <row r="48" spans="1:13" ht="11.1" customHeight="1" x14ac:dyDescent="0.2">
      <c r="A48" s="422" t="s">
        <v>389</v>
      </c>
      <c r="B48" s="115">
        <v>163841</v>
      </c>
      <c r="C48" s="114">
        <v>89602</v>
      </c>
      <c r="D48" s="114">
        <v>74239</v>
      </c>
      <c r="E48" s="114">
        <v>114054</v>
      </c>
      <c r="F48" s="114">
        <v>49787</v>
      </c>
      <c r="G48" s="114">
        <v>19422</v>
      </c>
      <c r="H48" s="114">
        <v>57985</v>
      </c>
      <c r="I48" s="115">
        <v>45857</v>
      </c>
      <c r="J48" s="114">
        <v>27533</v>
      </c>
      <c r="K48" s="114">
        <v>18324</v>
      </c>
      <c r="L48" s="423">
        <v>16260</v>
      </c>
      <c r="M48" s="424">
        <v>13502</v>
      </c>
    </row>
    <row r="49" spans="1:17" s="110" customFormat="1" ht="11.1" customHeight="1" x14ac:dyDescent="0.2">
      <c r="A49" s="422" t="s">
        <v>390</v>
      </c>
      <c r="B49" s="115">
        <v>162888</v>
      </c>
      <c r="C49" s="114">
        <v>88639</v>
      </c>
      <c r="D49" s="114">
        <v>74249</v>
      </c>
      <c r="E49" s="114">
        <v>112847</v>
      </c>
      <c r="F49" s="114">
        <v>50041</v>
      </c>
      <c r="G49" s="114">
        <v>18796</v>
      </c>
      <c r="H49" s="114">
        <v>58104</v>
      </c>
      <c r="I49" s="115">
        <v>45661</v>
      </c>
      <c r="J49" s="114">
        <v>27501</v>
      </c>
      <c r="K49" s="114">
        <v>18160</v>
      </c>
      <c r="L49" s="423">
        <v>9261</v>
      </c>
      <c r="M49" s="424">
        <v>10430</v>
      </c>
    </row>
    <row r="50" spans="1:17" ht="15" customHeight="1" x14ac:dyDescent="0.2">
      <c r="A50" s="422" t="s">
        <v>400</v>
      </c>
      <c r="B50" s="143">
        <v>162908</v>
      </c>
      <c r="C50" s="144">
        <v>88667</v>
      </c>
      <c r="D50" s="144">
        <v>74241</v>
      </c>
      <c r="E50" s="144">
        <v>112587</v>
      </c>
      <c r="F50" s="144">
        <v>50321</v>
      </c>
      <c r="G50" s="144">
        <v>18208</v>
      </c>
      <c r="H50" s="144">
        <v>58488</v>
      </c>
      <c r="I50" s="143">
        <v>44191</v>
      </c>
      <c r="J50" s="144">
        <v>26763</v>
      </c>
      <c r="K50" s="144">
        <v>17428</v>
      </c>
      <c r="L50" s="426">
        <v>12618</v>
      </c>
      <c r="M50" s="427">
        <v>12847</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401</v>
      </c>
      <c r="B52" s="659"/>
      <c r="C52" s="659"/>
      <c r="D52" s="659"/>
      <c r="E52" s="659"/>
      <c r="F52" s="659"/>
      <c r="G52" s="659"/>
      <c r="H52" s="659"/>
      <c r="I52" s="659"/>
      <c r="J52" s="659"/>
      <c r="K52" s="659"/>
      <c r="L52" s="659"/>
      <c r="M52" s="659"/>
    </row>
    <row r="53" spans="1:17" ht="38.1" customHeight="1" x14ac:dyDescent="0.2">
      <c r="A53" s="660" t="s">
        <v>402</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403</v>
      </c>
    </row>
    <row r="3" spans="1:2" ht="15" x14ac:dyDescent="0.25">
      <c r="B3" s="447" t="s">
        <v>404</v>
      </c>
    </row>
    <row r="5" spans="1:2" ht="29.25" customHeight="1" x14ac:dyDescent="0.2">
      <c r="B5" s="448" t="s">
        <v>405</v>
      </c>
    </row>
    <row r="6" spans="1:2" ht="9.9499999999999993" customHeight="1" x14ac:dyDescent="0.2">
      <c r="B6" s="448"/>
    </row>
    <row r="7" spans="1:2" ht="73.5" customHeight="1" x14ac:dyDescent="0.2">
      <c r="B7" s="448" t="s">
        <v>406</v>
      </c>
    </row>
    <row r="8" spans="1:2" ht="9.9499999999999993" customHeight="1" x14ac:dyDescent="0.2">
      <c r="B8" s="448"/>
    </row>
    <row r="9" spans="1:2" ht="50.25" customHeight="1" x14ac:dyDescent="0.2">
      <c r="B9" s="448" t="s">
        <v>407</v>
      </c>
    </row>
    <row r="10" spans="1:2" ht="9.9499999999999993" customHeight="1" x14ac:dyDescent="0.2">
      <c r="B10" s="448"/>
    </row>
    <row r="11" spans="1:2" ht="79.5" customHeight="1" x14ac:dyDescent="0.2">
      <c r="B11" s="448" t="s">
        <v>408</v>
      </c>
    </row>
    <row r="12" spans="1:2" ht="9.9499999999999993" customHeight="1" x14ac:dyDescent="0.2">
      <c r="B12" s="448"/>
    </row>
    <row r="13" spans="1:2" ht="48.75" customHeight="1" x14ac:dyDescent="0.2">
      <c r="B13" s="448" t="s">
        <v>409</v>
      </c>
    </row>
    <row r="14" spans="1:2" ht="9.9499999999999993" customHeight="1" x14ac:dyDescent="0.2">
      <c r="B14" s="448"/>
    </row>
    <row r="15" spans="1:2" ht="33" customHeight="1" x14ac:dyDescent="0.2">
      <c r="B15" s="448" t="s">
        <v>410</v>
      </c>
    </row>
    <row r="16" spans="1:2" ht="9.9499999999999993" customHeight="1" x14ac:dyDescent="0.2">
      <c r="B16" s="448"/>
    </row>
    <row r="17" spans="2:2" ht="105" customHeight="1" x14ac:dyDescent="0.2">
      <c r="B17" s="448" t="s">
        <v>411</v>
      </c>
    </row>
    <row r="18" spans="2:2" ht="9.9499999999999993" customHeight="1" x14ac:dyDescent="0.2">
      <c r="B18" s="448"/>
    </row>
    <row r="19" spans="2:2" ht="13.5" customHeight="1" x14ac:dyDescent="0.2">
      <c r="B19" s="449" t="s">
        <v>412</v>
      </c>
    </row>
    <row r="20" spans="2:2" ht="40.5" customHeight="1" x14ac:dyDescent="0.2">
      <c r="B20" s="450" t="s">
        <v>413</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403</v>
      </c>
    </row>
    <row r="3" spans="1:2" ht="24.95" customHeight="1" x14ac:dyDescent="0.2">
      <c r="A3" s="455"/>
      <c r="B3" s="456" t="s">
        <v>414</v>
      </c>
    </row>
    <row r="4" spans="1:2" s="446" customFormat="1" ht="12" x14ac:dyDescent="0.2"/>
    <row r="5" spans="1:2" s="446" customFormat="1" ht="139.5" customHeight="1" x14ac:dyDescent="0.2">
      <c r="B5" s="448" t="s">
        <v>415</v>
      </c>
    </row>
    <row r="6" spans="1:2" s="446" customFormat="1" ht="9.9499999999999993" customHeight="1" x14ac:dyDescent="0.2">
      <c r="B6" s="448"/>
    </row>
    <row r="7" spans="1:2" s="446" customFormat="1" ht="222.75" customHeight="1" x14ac:dyDescent="0.2">
      <c r="B7" s="448" t="s">
        <v>416</v>
      </c>
    </row>
    <row r="8" spans="1:2" s="446" customFormat="1" ht="9.9499999999999993" customHeight="1" x14ac:dyDescent="0.2">
      <c r="B8" s="448"/>
    </row>
    <row r="9" spans="1:2" s="446" customFormat="1" ht="61.5" customHeight="1" x14ac:dyDescent="0.2">
      <c r="B9" s="457" t="s">
        <v>417</v>
      </c>
    </row>
    <row r="10" spans="1:2" s="446" customFormat="1" ht="9.9499999999999993" customHeight="1" x14ac:dyDescent="0.2">
      <c r="B10" s="448"/>
    </row>
    <row r="11" spans="1:2" s="446" customFormat="1" ht="152.25" customHeight="1" x14ac:dyDescent="0.2">
      <c r="B11" s="448" t="s">
        <v>418</v>
      </c>
    </row>
    <row r="12" spans="1:2" s="446" customFormat="1" ht="9.9499999999999993" customHeight="1" x14ac:dyDescent="0.2">
      <c r="B12" s="448"/>
    </row>
    <row r="13" spans="1:2" s="446" customFormat="1" ht="96" customHeight="1" x14ac:dyDescent="0.2">
      <c r="B13" s="448" t="s">
        <v>419</v>
      </c>
    </row>
    <row r="14" spans="1:2" s="446" customFormat="1" ht="9.9499999999999993" customHeight="1" x14ac:dyDescent="0.2">
      <c r="B14" s="448"/>
    </row>
    <row r="15" spans="1:2" s="446" customFormat="1" ht="176.25" customHeight="1" x14ac:dyDescent="0.2">
      <c r="B15" s="457" t="s">
        <v>420</v>
      </c>
    </row>
    <row r="16" spans="1:2" s="446" customFormat="1" ht="9.9499999999999993" customHeight="1" x14ac:dyDescent="0.2">
      <c r="B16" s="448"/>
    </row>
    <row r="17" spans="1:6" s="446" customFormat="1" ht="26.25" customHeight="1" x14ac:dyDescent="0.2">
      <c r="B17" s="449" t="s">
        <v>421</v>
      </c>
    </row>
    <row r="18" spans="1:6" s="446" customFormat="1" ht="37.5" customHeight="1" x14ac:dyDescent="0.2">
      <c r="B18" s="450" t="s">
        <v>422</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423</v>
      </c>
    </row>
    <row r="3" spans="1:5" ht="24.95" customHeight="1" x14ac:dyDescent="0.2">
      <c r="A3" s="466"/>
      <c r="B3" s="467" t="s">
        <v>424</v>
      </c>
    </row>
    <row r="4" spans="1:5" ht="24.75" customHeight="1" x14ac:dyDescent="0.2">
      <c r="A4" s="466"/>
      <c r="B4" s="468"/>
    </row>
    <row r="5" spans="1:5" s="471" customFormat="1" ht="60" x14ac:dyDescent="0.2">
      <c r="A5" s="469"/>
      <c r="B5" s="470" t="s">
        <v>425</v>
      </c>
      <c r="C5" s="469"/>
      <c r="D5" s="469"/>
      <c r="E5" s="469"/>
    </row>
    <row r="6" spans="1:5" s="471" customFormat="1" ht="10.15" customHeight="1" x14ac:dyDescent="0.2">
      <c r="A6" s="469"/>
      <c r="B6" s="470"/>
      <c r="C6" s="469"/>
      <c r="D6" s="469"/>
      <c r="E6" s="469"/>
    </row>
    <row r="7" spans="1:5" ht="96" x14ac:dyDescent="0.2">
      <c r="A7" s="466"/>
      <c r="B7" s="470" t="s">
        <v>426</v>
      </c>
      <c r="C7" s="466"/>
      <c r="D7" s="466"/>
      <c r="E7" s="466"/>
    </row>
    <row r="8" spans="1:5" ht="10.15" customHeight="1" x14ac:dyDescent="0.2">
      <c r="A8" s="466"/>
      <c r="B8" s="466"/>
      <c r="C8" s="466"/>
      <c r="D8" s="466"/>
      <c r="E8" s="466"/>
    </row>
    <row r="9" spans="1:5" ht="204" x14ac:dyDescent="0.2">
      <c r="A9" s="466"/>
      <c r="B9" s="470" t="s">
        <v>427</v>
      </c>
      <c r="C9" s="466"/>
      <c r="D9" s="466"/>
      <c r="E9" s="466"/>
    </row>
    <row r="10" spans="1:5" ht="10.15" customHeight="1" x14ac:dyDescent="0.2">
      <c r="A10" s="466"/>
      <c r="B10" s="472"/>
      <c r="C10" s="466"/>
      <c r="D10" s="466"/>
      <c r="E10" s="466"/>
    </row>
    <row r="11" spans="1:5" ht="36" x14ac:dyDescent="0.2">
      <c r="A11" s="466"/>
      <c r="B11" s="470" t="s">
        <v>428</v>
      </c>
      <c r="C11" s="466"/>
      <c r="D11" s="466"/>
      <c r="E11" s="466"/>
    </row>
    <row r="12" spans="1:5" ht="9" customHeight="1" x14ac:dyDescent="0.2">
      <c r="A12" s="466"/>
      <c r="B12" s="472"/>
      <c r="C12" s="466"/>
      <c r="D12" s="466"/>
      <c r="E12" s="466"/>
    </row>
    <row r="13" spans="1:5" ht="96" x14ac:dyDescent="0.2">
      <c r="A13" s="466"/>
      <c r="B13" s="470" t="s">
        <v>429</v>
      </c>
      <c r="C13" s="466"/>
      <c r="D13" s="466"/>
      <c r="E13" s="466"/>
    </row>
    <row r="14" spans="1:5" ht="9" customHeight="1" x14ac:dyDescent="0.2">
      <c r="A14" s="466"/>
      <c r="B14" s="472"/>
      <c r="C14" s="466"/>
      <c r="D14" s="466"/>
      <c r="E14" s="466"/>
    </row>
    <row r="15" spans="1:5" ht="96" x14ac:dyDescent="0.2">
      <c r="A15" s="466"/>
      <c r="B15" s="470" t="s">
        <v>430</v>
      </c>
      <c r="C15" s="466"/>
      <c r="D15" s="466"/>
      <c r="E15" s="466"/>
    </row>
    <row r="16" spans="1:5" ht="9" customHeight="1" x14ac:dyDescent="0.2">
      <c r="A16" s="466"/>
      <c r="B16" s="472"/>
      <c r="C16" s="466"/>
      <c r="D16" s="466"/>
      <c r="E16" s="466"/>
    </row>
    <row r="17" spans="1:8" ht="120" x14ac:dyDescent="0.2">
      <c r="A17" s="466"/>
      <c r="B17" s="470" t="s">
        <v>431</v>
      </c>
      <c r="C17" s="466"/>
      <c r="D17" s="466"/>
      <c r="E17" s="466"/>
    </row>
    <row r="18" spans="1:8" ht="9" customHeight="1" x14ac:dyDescent="0.2">
      <c r="A18" s="466"/>
      <c r="B18" s="472"/>
      <c r="C18" s="466"/>
      <c r="D18" s="466"/>
      <c r="E18" s="466"/>
    </row>
    <row r="19" spans="1:8" ht="168" x14ac:dyDescent="0.2">
      <c r="A19" s="466"/>
      <c r="B19" s="470" t="s">
        <v>432</v>
      </c>
      <c r="C19" s="466"/>
      <c r="D19" s="466"/>
      <c r="E19" s="466"/>
    </row>
    <row r="20" spans="1:8" ht="9" customHeight="1" x14ac:dyDescent="0.2">
      <c r="A20" s="466"/>
      <c r="B20" s="472"/>
      <c r="C20" s="466"/>
      <c r="D20" s="466"/>
      <c r="E20" s="466"/>
    </row>
    <row r="21" spans="1:8" ht="24" x14ac:dyDescent="0.2">
      <c r="A21" s="466"/>
      <c r="B21" s="470" t="s">
        <v>433</v>
      </c>
      <c r="C21" s="466"/>
      <c r="D21" s="466"/>
      <c r="E21" s="466"/>
    </row>
    <row r="22" spans="1:8" ht="9" customHeight="1" x14ac:dyDescent="0.2">
      <c r="A22" s="466"/>
      <c r="B22" s="472"/>
      <c r="C22" s="466"/>
      <c r="D22" s="466"/>
      <c r="E22" s="466"/>
    </row>
    <row r="23" spans="1:8" ht="96" x14ac:dyDescent="0.2">
      <c r="A23" s="466"/>
      <c r="B23" s="470" t="s">
        <v>434</v>
      </c>
      <c r="C23" s="466"/>
      <c r="D23" s="466"/>
      <c r="E23" s="466"/>
    </row>
    <row r="24" spans="1:8" ht="9" customHeight="1" x14ac:dyDescent="0.2">
      <c r="A24" s="466"/>
      <c r="B24" s="472"/>
      <c r="C24" s="466"/>
      <c r="D24" s="466"/>
      <c r="E24" s="466"/>
    </row>
    <row r="25" spans="1:8" ht="24" x14ac:dyDescent="0.2">
      <c r="A25" s="466"/>
      <c r="B25" s="470" t="s">
        <v>435</v>
      </c>
      <c r="C25" s="466"/>
      <c r="D25" s="466"/>
      <c r="E25" s="466"/>
    </row>
    <row r="26" spans="1:8" ht="24" x14ac:dyDescent="0.2">
      <c r="A26" s="466"/>
      <c r="B26" s="473" t="s">
        <v>436</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437</v>
      </c>
      <c r="C4" s="678"/>
      <c r="D4" s="678" t="s">
        <v>438</v>
      </c>
      <c r="E4" s="678"/>
      <c r="F4" s="672" t="s">
        <v>439</v>
      </c>
      <c r="G4" s="672"/>
      <c r="H4" s="672" t="s">
        <v>440</v>
      </c>
      <c r="I4" s="672"/>
      <c r="J4" s="672" t="s">
        <v>441</v>
      </c>
      <c r="K4" s="672"/>
      <c r="L4" s="672"/>
      <c r="M4" s="672"/>
      <c r="N4" s="672"/>
    </row>
    <row r="5" spans="1:14" s="475" customFormat="1" ht="15" customHeight="1" x14ac:dyDescent="0.2">
      <c r="B5" s="475" t="s">
        <v>442</v>
      </c>
      <c r="C5" s="475" t="s">
        <v>443</v>
      </c>
      <c r="D5" s="475" t="s">
        <v>442</v>
      </c>
      <c r="E5" s="475" t="s">
        <v>443</v>
      </c>
      <c r="F5" s="475" t="s">
        <v>442</v>
      </c>
      <c r="G5" s="475" t="s">
        <v>443</v>
      </c>
      <c r="H5" s="475" t="s">
        <v>442</v>
      </c>
      <c r="I5" s="475" t="s">
        <v>443</v>
      </c>
      <c r="J5" s="476" t="s">
        <v>444</v>
      </c>
      <c r="K5" s="476" t="s">
        <v>445</v>
      </c>
      <c r="L5" s="476" t="s">
        <v>446</v>
      </c>
      <c r="M5" s="476" t="s">
        <v>447</v>
      </c>
      <c r="N5" s="476" t="s">
        <v>448</v>
      </c>
    </row>
    <row r="6" spans="1:14" s="475" customFormat="1" ht="15" customHeight="1" x14ac:dyDescent="0.2">
      <c r="A6" s="478" t="s">
        <v>449</v>
      </c>
      <c r="B6" s="479">
        <f>'Tabelle 2.3'!J11</f>
        <v>1.5445988904818302</v>
      </c>
      <c r="C6" s="480">
        <f>'Tabelle 3.3'!J11</f>
        <v>-2.4115010047920853</v>
      </c>
      <c r="D6" s="481">
        <f t="shared" ref="D6:E9" si="0">IF(OR(AND(B6&gt;=-50,B6&lt;=50),ISNUMBER(B6)=FALSE),B6,"")</f>
        <v>1.5445988904818302</v>
      </c>
      <c r="E6" s="481">
        <f t="shared" si="0"/>
        <v>-2.4115010047920853</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450</v>
      </c>
      <c r="B7" s="479">
        <f>'Tabelle 2.1'!J25</f>
        <v>1.3425600596480083</v>
      </c>
      <c r="C7" s="480">
        <f>'Tabelle 3.1'!J23</f>
        <v>-2.8956682259603461</v>
      </c>
      <c r="D7" s="481">
        <f t="shared" si="0"/>
        <v>1.3425600596480083</v>
      </c>
      <c r="E7" s="481">
        <f>IF(OR(AND(C7&gt;=-50,C7&lt;=50),ISNUMBER(C7)=FALSE),C7,"")</f>
        <v>-2.8956682259603461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451</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452</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453</v>
      </c>
      <c r="B12" s="678" t="s">
        <v>437</v>
      </c>
      <c r="C12" s="678"/>
      <c r="D12" s="678" t="s">
        <v>438</v>
      </c>
      <c r="E12" s="678"/>
      <c r="F12" s="672" t="s">
        <v>439</v>
      </c>
      <c r="G12" s="672"/>
      <c r="H12" s="672" t="s">
        <v>440</v>
      </c>
      <c r="I12" s="672"/>
      <c r="J12" s="672" t="s">
        <v>441</v>
      </c>
      <c r="K12" s="672"/>
      <c r="L12" s="672"/>
      <c r="M12" s="672"/>
      <c r="N12" s="672"/>
    </row>
    <row r="13" spans="1:14" s="475" customFormat="1" ht="15" customHeight="1" x14ac:dyDescent="0.2">
      <c r="A13" s="679"/>
      <c r="B13" s="475" t="s">
        <v>442</v>
      </c>
      <c r="C13" s="475" t="s">
        <v>443</v>
      </c>
      <c r="D13" s="475" t="s">
        <v>442</v>
      </c>
      <c r="E13" s="475" t="s">
        <v>443</v>
      </c>
      <c r="F13" s="475" t="s">
        <v>442</v>
      </c>
      <c r="G13" s="475" t="s">
        <v>443</v>
      </c>
      <c r="H13" s="475" t="s">
        <v>442</v>
      </c>
      <c r="I13" s="475" t="s">
        <v>443</v>
      </c>
      <c r="J13" s="476" t="s">
        <v>444</v>
      </c>
      <c r="K13" s="476" t="s">
        <v>445</v>
      </c>
      <c r="L13" s="476" t="s">
        <v>446</v>
      </c>
      <c r="M13" s="476" t="s">
        <v>447</v>
      </c>
      <c r="N13" s="476" t="s">
        <v>448</v>
      </c>
    </row>
    <row r="14" spans="1:14" s="475" customFormat="1" ht="15" customHeight="1" x14ac:dyDescent="0.2">
      <c r="A14" s="475">
        <v>1</v>
      </c>
      <c r="B14" s="479">
        <f>'Tabelle 2.3'!J11</f>
        <v>1.5445988904818302</v>
      </c>
      <c r="C14" s="480">
        <f>'Tabelle 3.3'!J11</f>
        <v>-2.4115010047920853</v>
      </c>
      <c r="D14" s="481">
        <f>IF(OR(AND(B14&gt;=-50,B14&lt;=50),ISNUMBER(B14)=FALSE),B14,"")</f>
        <v>1.5445988904818302</v>
      </c>
      <c r="E14" s="481">
        <f>IF(OR(AND(C14&gt;=-50,C14&lt;=50),ISNUMBER(C14)=FALSE),C14,"")</f>
        <v>-2.4115010047920853</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0.59382422802850354</v>
      </c>
      <c r="C15" s="480">
        <f>'Tabelle 3.3'!J12</f>
        <v>4.3541364296081273</v>
      </c>
      <c r="D15" s="481">
        <f t="shared" ref="D15:E45" si="3">IF(OR(AND(B15&gt;=-50,B15&lt;=50),ISNUMBER(B15)=FALSE),B15,"")</f>
        <v>0.59382422802850354</v>
      </c>
      <c r="E15" s="481">
        <f t="shared" si="3"/>
        <v>4.3541364296081273</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-2.2629310344827585</v>
      </c>
      <c r="C16" s="480">
        <f>'Tabelle 3.3'!J13</f>
        <v>4.0650406504065044</v>
      </c>
      <c r="D16" s="481">
        <f t="shared" si="3"/>
        <v>-2.2629310344827585</v>
      </c>
      <c r="E16" s="481">
        <f t="shared" si="3"/>
        <v>4.0650406504065044</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-0.19950393615874043</v>
      </c>
      <c r="C17" s="480">
        <f>'Tabelle 3.3'!J14</f>
        <v>-10.266264068075762</v>
      </c>
      <c r="D17" s="481">
        <f t="shared" si="3"/>
        <v>-0.19950393615874043</v>
      </c>
      <c r="E17" s="481">
        <f t="shared" si="3"/>
        <v>-10.266264068075762</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0.68970922486088249</v>
      </c>
      <c r="C18" s="480">
        <f>'Tabelle 3.3'!J15</f>
        <v>-13.256851497769279</v>
      </c>
      <c r="D18" s="481">
        <f t="shared" si="3"/>
        <v>0.68970922486088249</v>
      </c>
      <c r="E18" s="481">
        <f t="shared" si="3"/>
        <v>-13.256851497769279</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-0.77971549312540922</v>
      </c>
      <c r="C19" s="480">
        <f>'Tabelle 3.3'!J16</f>
        <v>-6.2996941896024463</v>
      </c>
      <c r="D19" s="481">
        <f t="shared" si="3"/>
        <v>-0.77971549312540922</v>
      </c>
      <c r="E19" s="481">
        <f t="shared" si="3"/>
        <v>-6.2996941896024463</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-0.4115772703133298</v>
      </c>
      <c r="C20" s="480">
        <f>'Tabelle 3.3'!J17</f>
        <v>-14.350797266514807</v>
      </c>
      <c r="D20" s="481">
        <f t="shared" si="3"/>
        <v>-0.4115772703133298</v>
      </c>
      <c r="E20" s="481">
        <f t="shared" si="3"/>
        <v>-14.350797266514807</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3.7202262407392657</v>
      </c>
      <c r="C21" s="480">
        <f>'Tabelle 3.3'!J18</f>
        <v>1.6088486676721971</v>
      </c>
      <c r="D21" s="481">
        <f t="shared" si="3"/>
        <v>3.7202262407392657</v>
      </c>
      <c r="E21" s="481">
        <f t="shared" si="3"/>
        <v>1.6088486676721971</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1.6379853443416559</v>
      </c>
      <c r="C22" s="480">
        <f>'Tabelle 3.3'!J19</f>
        <v>-1.4111922141119222</v>
      </c>
      <c r="D22" s="481">
        <f t="shared" si="3"/>
        <v>1.6379853443416559</v>
      </c>
      <c r="E22" s="481">
        <f t="shared" si="3"/>
        <v>-1.4111922141119222</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-0.87629916445893619</v>
      </c>
      <c r="C23" s="480">
        <f>'Tabelle 3.3'!J20</f>
        <v>-11.272497631828228</v>
      </c>
      <c r="D23" s="481">
        <f t="shared" si="3"/>
        <v>-0.87629916445893619</v>
      </c>
      <c r="E23" s="481">
        <f t="shared" si="3"/>
        <v>-11.272497631828228</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0.66185318892900125</v>
      </c>
      <c r="C24" s="480">
        <f>'Tabelle 3.3'!J21</f>
        <v>-5.9433962264150946</v>
      </c>
      <c r="D24" s="481">
        <f t="shared" si="3"/>
        <v>0.66185318892900125</v>
      </c>
      <c r="E24" s="481">
        <f t="shared" si="3"/>
        <v>-5.9433962264150946</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-0.75140889167188474</v>
      </c>
      <c r="C25" s="480">
        <f>'Tabelle 3.3'!J22</f>
        <v>4.1958041958041958</v>
      </c>
      <c r="D25" s="481">
        <f t="shared" si="3"/>
        <v>-0.75140889167188474</v>
      </c>
      <c r="E25" s="481">
        <f t="shared" si="3"/>
        <v>4.1958041958041958</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-1.393232868922377</v>
      </c>
      <c r="C26" s="480">
        <f>'Tabelle 3.3'!J23</f>
        <v>8.8122605363984672</v>
      </c>
      <c r="D26" s="481">
        <f t="shared" si="3"/>
        <v>-1.393232868922377</v>
      </c>
      <c r="E26" s="481">
        <f t="shared" si="3"/>
        <v>8.8122605363984672</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4.4451304213613207</v>
      </c>
      <c r="C27" s="480">
        <f>'Tabelle 3.3'!J24</f>
        <v>1.9976028765481422</v>
      </c>
      <c r="D27" s="481">
        <f t="shared" si="3"/>
        <v>4.4451304213613207</v>
      </c>
      <c r="E27" s="481">
        <f t="shared" si="3"/>
        <v>1.9976028765481422</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2.1095413199148441</v>
      </c>
      <c r="C28" s="480">
        <f>'Tabelle 3.3'!J25</f>
        <v>2.2022602144305998</v>
      </c>
      <c r="D28" s="481">
        <f t="shared" si="3"/>
        <v>2.1095413199148441</v>
      </c>
      <c r="E28" s="481">
        <f t="shared" si="3"/>
        <v>2.2022602144305998</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4.8070412999322949</v>
      </c>
      <c r="C29" s="480">
        <f>'Tabelle 3.3'!J26</f>
        <v>3.1746031746031744</v>
      </c>
      <c r="D29" s="481">
        <f t="shared" si="3"/>
        <v>4.8070412999322949</v>
      </c>
      <c r="E29" s="481">
        <f t="shared" si="3"/>
        <v>3.1746031746031744</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3.3612607221224815</v>
      </c>
      <c r="C30" s="480">
        <f>'Tabelle 3.3'!J27</f>
        <v>-2.7184466019417477</v>
      </c>
      <c r="D30" s="481">
        <f t="shared" si="3"/>
        <v>3.3612607221224815</v>
      </c>
      <c r="E30" s="481">
        <f t="shared" si="3"/>
        <v>-2.7184466019417477</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1.1912225705329154</v>
      </c>
      <c r="C31" s="480">
        <f>'Tabelle 3.3'!J28</f>
        <v>0.73732718894009219</v>
      </c>
      <c r="D31" s="481">
        <f t="shared" si="3"/>
        <v>1.1912225705329154</v>
      </c>
      <c r="E31" s="481">
        <f t="shared" si="3"/>
        <v>0.73732718894009219</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2.4461343472750317</v>
      </c>
      <c r="C32" s="480">
        <f>'Tabelle 3.3'!J29</f>
        <v>-0.83160083160083165</v>
      </c>
      <c r="D32" s="481">
        <f t="shared" si="3"/>
        <v>2.4461343472750317</v>
      </c>
      <c r="E32" s="481">
        <f t="shared" si="3"/>
        <v>-0.83160083160083165</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4.1798561151079134</v>
      </c>
      <c r="C33" s="480">
        <f>'Tabelle 3.3'!J30</f>
        <v>-0.97312326227988877</v>
      </c>
      <c r="D33" s="481">
        <f t="shared" si="3"/>
        <v>4.1798561151079134</v>
      </c>
      <c r="E33" s="481">
        <f t="shared" si="3"/>
        <v>-0.97312326227988877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1.0761259465922679</v>
      </c>
      <c r="C34" s="480">
        <f>'Tabelle 3.3'!J31</f>
        <v>-2.4535202682109114</v>
      </c>
      <c r="D34" s="481">
        <f t="shared" si="3"/>
        <v>1.0761259465922679</v>
      </c>
      <c r="E34" s="481">
        <f t="shared" si="3"/>
        <v>-2.4535202682109114</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0.59382422802850354</v>
      </c>
      <c r="C37" s="480">
        <f>'Tabelle 3.3'!J34</f>
        <v>4.3541364296081273</v>
      </c>
      <c r="D37" s="481">
        <f t="shared" si="3"/>
        <v>0.59382422802850354</v>
      </c>
      <c r="E37" s="481">
        <f t="shared" si="3"/>
        <v>4.3541364296081273</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0.62942264777127166</v>
      </c>
      <c r="C38" s="480">
        <f>'Tabelle 3.3'!J35</f>
        <v>-5.449091818030328</v>
      </c>
      <c r="D38" s="481">
        <f t="shared" si="3"/>
        <v>0.62942264777127166</v>
      </c>
      <c r="E38" s="481">
        <f t="shared" si="3"/>
        <v>-5.449091818030328</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2.0357450062123674</v>
      </c>
      <c r="C39" s="480">
        <f>'Tabelle 3.3'!J36</f>
        <v>-2.297707667087689</v>
      </c>
      <c r="D39" s="481">
        <f t="shared" si="3"/>
        <v>2.0357450062123674</v>
      </c>
      <c r="E39" s="481">
        <f t="shared" si="3"/>
        <v>-2.297707667087689</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2.0357450062123674</v>
      </c>
      <c r="C45" s="480">
        <f>'Tabelle 3.3'!J36</f>
        <v>-2.297707667087689</v>
      </c>
      <c r="D45" s="481">
        <f t="shared" si="3"/>
        <v>2.0357450062123674</v>
      </c>
      <c r="E45" s="481">
        <f t="shared" si="3"/>
        <v>-2.297707667087689</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454</v>
      </c>
      <c r="E48" s="476"/>
      <c r="F48" s="476"/>
      <c r="G48" s="476"/>
      <c r="H48" s="476"/>
      <c r="I48" s="476"/>
      <c r="J48" s="476"/>
      <c r="K48" s="476"/>
      <c r="L48" s="476"/>
      <c r="M48" s="476"/>
      <c r="N48" s="476"/>
    </row>
    <row r="49" spans="1:14" ht="15" customHeight="1" x14ac:dyDescent="0.2">
      <c r="A49" s="673" t="s">
        <v>455</v>
      </c>
      <c r="B49" s="674" t="s">
        <v>102</v>
      </c>
      <c r="C49" s="674"/>
      <c r="D49" s="674"/>
      <c r="E49" s="675" t="s">
        <v>456</v>
      </c>
      <c r="F49" s="675"/>
      <c r="G49" s="675"/>
      <c r="H49" s="676" t="s">
        <v>457</v>
      </c>
      <c r="I49" s="677" t="s">
        <v>458</v>
      </c>
      <c r="J49" s="677"/>
      <c r="K49" s="677"/>
      <c r="L49" s="484" t="s">
        <v>459</v>
      </c>
      <c r="M49" s="461"/>
      <c r="N49" s="453"/>
    </row>
    <row r="50" spans="1:14" ht="39.950000000000003" customHeight="1" x14ac:dyDescent="0.2">
      <c r="A50" s="673"/>
      <c r="B50" s="485" t="s">
        <v>442</v>
      </c>
      <c r="C50" s="485" t="s">
        <v>120</v>
      </c>
      <c r="D50" s="485" t="s">
        <v>121</v>
      </c>
      <c r="E50" s="485" t="s">
        <v>442</v>
      </c>
      <c r="F50" s="485" t="s">
        <v>120</v>
      </c>
      <c r="G50" s="485" t="s">
        <v>121</v>
      </c>
      <c r="H50" s="676"/>
      <c r="I50" s="485" t="s">
        <v>442</v>
      </c>
      <c r="J50" s="485" t="s">
        <v>120</v>
      </c>
      <c r="K50" s="485" t="s">
        <v>121</v>
      </c>
      <c r="L50" s="485" t="s">
        <v>460</v>
      </c>
      <c r="M50" s="485"/>
      <c r="N50" s="485"/>
    </row>
    <row r="51" spans="1:14" ht="15" customHeight="1" x14ac:dyDescent="0.2">
      <c r="A51" s="486" t="s">
        <v>461</v>
      </c>
      <c r="B51" s="487">
        <v>142718</v>
      </c>
      <c r="C51" s="487">
        <v>30377</v>
      </c>
      <c r="D51" s="487">
        <v>14733</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462</v>
      </c>
      <c r="B52" s="487">
        <v>144079</v>
      </c>
      <c r="C52" s="487">
        <v>30905</v>
      </c>
      <c r="D52" s="487">
        <v>15183</v>
      </c>
      <c r="E52" s="488">
        <f t="shared" ref="E52:G70" si="11">IF($A$51=37802,IF(COUNTBLANK(B$51:B$70)&gt;0,#N/A,B52/B$51*100),IF(COUNTBLANK(B$51:B$75)&gt;0,#N/A,B52/B$51*100))</f>
        <v>100.9536288344848</v>
      </c>
      <c r="F52" s="488">
        <f t="shared" si="11"/>
        <v>101.7381571583764</v>
      </c>
      <c r="G52" s="488">
        <f t="shared" si="11"/>
        <v>103.05436774587659</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146353</v>
      </c>
      <c r="C53" s="487">
        <v>30450</v>
      </c>
      <c r="D53" s="487">
        <v>15736</v>
      </c>
      <c r="E53" s="488">
        <f t="shared" si="11"/>
        <v>102.54698075925953</v>
      </c>
      <c r="F53" s="488">
        <f t="shared" si="11"/>
        <v>100.24031339500279</v>
      </c>
      <c r="G53" s="488">
        <f t="shared" si="11"/>
        <v>106.80784633136496</v>
      </c>
      <c r="H53" s="489">
        <f>IF(ISERROR(L53)=TRUE,IF(MONTH(A53)=MONTH(MAX(A$51:A$75)),A53,""),"")</f>
        <v>41883</v>
      </c>
      <c r="I53" s="488">
        <f t="shared" si="12"/>
        <v>102.54698075925953</v>
      </c>
      <c r="J53" s="488">
        <f t="shared" si="10"/>
        <v>100.24031339500279</v>
      </c>
      <c r="K53" s="488">
        <f t="shared" si="10"/>
        <v>106.80784633136496</v>
      </c>
      <c r="L53" s="488" t="e">
        <f t="shared" si="13"/>
        <v>#N/A</v>
      </c>
    </row>
    <row r="54" spans="1:14" ht="15" customHeight="1" x14ac:dyDescent="0.2">
      <c r="A54" s="490" t="s">
        <v>463</v>
      </c>
      <c r="B54" s="487">
        <v>144426</v>
      </c>
      <c r="C54" s="487">
        <v>30296</v>
      </c>
      <c r="D54" s="487">
        <v>15460</v>
      </c>
      <c r="E54" s="488">
        <f t="shared" si="11"/>
        <v>101.19676564974284</v>
      </c>
      <c r="F54" s="488">
        <f t="shared" si="11"/>
        <v>99.733350890476345</v>
      </c>
      <c r="G54" s="488">
        <f t="shared" si="11"/>
        <v>104.93450078056064</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464</v>
      </c>
      <c r="B55" s="487">
        <v>146003</v>
      </c>
      <c r="C55" s="487">
        <v>29535</v>
      </c>
      <c r="D55" s="487">
        <v>15273</v>
      </c>
      <c r="E55" s="488">
        <f t="shared" si="11"/>
        <v>102.3017418966073</v>
      </c>
      <c r="F55" s="488">
        <f t="shared" si="11"/>
        <v>97.228166046680059</v>
      </c>
      <c r="G55" s="488">
        <f t="shared" si="11"/>
        <v>103.66524129505193</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465</v>
      </c>
      <c r="B56" s="487">
        <v>147133</v>
      </c>
      <c r="C56" s="487">
        <v>30034</v>
      </c>
      <c r="D56" s="487">
        <v>15575</v>
      </c>
      <c r="E56" s="488">
        <f t="shared" si="11"/>
        <v>103.09351308174162</v>
      </c>
      <c r="F56" s="488">
        <f t="shared" si="11"/>
        <v>98.870856239918353</v>
      </c>
      <c r="G56" s="488">
        <f t="shared" si="11"/>
        <v>105.71506142672911</v>
      </c>
      <c r="H56" s="489" t="str">
        <f t="shared" si="14"/>
        <v/>
      </c>
      <c r="I56" s="488" t="str">
        <f t="shared" si="12"/>
        <v/>
      </c>
      <c r="J56" s="488" t="str">
        <f t="shared" si="10"/>
        <v/>
      </c>
      <c r="K56" s="488" t="str">
        <f t="shared" si="10"/>
        <v/>
      </c>
      <c r="L56" s="488" t="e">
        <f t="shared" si="13"/>
        <v>#N/A</v>
      </c>
    </row>
    <row r="57" spans="1:14" ht="15" customHeight="1" x14ac:dyDescent="0.2">
      <c r="A57" s="490">
        <v>42248</v>
      </c>
      <c r="B57" s="487">
        <v>149980</v>
      </c>
      <c r="C57" s="487">
        <v>29517</v>
      </c>
      <c r="D57" s="487">
        <v>16093</v>
      </c>
      <c r="E57" s="488">
        <f t="shared" si="11"/>
        <v>105.08835605880127</v>
      </c>
      <c r="F57" s="488">
        <f t="shared" si="11"/>
        <v>97.168910689008143</v>
      </c>
      <c r="G57" s="488">
        <f t="shared" si="11"/>
        <v>109.23097807642708</v>
      </c>
      <c r="H57" s="489">
        <f t="shared" si="14"/>
        <v>42248</v>
      </c>
      <c r="I57" s="488">
        <f t="shared" si="12"/>
        <v>105.08835605880127</v>
      </c>
      <c r="J57" s="488">
        <f t="shared" si="10"/>
        <v>97.168910689008143</v>
      </c>
      <c r="K57" s="488">
        <f t="shared" si="10"/>
        <v>109.23097807642708</v>
      </c>
      <c r="L57" s="488" t="e">
        <f t="shared" si="13"/>
        <v>#N/A</v>
      </c>
    </row>
    <row r="58" spans="1:14" ht="15" customHeight="1" x14ac:dyDescent="0.2">
      <c r="A58" s="490" t="s">
        <v>466</v>
      </c>
      <c r="B58" s="487">
        <v>148585</v>
      </c>
      <c r="C58" s="487">
        <v>29338</v>
      </c>
      <c r="D58" s="487">
        <v>16085</v>
      </c>
      <c r="E58" s="488">
        <f t="shared" si="11"/>
        <v>104.11090402051599</v>
      </c>
      <c r="F58" s="488">
        <f t="shared" si="11"/>
        <v>96.579649076604014</v>
      </c>
      <c r="G58" s="488">
        <f t="shared" si="11"/>
        <v>109.17667820538925</v>
      </c>
      <c r="H58" s="489" t="str">
        <f t="shared" si="14"/>
        <v/>
      </c>
      <c r="I58" s="488" t="str">
        <f t="shared" si="12"/>
        <v/>
      </c>
      <c r="J58" s="488" t="str">
        <f t="shared" si="10"/>
        <v/>
      </c>
      <c r="K58" s="488" t="str">
        <f t="shared" si="10"/>
        <v/>
      </c>
      <c r="L58" s="488" t="e">
        <f t="shared" si="13"/>
        <v>#N/A</v>
      </c>
    </row>
    <row r="59" spans="1:14" ht="15" customHeight="1" x14ac:dyDescent="0.2">
      <c r="A59" s="490" t="s">
        <v>467</v>
      </c>
      <c r="B59" s="487">
        <v>148563</v>
      </c>
      <c r="C59" s="487">
        <v>29048</v>
      </c>
      <c r="D59" s="487">
        <v>15890</v>
      </c>
      <c r="E59" s="488">
        <f t="shared" si="11"/>
        <v>104.09548900629213</v>
      </c>
      <c r="F59" s="488">
        <f t="shared" si="11"/>
        <v>95.624979425223032</v>
      </c>
      <c r="G59" s="488">
        <f t="shared" si="11"/>
        <v>107.85311884884274</v>
      </c>
      <c r="H59" s="489" t="str">
        <f t="shared" si="14"/>
        <v/>
      </c>
      <c r="I59" s="488" t="str">
        <f t="shared" si="12"/>
        <v/>
      </c>
      <c r="J59" s="488" t="str">
        <f t="shared" si="10"/>
        <v/>
      </c>
      <c r="K59" s="488" t="str">
        <f t="shared" si="10"/>
        <v/>
      </c>
      <c r="L59" s="488" t="e">
        <f t="shared" si="13"/>
        <v>#N/A</v>
      </c>
    </row>
    <row r="60" spans="1:14" ht="15" customHeight="1" x14ac:dyDescent="0.2">
      <c r="A60" s="490" t="s">
        <v>468</v>
      </c>
      <c r="B60" s="487">
        <v>149222</v>
      </c>
      <c r="C60" s="487">
        <v>29802</v>
      </c>
      <c r="D60" s="487">
        <v>16183</v>
      </c>
      <c r="E60" s="488">
        <f t="shared" si="11"/>
        <v>104.55723875054304</v>
      </c>
      <c r="F60" s="488">
        <f t="shared" si="11"/>
        <v>98.107120518813574</v>
      </c>
      <c r="G60" s="488">
        <f t="shared" si="11"/>
        <v>109.84185162560239</v>
      </c>
      <c r="H60" s="489" t="str">
        <f t="shared" si="14"/>
        <v/>
      </c>
      <c r="I60" s="488" t="str">
        <f t="shared" si="12"/>
        <v/>
      </c>
      <c r="J60" s="488" t="str">
        <f t="shared" si="10"/>
        <v/>
      </c>
      <c r="K60" s="488" t="str">
        <f t="shared" si="10"/>
        <v/>
      </c>
      <c r="L60" s="488" t="e">
        <f t="shared" si="13"/>
        <v>#N/A</v>
      </c>
    </row>
    <row r="61" spans="1:14" ht="15" customHeight="1" x14ac:dyDescent="0.2">
      <c r="A61" s="490">
        <v>42614</v>
      </c>
      <c r="B61" s="487">
        <v>152935</v>
      </c>
      <c r="C61" s="487">
        <v>29018</v>
      </c>
      <c r="D61" s="487">
        <v>16751</v>
      </c>
      <c r="E61" s="488">
        <f t="shared" si="11"/>
        <v>107.15887274205076</v>
      </c>
      <c r="F61" s="488">
        <f t="shared" si="11"/>
        <v>95.526220495769834</v>
      </c>
      <c r="G61" s="488">
        <f t="shared" si="11"/>
        <v>113.69714246928663</v>
      </c>
      <c r="H61" s="489">
        <f t="shared" si="14"/>
        <v>42614</v>
      </c>
      <c r="I61" s="488">
        <f t="shared" si="12"/>
        <v>107.15887274205076</v>
      </c>
      <c r="J61" s="488">
        <f t="shared" si="10"/>
        <v>95.526220495769834</v>
      </c>
      <c r="K61" s="488">
        <f t="shared" si="10"/>
        <v>113.69714246928663</v>
      </c>
      <c r="L61" s="488" t="e">
        <f t="shared" si="13"/>
        <v>#N/A</v>
      </c>
    </row>
    <row r="62" spans="1:14" ht="15" customHeight="1" x14ac:dyDescent="0.2">
      <c r="A62" s="490" t="s">
        <v>469</v>
      </c>
      <c r="B62" s="487">
        <v>151603</v>
      </c>
      <c r="C62" s="487">
        <v>28944</v>
      </c>
      <c r="D62" s="487">
        <v>16593</v>
      </c>
      <c r="E62" s="488">
        <f t="shared" si="11"/>
        <v>106.22556369904285</v>
      </c>
      <c r="F62" s="488">
        <f t="shared" si="11"/>
        <v>95.282615136451923</v>
      </c>
      <c r="G62" s="488">
        <f t="shared" si="11"/>
        <v>112.62472001628996</v>
      </c>
      <c r="H62" s="489" t="str">
        <f t="shared" si="14"/>
        <v/>
      </c>
      <c r="I62" s="488" t="str">
        <f t="shared" si="12"/>
        <v/>
      </c>
      <c r="J62" s="488" t="str">
        <f t="shared" si="10"/>
        <v/>
      </c>
      <c r="K62" s="488" t="str">
        <f t="shared" si="10"/>
        <v/>
      </c>
      <c r="L62" s="488" t="e">
        <f t="shared" si="13"/>
        <v>#N/A</v>
      </c>
    </row>
    <row r="63" spans="1:14" ht="15" customHeight="1" x14ac:dyDescent="0.2">
      <c r="A63" s="490" t="s">
        <v>470</v>
      </c>
      <c r="B63" s="487">
        <v>152277</v>
      </c>
      <c r="C63" s="487">
        <v>28825</v>
      </c>
      <c r="D63" s="487">
        <v>16444</v>
      </c>
      <c r="E63" s="488">
        <f t="shared" si="11"/>
        <v>106.69782368026458</v>
      </c>
      <c r="F63" s="488">
        <f t="shared" si="11"/>
        <v>94.890871382954217</v>
      </c>
      <c r="G63" s="488">
        <f t="shared" si="11"/>
        <v>111.61338491821083</v>
      </c>
      <c r="H63" s="489" t="str">
        <f t="shared" si="14"/>
        <v/>
      </c>
      <c r="I63" s="488" t="str">
        <f t="shared" si="12"/>
        <v/>
      </c>
      <c r="J63" s="488" t="str">
        <f t="shared" si="10"/>
        <v/>
      </c>
      <c r="K63" s="488" t="str">
        <f t="shared" si="10"/>
        <v/>
      </c>
      <c r="L63" s="488" t="e">
        <f t="shared" si="13"/>
        <v>#N/A</v>
      </c>
    </row>
    <row r="64" spans="1:14" ht="15" customHeight="1" x14ac:dyDescent="0.2">
      <c r="A64" s="490" t="s">
        <v>471</v>
      </c>
      <c r="B64" s="487">
        <v>153406</v>
      </c>
      <c r="C64" s="487">
        <v>29569</v>
      </c>
      <c r="D64" s="487">
        <v>16703</v>
      </c>
      <c r="E64" s="488">
        <f t="shared" si="11"/>
        <v>107.48889418293417</v>
      </c>
      <c r="F64" s="488">
        <f t="shared" si="11"/>
        <v>97.340092833393683</v>
      </c>
      <c r="G64" s="488">
        <f t="shared" si="11"/>
        <v>113.3713432430598</v>
      </c>
      <c r="H64" s="489" t="str">
        <f t="shared" si="14"/>
        <v/>
      </c>
      <c r="I64" s="488" t="str">
        <f t="shared" si="12"/>
        <v/>
      </c>
      <c r="J64" s="488" t="str">
        <f t="shared" si="10"/>
        <v/>
      </c>
      <c r="K64" s="488" t="str">
        <f t="shared" si="10"/>
        <v/>
      </c>
      <c r="L64" s="488" t="e">
        <f t="shared" si="13"/>
        <v>#N/A</v>
      </c>
    </row>
    <row r="65" spans="1:12" ht="15" customHeight="1" x14ac:dyDescent="0.2">
      <c r="A65" s="490">
        <v>42979</v>
      </c>
      <c r="B65" s="487">
        <v>157217</v>
      </c>
      <c r="C65" s="487">
        <v>29006</v>
      </c>
      <c r="D65" s="487">
        <v>17259</v>
      </c>
      <c r="E65" s="488">
        <f t="shared" si="11"/>
        <v>110.15919505598453</v>
      </c>
      <c r="F65" s="488">
        <f t="shared" si="11"/>
        <v>95.486716923988553</v>
      </c>
      <c r="G65" s="488">
        <f t="shared" si="11"/>
        <v>117.14518428018734</v>
      </c>
      <c r="H65" s="489">
        <f t="shared" si="14"/>
        <v>42979</v>
      </c>
      <c r="I65" s="488">
        <f t="shared" si="12"/>
        <v>110.15919505598453</v>
      </c>
      <c r="J65" s="488">
        <f t="shared" si="10"/>
        <v>95.486716923988553</v>
      </c>
      <c r="K65" s="488">
        <f t="shared" si="10"/>
        <v>117.14518428018734</v>
      </c>
      <c r="L65" s="488" t="e">
        <f t="shared" si="13"/>
        <v>#N/A</v>
      </c>
    </row>
    <row r="66" spans="1:12" ht="15" customHeight="1" x14ac:dyDescent="0.2">
      <c r="A66" s="490" t="s">
        <v>472</v>
      </c>
      <c r="B66" s="487">
        <v>156006</v>
      </c>
      <c r="C66" s="487">
        <v>28843</v>
      </c>
      <c r="D66" s="487">
        <v>17136</v>
      </c>
      <c r="E66" s="488">
        <f t="shared" si="11"/>
        <v>109.31066859120784</v>
      </c>
      <c r="F66" s="488">
        <f t="shared" si="11"/>
        <v>94.950126740626132</v>
      </c>
      <c r="G66" s="488">
        <f t="shared" si="11"/>
        <v>116.31032376298107</v>
      </c>
      <c r="H66" s="489" t="str">
        <f t="shared" si="14"/>
        <v/>
      </c>
      <c r="I66" s="488" t="str">
        <f t="shared" si="12"/>
        <v/>
      </c>
      <c r="J66" s="488" t="str">
        <f t="shared" si="10"/>
        <v/>
      </c>
      <c r="K66" s="488" t="str">
        <f t="shared" si="10"/>
        <v/>
      </c>
      <c r="L66" s="488" t="e">
        <f t="shared" si="13"/>
        <v>#N/A</v>
      </c>
    </row>
    <row r="67" spans="1:12" ht="15" customHeight="1" x14ac:dyDescent="0.2">
      <c r="A67" s="490" t="s">
        <v>473</v>
      </c>
      <c r="B67" s="487">
        <v>156751</v>
      </c>
      <c r="C67" s="487">
        <v>28624</v>
      </c>
      <c r="D67" s="487">
        <v>17003</v>
      </c>
      <c r="E67" s="488">
        <f t="shared" si="11"/>
        <v>109.83267702742472</v>
      </c>
      <c r="F67" s="488">
        <f t="shared" si="11"/>
        <v>94.229186555617744</v>
      </c>
      <c r="G67" s="488">
        <f t="shared" si="11"/>
        <v>115.40758840697754</v>
      </c>
      <c r="H67" s="489" t="str">
        <f t="shared" si="14"/>
        <v/>
      </c>
      <c r="I67" s="488" t="str">
        <f t="shared" si="12"/>
        <v/>
      </c>
      <c r="J67" s="488" t="str">
        <f t="shared" si="12"/>
        <v/>
      </c>
      <c r="K67" s="488" t="str">
        <f t="shared" si="12"/>
        <v/>
      </c>
      <c r="L67" s="488" t="e">
        <f t="shared" si="13"/>
        <v>#N/A</v>
      </c>
    </row>
    <row r="68" spans="1:12" ht="15" customHeight="1" x14ac:dyDescent="0.2">
      <c r="A68" s="490" t="s">
        <v>474</v>
      </c>
      <c r="B68" s="487">
        <v>157489</v>
      </c>
      <c r="C68" s="487">
        <v>29205</v>
      </c>
      <c r="D68" s="487">
        <v>17445</v>
      </c>
      <c r="E68" s="488">
        <f t="shared" si="11"/>
        <v>110.34978068638854</v>
      </c>
      <c r="F68" s="488">
        <f t="shared" si="11"/>
        <v>96.141817822694804</v>
      </c>
      <c r="G68" s="488">
        <f t="shared" si="11"/>
        <v>118.40765628181633</v>
      </c>
      <c r="H68" s="489" t="str">
        <f t="shared" si="14"/>
        <v/>
      </c>
      <c r="I68" s="488" t="str">
        <f t="shared" si="12"/>
        <v/>
      </c>
      <c r="J68" s="488" t="str">
        <f t="shared" si="12"/>
        <v/>
      </c>
      <c r="K68" s="488" t="str">
        <f t="shared" si="12"/>
        <v/>
      </c>
      <c r="L68" s="488" t="e">
        <f t="shared" si="13"/>
        <v>#N/A</v>
      </c>
    </row>
    <row r="69" spans="1:12" ht="15" customHeight="1" x14ac:dyDescent="0.2">
      <c r="A69" s="490">
        <v>43344</v>
      </c>
      <c r="B69" s="487">
        <v>161039</v>
      </c>
      <c r="C69" s="487">
        <v>28409</v>
      </c>
      <c r="D69" s="487">
        <v>18045</v>
      </c>
      <c r="E69" s="488">
        <f t="shared" si="11"/>
        <v>112.83720343614681</v>
      </c>
      <c r="F69" s="488">
        <f t="shared" si="11"/>
        <v>93.521414227869769</v>
      </c>
      <c r="G69" s="488">
        <f t="shared" si="11"/>
        <v>122.48014660965181</v>
      </c>
      <c r="H69" s="489">
        <f t="shared" si="14"/>
        <v>43344</v>
      </c>
      <c r="I69" s="488">
        <f t="shared" si="12"/>
        <v>112.83720343614681</v>
      </c>
      <c r="J69" s="488">
        <f t="shared" si="12"/>
        <v>93.521414227869769</v>
      </c>
      <c r="K69" s="488">
        <f t="shared" si="12"/>
        <v>122.48014660965181</v>
      </c>
      <c r="L69" s="488" t="e">
        <f t="shared" si="13"/>
        <v>#N/A</v>
      </c>
    </row>
    <row r="70" spans="1:12" ht="15" customHeight="1" x14ac:dyDescent="0.2">
      <c r="A70" s="490" t="s">
        <v>475</v>
      </c>
      <c r="B70" s="487">
        <v>160295</v>
      </c>
      <c r="C70" s="487">
        <v>28214</v>
      </c>
      <c r="D70" s="487">
        <v>17643</v>
      </c>
      <c r="E70" s="488">
        <f t="shared" si="11"/>
        <v>112.31589568239467</v>
      </c>
      <c r="F70" s="488">
        <f t="shared" si="11"/>
        <v>92.879481186423945</v>
      </c>
      <c r="G70" s="488">
        <f t="shared" si="11"/>
        <v>119.75157809000203</v>
      </c>
      <c r="H70" s="489" t="str">
        <f t="shared" si="14"/>
        <v/>
      </c>
      <c r="I70" s="488" t="str">
        <f t="shared" si="12"/>
        <v/>
      </c>
      <c r="J70" s="488" t="str">
        <f t="shared" si="12"/>
        <v/>
      </c>
      <c r="K70" s="488" t="str">
        <f t="shared" si="12"/>
        <v/>
      </c>
      <c r="L70" s="488" t="e">
        <f t="shared" si="13"/>
        <v>#N/A</v>
      </c>
    </row>
    <row r="71" spans="1:12" ht="15" customHeight="1" x14ac:dyDescent="0.2">
      <c r="A71" s="490" t="s">
        <v>476</v>
      </c>
      <c r="B71" s="487">
        <v>160430</v>
      </c>
      <c r="C71" s="487">
        <v>27874</v>
      </c>
      <c r="D71" s="487">
        <v>17409</v>
      </c>
      <c r="E71" s="491">
        <f t="shared" ref="E71:G75" si="15">IF($A$51=37802,IF(COUNTBLANK(B$51:B$70)&gt;0,#N/A,IF(ISBLANK(B71)=FALSE,B71/B$51*100,#N/A)),IF(COUNTBLANK(B$51:B$75)&gt;0,#N/A,B71/B$51*100))</f>
        <v>112.41048781513194</v>
      </c>
      <c r="F71" s="491">
        <f t="shared" si="15"/>
        <v>91.760213319287615</v>
      </c>
      <c r="G71" s="491">
        <f t="shared" si="15"/>
        <v>118.1633068621462</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477</v>
      </c>
      <c r="B72" s="487">
        <v>160777</v>
      </c>
      <c r="C72" s="487">
        <v>28409</v>
      </c>
      <c r="D72" s="487">
        <v>17713</v>
      </c>
      <c r="E72" s="491">
        <f t="shared" si="15"/>
        <v>112.65362463039</v>
      </c>
      <c r="F72" s="491">
        <f t="shared" si="15"/>
        <v>93.521414227869769</v>
      </c>
      <c r="G72" s="491">
        <f t="shared" si="15"/>
        <v>120.22670196158285</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163841</v>
      </c>
      <c r="C73" s="487">
        <v>27533</v>
      </c>
      <c r="D73" s="487">
        <v>18324</v>
      </c>
      <c r="E73" s="491">
        <f t="shared" si="15"/>
        <v>114.80051570229404</v>
      </c>
      <c r="F73" s="491">
        <f t="shared" si="15"/>
        <v>90.637653487836189</v>
      </c>
      <c r="G73" s="491">
        <f t="shared" si="15"/>
        <v>124.37385461209529</v>
      </c>
      <c r="H73" s="492">
        <f>IF(A$51=37802,IF(ISERROR(L73)=TRUE,IF(ISBLANK(A73)=FALSE,IF(MONTH(A73)=MONTH(MAX(A$51:A$75)),A73,""),""),""),IF(ISERROR(L73)=TRUE,IF(MONTH(A73)=MONTH(MAX(A$51:A$75)),A73,""),""))</f>
        <v>43709</v>
      </c>
      <c r="I73" s="488">
        <f t="shared" si="12"/>
        <v>114.80051570229404</v>
      </c>
      <c r="J73" s="488">
        <f t="shared" si="12"/>
        <v>90.637653487836189</v>
      </c>
      <c r="K73" s="488">
        <f t="shared" si="12"/>
        <v>124.37385461209529</v>
      </c>
      <c r="L73" s="488" t="e">
        <f t="shared" si="13"/>
        <v>#N/A</v>
      </c>
    </row>
    <row r="74" spans="1:12" ht="15" customHeight="1" x14ac:dyDescent="0.2">
      <c r="A74" s="490" t="s">
        <v>478</v>
      </c>
      <c r="B74" s="487">
        <v>162888</v>
      </c>
      <c r="C74" s="487">
        <v>27501</v>
      </c>
      <c r="D74" s="487">
        <v>18160</v>
      </c>
      <c r="E74" s="491">
        <f t="shared" si="15"/>
        <v>114.13276531341528</v>
      </c>
      <c r="F74" s="491">
        <f t="shared" si="15"/>
        <v>90.532310629752772</v>
      </c>
      <c r="G74" s="491">
        <f t="shared" si="15"/>
        <v>123.26070725582025</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479</v>
      </c>
      <c r="B75" s="487">
        <v>162908</v>
      </c>
      <c r="C75" s="493">
        <v>26763</v>
      </c>
      <c r="D75" s="493">
        <v>17428</v>
      </c>
      <c r="E75" s="491">
        <f t="shared" si="15"/>
        <v>114.14677896270969</v>
      </c>
      <c r="F75" s="491">
        <f t="shared" si="15"/>
        <v>88.102840965203939</v>
      </c>
      <c r="G75" s="491">
        <f t="shared" si="15"/>
        <v>118.29226905586098</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114.80051570229404</v>
      </c>
      <c r="J77" s="488">
        <f>IF(J75&lt;&gt;"",J75,IF(J74&lt;&gt;"",J74,IF(J73&lt;&gt;"",J73,IF(J72&lt;&gt;"",J72,IF(J71&lt;&gt;"",J71,IF(J70&lt;&gt;"",J70,""))))))</f>
        <v>90.637653487836189</v>
      </c>
      <c r="K77" s="488">
        <f>IF(K75&lt;&gt;"",K75,IF(K74&lt;&gt;"",K74,IF(K73&lt;&gt;"",K73,IF(K72&lt;&gt;"",K72,IF(K71&lt;&gt;"",K71,IF(K70&lt;&gt;"",K70,""))))))</f>
        <v>124.37385461209529</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+14,8%</v>
      </c>
      <c r="J79" s="488" t="str">
        <f>"GeB - ausschließlich: "&amp;IF(J77&gt;100,"+","")&amp;TEXT(J77-100,"0,0")&amp;"%"</f>
        <v>GeB - ausschließlich: -9,4%</v>
      </c>
      <c r="K79" s="488" t="str">
        <f>"GeB - im Nebenjob: "&amp;IF(K77&gt;100,"+","")&amp;TEXT(K77-100,"0,0")&amp;"%"</f>
        <v>GeB - im Nebenjob: +24,4%</v>
      </c>
    </row>
    <row r="81" spans="9:9" ht="15" customHeight="1" x14ac:dyDescent="0.2">
      <c r="I81" s="488" t="str">
        <f>IF(ISERROR(HLOOKUP(1,I$78:K$79,2,FALSE)),"",HLOOKUP(1,I$78:K$79,2,FALSE))</f>
        <v>GeB - im Nebenjob: +24,4%</v>
      </c>
    </row>
    <row r="82" spans="9:9" ht="15" customHeight="1" x14ac:dyDescent="0.2">
      <c r="I82" s="488" t="str">
        <f>IF(ISERROR(HLOOKUP(2,I$78:K$79,2,FALSE)),"",HLOOKUP(2,I$78:K$79,2,FALSE))</f>
        <v>SvB: +14,8%</v>
      </c>
    </row>
    <row r="83" spans="9:9" ht="15" customHeight="1" x14ac:dyDescent="0.2">
      <c r="I83" s="488" t="str">
        <f>IF(ISERROR(HLOOKUP(3,I$78:K$79,2,FALSE)),"",HLOOKUP(3,I$78:K$79,2,FALSE))</f>
        <v>GeB - ausschließlich: -9,4%</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480</v>
      </c>
      <c r="H2" s="502"/>
      <c r="I2" s="502"/>
      <c r="K2" s="498"/>
    </row>
    <row r="3" spans="1:11" s="497" customFormat="1" ht="19.5" customHeight="1" x14ac:dyDescent="0.25">
      <c r="A3" s="503" t="s">
        <v>481</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482</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483</v>
      </c>
      <c r="C8" s="507"/>
      <c r="D8" s="507"/>
      <c r="E8" s="508"/>
      <c r="F8" s="509"/>
      <c r="G8" s="509"/>
      <c r="H8" s="502"/>
      <c r="I8" s="502"/>
    </row>
    <row r="9" spans="1:11" s="505" customFormat="1" ht="13.15" customHeight="1" x14ac:dyDescent="0.2">
      <c r="A9" s="510"/>
      <c r="B9" s="680" t="s">
        <v>484</v>
      </c>
      <c r="C9" s="680"/>
      <c r="D9" s="681"/>
      <c r="E9" s="461"/>
      <c r="F9" s="461"/>
      <c r="H9" s="502"/>
      <c r="I9" s="502"/>
    </row>
    <row r="10" spans="1:11" s="505" customFormat="1" ht="13.15" customHeight="1" x14ac:dyDescent="0.2">
      <c r="A10" s="510"/>
      <c r="B10" s="680" t="s">
        <v>485</v>
      </c>
      <c r="C10" s="680"/>
      <c r="D10" s="681"/>
      <c r="E10" s="511"/>
      <c r="G10" s="512"/>
      <c r="H10" s="513"/>
      <c r="I10" s="513"/>
    </row>
    <row r="11" spans="1:11" s="505" customFormat="1" ht="13.15" customHeight="1" x14ac:dyDescent="0.2">
      <c r="A11" s="510"/>
      <c r="B11" s="680" t="s">
        <v>486</v>
      </c>
      <c r="C11" s="680"/>
      <c r="D11" s="681"/>
      <c r="E11" s="511"/>
      <c r="G11" s="512"/>
      <c r="H11" s="514"/>
      <c r="I11" s="514"/>
    </row>
    <row r="12" spans="1:11" s="505" customFormat="1" ht="13.15" customHeight="1" x14ac:dyDescent="0.2">
      <c r="A12" s="510"/>
      <c r="B12" s="680" t="s">
        <v>487</v>
      </c>
      <c r="C12" s="680"/>
      <c r="D12" s="681"/>
      <c r="E12" s="511"/>
      <c r="G12" s="512"/>
      <c r="H12" s="514"/>
      <c r="I12" s="514"/>
    </row>
    <row r="13" spans="1:11" s="505" customFormat="1" ht="13.15" customHeight="1" x14ac:dyDescent="0.2">
      <c r="A13" s="510"/>
      <c r="B13" s="680" t="s">
        <v>488</v>
      </c>
      <c r="C13" s="680"/>
      <c r="D13" s="681"/>
      <c r="E13" s="511"/>
      <c r="G13" s="512"/>
    </row>
    <row r="14" spans="1:11" s="505" customFormat="1" ht="13.15" customHeight="1" x14ac:dyDescent="0.2">
      <c r="A14" s="510"/>
      <c r="B14" s="680" t="s">
        <v>489</v>
      </c>
      <c r="C14" s="680"/>
      <c r="D14" s="681"/>
      <c r="E14" s="511"/>
      <c r="G14" s="512"/>
    </row>
    <row r="15" spans="1:11" s="505" customFormat="1" ht="13.15" customHeight="1" x14ac:dyDescent="0.2">
      <c r="A15" s="510"/>
      <c r="B15" s="680" t="s">
        <v>490</v>
      </c>
      <c r="C15" s="680"/>
      <c r="D15" s="681"/>
      <c r="E15" s="511"/>
      <c r="G15" s="512"/>
    </row>
    <row r="16" spans="1:11" s="505" customFormat="1" ht="13.15" customHeight="1" x14ac:dyDescent="0.2">
      <c r="A16" s="510"/>
      <c r="B16" s="680" t="s">
        <v>491</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492</v>
      </c>
      <c r="C18" s="516"/>
      <c r="D18" s="515"/>
      <c r="E18" s="511"/>
      <c r="G18" s="512"/>
    </row>
    <row r="19" spans="1:8" s="505" customFormat="1" ht="13.15" customHeight="1" x14ac:dyDescent="0.2">
      <c r="A19" s="510"/>
      <c r="B19" s="680" t="s">
        <v>493</v>
      </c>
      <c r="C19" s="680"/>
      <c r="D19" s="681"/>
      <c r="E19" s="511"/>
      <c r="G19" s="512"/>
    </row>
    <row r="20" spans="1:8" s="505" customFormat="1" ht="13.15" customHeight="1" x14ac:dyDescent="0.2">
      <c r="A20" s="510"/>
      <c r="B20" s="680" t="s">
        <v>494</v>
      </c>
      <c r="C20" s="680"/>
      <c r="D20" s="681"/>
      <c r="E20" s="511"/>
      <c r="G20" s="512"/>
    </row>
    <row r="21" spans="1:8" s="505" customFormat="1" ht="13.15" customHeight="1" x14ac:dyDescent="0.2">
      <c r="A21" s="510"/>
      <c r="B21" s="680" t="s">
        <v>495</v>
      </c>
      <c r="C21" s="680"/>
      <c r="D21" s="681"/>
      <c r="E21" s="511"/>
      <c r="G21" s="512"/>
    </row>
    <row r="22" spans="1:8" s="505" customFormat="1" ht="13.15" customHeight="1" x14ac:dyDescent="0.2">
      <c r="A22" s="510"/>
      <c r="B22" s="680" t="s">
        <v>496</v>
      </c>
      <c r="C22" s="680"/>
      <c r="D22" s="681"/>
      <c r="E22" s="511"/>
      <c r="G22" s="512"/>
    </row>
    <row r="23" spans="1:8" s="505" customFormat="1" ht="13.15" customHeight="1" x14ac:dyDescent="0.2">
      <c r="A23" s="510"/>
      <c r="B23" s="680" t="s">
        <v>497</v>
      </c>
      <c r="C23" s="680"/>
      <c r="D23" s="681"/>
      <c r="E23" s="511"/>
      <c r="G23" s="512"/>
    </row>
    <row r="24" spans="1:8" s="505" customFormat="1" ht="13.15" customHeight="1" x14ac:dyDescent="0.2">
      <c r="A24" s="510"/>
      <c r="B24" s="680" t="s">
        <v>498</v>
      </c>
      <c r="C24" s="680"/>
      <c r="D24" s="681"/>
      <c r="E24" s="511"/>
      <c r="G24" s="512"/>
    </row>
    <row r="25" spans="1:8" s="505" customFormat="1" ht="13.15" customHeight="1" x14ac:dyDescent="0.2">
      <c r="A25" s="510"/>
      <c r="B25" s="680" t="s">
        <v>499</v>
      </c>
      <c r="C25" s="680"/>
      <c r="D25" s="681"/>
      <c r="E25" s="511"/>
      <c r="G25" s="512"/>
    </row>
    <row r="26" spans="1:8" s="505" customFormat="1" ht="13.15" customHeight="1" x14ac:dyDescent="0.2">
      <c r="A26" s="510"/>
      <c r="B26" s="680" t="s">
        <v>500</v>
      </c>
      <c r="C26" s="680"/>
      <c r="D26" s="681"/>
      <c r="E26" s="511"/>
      <c r="G26" s="71"/>
    </row>
    <row r="27" spans="1:8" s="505" customFormat="1" ht="13.15" customHeight="1" x14ac:dyDescent="0.2">
      <c r="A27" s="510"/>
      <c r="B27" s="680" t="s">
        <v>501</v>
      </c>
      <c r="C27" s="680"/>
      <c r="D27" s="681"/>
      <c r="E27" s="511"/>
      <c r="G27" s="71"/>
    </row>
    <row r="28" spans="1:8" s="71" customFormat="1" ht="13.15" customHeight="1" x14ac:dyDescent="0.2">
      <c r="A28" s="510"/>
      <c r="B28" s="680" t="s">
        <v>502</v>
      </c>
      <c r="C28" s="680"/>
      <c r="D28" s="681"/>
      <c r="E28" s="511"/>
      <c r="F28" s="505"/>
    </row>
    <row r="29" spans="1:8" s="71" customFormat="1" ht="13.15" customHeight="1" x14ac:dyDescent="0.2">
      <c r="A29" s="510"/>
      <c r="B29" s="680" t="s">
        <v>503</v>
      </c>
      <c r="C29" s="680"/>
      <c r="D29" s="681"/>
      <c r="E29" s="511"/>
    </row>
    <row r="30" spans="1:8" s="71" customFormat="1" ht="13.15" customHeight="1" x14ac:dyDescent="0.2">
      <c r="A30" s="510"/>
      <c r="B30" s="680" t="s">
        <v>504</v>
      </c>
      <c r="C30" s="680"/>
      <c r="D30" s="681"/>
      <c r="E30" s="511"/>
    </row>
    <row r="31" spans="1:8" s="71" customFormat="1" ht="13.15" customHeight="1" x14ac:dyDescent="0.2">
      <c r="A31" s="510"/>
      <c r="B31" s="680" t="s">
        <v>505</v>
      </c>
      <c r="C31" s="680"/>
      <c r="D31" s="681"/>
      <c r="E31" s="511"/>
      <c r="H31" s="517"/>
    </row>
    <row r="32" spans="1:8" s="71" customFormat="1" ht="13.15" customHeight="1" x14ac:dyDescent="0.2">
      <c r="A32" s="510"/>
      <c r="B32" s="680" t="s">
        <v>506</v>
      </c>
      <c r="C32" s="680"/>
      <c r="D32" s="681"/>
      <c r="E32" s="511"/>
      <c r="H32" s="517"/>
    </row>
    <row r="33" spans="1:8" s="505" customFormat="1" ht="13.15" customHeight="1" x14ac:dyDescent="0.2">
      <c r="A33" s="510"/>
      <c r="B33" s="680" t="s">
        <v>507</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508</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509</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510</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511</v>
      </c>
      <c r="B42" s="687"/>
      <c r="C42" s="687"/>
      <c r="D42" s="687"/>
      <c r="E42" s="687"/>
      <c r="F42" s="687"/>
      <c r="G42" s="687"/>
    </row>
    <row r="43" spans="1:8" ht="13.15" customHeight="1" x14ac:dyDescent="0.2">
      <c r="A43" s="683" t="s">
        <v>512</v>
      </c>
      <c r="B43" s="683"/>
      <c r="C43" s="532" t="s">
        <v>513</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2020-09-28T07:25:34Z</dcterms:created>
  <dcterms:modified xsi:type="dcterms:W3CDTF">2020-09-28T10:32:50Z</dcterms:modified>
</cp:coreProperties>
</file>