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H41" i="24"/>
  <c r="G41" i="24"/>
  <c r="F41" i="24"/>
  <c r="E41" i="24"/>
  <c r="C41" i="24"/>
  <c r="I41" i="24" s="1"/>
  <c r="B41" i="24"/>
  <c r="D41" i="24" s="1"/>
  <c r="I40" i="24"/>
  <c r="C40" i="24"/>
  <c r="M40" i="24" s="1"/>
  <c r="B40" i="24"/>
  <c r="D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K8" i="24"/>
  <c r="J8" i="24"/>
  <c r="H8" i="24"/>
  <c r="F8" i="24"/>
  <c r="D8" i="24"/>
  <c r="K16" i="24"/>
  <c r="J16" i="24"/>
  <c r="H16" i="24"/>
  <c r="F16" i="24"/>
  <c r="D16" i="24"/>
  <c r="F19" i="24"/>
  <c r="D19" i="24"/>
  <c r="J19" i="24"/>
  <c r="H19" i="24"/>
  <c r="K19" i="24"/>
  <c r="K32" i="24"/>
  <c r="J32" i="24"/>
  <c r="H32" i="24"/>
  <c r="F32" i="24"/>
  <c r="D32" i="24"/>
  <c r="F35" i="24"/>
  <c r="D35" i="24"/>
  <c r="J35" i="24"/>
  <c r="H35" i="24"/>
  <c r="K35" i="24"/>
  <c r="I8" i="24"/>
  <c r="M8" i="24"/>
  <c r="E8" i="24"/>
  <c r="L8" i="24"/>
  <c r="G8" i="24"/>
  <c r="C14" i="24"/>
  <c r="C6" i="24"/>
  <c r="G17" i="24"/>
  <c r="M17" i="24"/>
  <c r="E17" i="24"/>
  <c r="L17" i="24"/>
  <c r="I17" i="24"/>
  <c r="I30" i="24"/>
  <c r="M30" i="24"/>
  <c r="E30" i="24"/>
  <c r="L30" i="24"/>
  <c r="G30" i="24"/>
  <c r="G33" i="24"/>
  <c r="M33" i="24"/>
  <c r="E33" i="24"/>
  <c r="L33" i="24"/>
  <c r="I33" i="24"/>
  <c r="K26" i="24"/>
  <c r="J26" i="24"/>
  <c r="H26" i="24"/>
  <c r="F26" i="24"/>
  <c r="D26" i="24"/>
  <c r="F29" i="24"/>
  <c r="D29" i="24"/>
  <c r="J29" i="24"/>
  <c r="H29" i="24"/>
  <c r="K29" i="24"/>
  <c r="G7" i="24"/>
  <c r="M7" i="24"/>
  <c r="E7" i="24"/>
  <c r="L7" i="24"/>
  <c r="I7" i="24"/>
  <c r="G9" i="24"/>
  <c r="M9" i="24"/>
  <c r="E9" i="24"/>
  <c r="L9" i="24"/>
  <c r="I9" i="24"/>
  <c r="I24" i="24"/>
  <c r="M24" i="24"/>
  <c r="E24" i="24"/>
  <c r="L24" i="24"/>
  <c r="G24" i="24"/>
  <c r="G27" i="24"/>
  <c r="M27" i="24"/>
  <c r="E27" i="24"/>
  <c r="L27" i="24"/>
  <c r="I27" i="24"/>
  <c r="K20" i="24"/>
  <c r="J20" i="24"/>
  <c r="H20" i="24"/>
  <c r="F20" i="24"/>
  <c r="D20" i="24"/>
  <c r="F23" i="24"/>
  <c r="D23" i="24"/>
  <c r="J23" i="24"/>
  <c r="H23" i="24"/>
  <c r="K23" i="24"/>
  <c r="H37" i="24"/>
  <c r="F37" i="24"/>
  <c r="D37" i="24"/>
  <c r="K37" i="24"/>
  <c r="J37" i="24"/>
  <c r="I18" i="24"/>
  <c r="M18" i="24"/>
  <c r="E18" i="24"/>
  <c r="L18" i="24"/>
  <c r="G18" i="24"/>
  <c r="G21" i="24"/>
  <c r="M21" i="24"/>
  <c r="E21" i="24"/>
  <c r="L21" i="24"/>
  <c r="I21" i="24"/>
  <c r="I34" i="24"/>
  <c r="M34" i="24"/>
  <c r="E34" i="24"/>
  <c r="L34" i="24"/>
  <c r="G34" i="24"/>
  <c r="B14" i="24"/>
  <c r="B6" i="24"/>
  <c r="F17" i="24"/>
  <c r="D17" i="24"/>
  <c r="J17" i="24"/>
  <c r="H17" i="24"/>
  <c r="K17" i="24"/>
  <c r="K30" i="24"/>
  <c r="J30" i="24"/>
  <c r="H30" i="24"/>
  <c r="F30" i="24"/>
  <c r="D30" i="24"/>
  <c r="F33" i="24"/>
  <c r="D33" i="24"/>
  <c r="J33" i="24"/>
  <c r="H33" i="24"/>
  <c r="K33" i="24"/>
  <c r="G15" i="24"/>
  <c r="M15" i="24"/>
  <c r="E15" i="24"/>
  <c r="L15" i="24"/>
  <c r="I15" i="24"/>
  <c r="I28" i="24"/>
  <c r="M28" i="24"/>
  <c r="E28" i="24"/>
  <c r="L28" i="24"/>
  <c r="G28" i="24"/>
  <c r="G31" i="24"/>
  <c r="M31" i="24"/>
  <c r="E31" i="24"/>
  <c r="L31" i="24"/>
  <c r="I31" i="24"/>
  <c r="K24" i="24"/>
  <c r="J24" i="24"/>
  <c r="H24" i="24"/>
  <c r="F24" i="24"/>
  <c r="D24" i="24"/>
  <c r="F27" i="24"/>
  <c r="D27" i="24"/>
  <c r="J27" i="24"/>
  <c r="H27" i="24"/>
  <c r="K27" i="24"/>
  <c r="I22" i="24"/>
  <c r="M22" i="24"/>
  <c r="E22" i="24"/>
  <c r="L22" i="24"/>
  <c r="G22" i="24"/>
  <c r="G25" i="24"/>
  <c r="M25" i="24"/>
  <c r="E25" i="24"/>
  <c r="L25" i="24"/>
  <c r="I25" i="24"/>
  <c r="C45" i="24"/>
  <c r="C39" i="24"/>
  <c r="K18" i="24"/>
  <c r="J18" i="24"/>
  <c r="H18" i="24"/>
  <c r="F18" i="24"/>
  <c r="D18" i="24"/>
  <c r="F21" i="24"/>
  <c r="D21" i="24"/>
  <c r="J21" i="24"/>
  <c r="H21" i="24"/>
  <c r="K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F7" i="24"/>
  <c r="D7" i="24"/>
  <c r="J7" i="24"/>
  <c r="H7" i="24"/>
  <c r="K7" i="24"/>
  <c r="K22" i="24"/>
  <c r="J22" i="24"/>
  <c r="H22" i="24"/>
  <c r="F22" i="24"/>
  <c r="D22" i="24"/>
  <c r="F25" i="24"/>
  <c r="D25" i="24"/>
  <c r="J25" i="24"/>
  <c r="H25" i="24"/>
  <c r="K25" i="24"/>
  <c r="B45" i="24"/>
  <c r="B39" i="24"/>
  <c r="I20" i="24"/>
  <c r="M20" i="24"/>
  <c r="E20" i="24"/>
  <c r="L20" i="24"/>
  <c r="G20" i="24"/>
  <c r="G23" i="24"/>
  <c r="M23" i="24"/>
  <c r="E23" i="24"/>
  <c r="L23" i="24"/>
  <c r="I23" i="24"/>
  <c r="I37" i="24"/>
  <c r="G37" i="24"/>
  <c r="L37" i="24"/>
  <c r="M37" i="24"/>
  <c r="E37"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K41" i="24"/>
  <c r="G42" i="24"/>
  <c r="K43" i="24"/>
  <c r="G44" i="24"/>
  <c r="H40" i="24"/>
  <c r="L41" i="24"/>
  <c r="H42" i="24"/>
  <c r="L43" i="24"/>
  <c r="H44" i="24"/>
  <c r="J40" i="24"/>
  <c r="J42" i="24"/>
  <c r="J44" i="24"/>
  <c r="K40" i="24"/>
  <c r="K42" i="24"/>
  <c r="K44" i="24"/>
  <c r="L40" i="24"/>
  <c r="L42" i="24"/>
  <c r="L44" i="24"/>
  <c r="E40" i="24"/>
  <c r="E42" i="24"/>
  <c r="E44" i="24"/>
  <c r="H39" i="24" l="1"/>
  <c r="F39" i="24"/>
  <c r="D39" i="24"/>
  <c r="K39" i="24"/>
  <c r="J39" i="24"/>
  <c r="H45" i="24"/>
  <c r="F45" i="24"/>
  <c r="D45" i="24"/>
  <c r="K45" i="24"/>
  <c r="J45" i="24"/>
  <c r="I39" i="24"/>
  <c r="G39" i="24"/>
  <c r="L39" i="24"/>
  <c r="M39" i="24"/>
  <c r="E39" i="24"/>
  <c r="J77" i="24"/>
  <c r="I45" i="24"/>
  <c r="G45" i="24"/>
  <c r="L45" i="24"/>
  <c r="M45" i="24"/>
  <c r="E45" i="24"/>
  <c r="I6" i="24"/>
  <c r="M6" i="24"/>
  <c r="E6" i="24"/>
  <c r="L6" i="24"/>
  <c r="G6" i="24"/>
  <c r="I78" i="24"/>
  <c r="I79" i="24"/>
  <c r="K79" i="24"/>
  <c r="K78" i="24"/>
  <c r="I14" i="24"/>
  <c r="M14" i="24"/>
  <c r="E14" i="24"/>
  <c r="L14" i="24"/>
  <c r="G14" i="24"/>
  <c r="K6" i="24"/>
  <c r="J6" i="24"/>
  <c r="H6" i="24"/>
  <c r="F6" i="24"/>
  <c r="D6" i="24"/>
  <c r="K14" i="24"/>
  <c r="J14" i="24"/>
  <c r="H14" i="24"/>
  <c r="F14" i="24"/>
  <c r="D14" i="24"/>
  <c r="I82" i="24" l="1"/>
  <c r="I81" i="24"/>
  <c r="J79" i="24"/>
  <c r="I83" i="24" s="1"/>
  <c r="J78" i="24"/>
</calcChain>
</file>

<file path=xl/sharedStrings.xml><?xml version="1.0" encoding="utf-8"?>
<sst xmlns="http://schemas.openxmlformats.org/spreadsheetml/2006/main" count="1683" uniqueCount="522">
  <si>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</si>
  <si>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</si>
  <si>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</si>
  <si>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</si>
  <si>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</si>
  <si>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</si>
  <si>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</si>
  <si>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</si>
  <si>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</si>
  <si>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</si>
  <si>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</si>
  <si>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</si>
  <si>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</si>
  <si>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Aachen – Düren (311)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</si>
  <si>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</si>
  <si>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</si>
  <si>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</si>
  <si>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</si>
  <si>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</si>
  <si>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</si>
  <si>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</si>
  <si>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</si>
  <si>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</si>
  <si>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</si>
  <si>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</si>
  <si>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</si>
  <si>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</si>
  <si>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</si>
  <si>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</si>
  <si>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</si>
  <si>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</si>
  <si>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</si>
  <si>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</si>
  <si>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</si>
  <si>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</si>
  <si>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</si>
  <si>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</si>
  <si>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</si>
  <si>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</si>
  <si>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</si>
  <si>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</si>
  <si>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</si>
  <si>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</si>
  <si>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</si>
  <si>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</si>
  <si>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</si>
  <si>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</si>
  <si>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</si>
  <si>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</si>
  <si>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</si>
  <si>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</si>
  <si>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</si>
  <si>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</si>
  <si>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</si>
  <si>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</si>
  <si>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</si>
  <si>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</si>
  <si>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</si>
  <si>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</si>
  <si>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</si>
  <si>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</si>
  <si>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</si>
  <si>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</si>
  <si>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</si>
  <si>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</si>
  <si>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</si>
  <si>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</si>
  <si>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</si>
  <si>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</si>
  <si>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</si>
  <si>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</si>
  <si>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</si>
  <si>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</si>
  <si>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</si>
  <si>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</si>
  <si>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</si>
  <si>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</si>
  <si>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</si>
  <si>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</si>
  <si>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</si>
  <si>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</si>
  <si>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</si>
  <si>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</si>
  <si>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</si>
  <si>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</si>
  <si>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</si>
  <si>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</si>
  <si>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</si>
  <si>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</si>
  <si>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</si>
  <si>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</si>
  <si>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</si>
  <si>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Aachen – Düren (311);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</si>
  <si>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</si>
  <si>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</si>
  <si>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</si>
  <si>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</si>
  <si>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</si>
  <si>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</si>
  <si>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</si>
  <si>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</si>
  <si>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</si>
  <si>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</si>
  <si>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</si>
  <si>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</si>
  <si>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</si>
  <si>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</si>
  <si>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</si>
  <si>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</si>
  <si>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</si>
  <si>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</si>
  <si>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</si>
  <si>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</si>
  <si>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</si>
  <si>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</si>
  <si>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</si>
  <si>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</si>
  <si>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</si>
  <si>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</si>
  <si>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</si>
  <si>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</si>
  <si>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</si>
  <si>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</si>
  <si>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</si>
  <si>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</si>
  <si>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</si>
  <si>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</si>
  <si>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</si>
  <si>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</si>
  <si>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</si>
  <si>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</si>
  <si>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</si>
  <si>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</si>
  <si>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</si>
  <si>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</si>
  <si>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</si>
  <si>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</si>
  <si>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</si>
  <si>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</si>
  <si>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</si>
  <si>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</si>
  <si>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</si>
  <si>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</si>
  <si>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</si>
  <si>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</si>
  <si>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</si>
  <si>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</si>
  <si>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</si>
  <si>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</si>
  <si>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</si>
  <si>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</si>
  <si>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</si>
  <si>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</si>
  <si>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</si>
  <si>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</si>
  <si>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</si>
  <si>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</si>
  <si>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</si>
  <si>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</si>
  <si>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</si>
  <si>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</si>
  <si>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</si>
  <si>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</si>
  <si>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</si>
  <si>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</si>
  <si>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</si>
  <si>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</si>
  <si>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</si>
  <si>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</si>
  <si>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</si>
  <si>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</si>
  <si>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</si>
  <si>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</si>
  <si>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</si>
  <si>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</si>
  <si>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</si>
  <si>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</si>
  <si>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</si>
  <si>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</si>
  <si>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</si>
  <si>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</si>
  <si>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</si>
  <si>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</si>
  <si>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Aachen – Düren (311)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</si>
  <si>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</si>
  <si>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</si>
  <si>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</si>
  <si>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</si>
  <si>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</si>
  <si>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</si>
  <si>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</si>
  <si>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</si>
  <si>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</si>
  <si>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</si>
  <si>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</si>
  <si>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</si>
  <si>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</si>
  <si>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</si>
  <si>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</si>
  <si>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</si>
  <si>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</si>
  <si>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</si>
  <si>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</si>
  <si>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</si>
  <si>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</si>
  <si>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</si>
  <si>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</si>
  <si>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</si>
  <si>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</si>
  <si>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</si>
  <si>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</si>
  <si>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</si>
  <si>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</si>
  <si>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</si>
  <si>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</si>
  <si>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</si>
  <si>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</si>
  <si>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</si>
  <si>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</si>
  <si>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</si>
  <si>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</si>
  <si>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</si>
  <si>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</si>
  <si>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</si>
  <si>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</si>
  <si>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</si>
  <si>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</si>
  <si>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</si>
  <si>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</si>
  <si>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</si>
  <si>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</si>
  <si>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</si>
  <si>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</si>
  <si>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</si>
  <si>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</si>
  <si>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</si>
  <si>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</si>
  <si>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</si>
  <si>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</si>
  <si>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</si>
  <si>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</si>
  <si>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</si>
  <si>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</si>
  <si>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</si>
  <si>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</si>
  <si>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</si>
  <si>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</si>
  <si>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</si>
  <si>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</si>
  <si>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</si>
  <si>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</si>
  <si>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</si>
  <si>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</si>
  <si>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</si>
  <si>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</si>
  <si>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</si>
  <si>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</si>
  <si>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</si>
  <si>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</si>
  <si>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</si>
  <si>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</si>
  <si>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</si>
  <si>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</si>
  <si>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</si>
  <si>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</si>
  <si>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</si>
  <si>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</si>
  <si>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</si>
  <si>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</si>
  <si>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</si>
  <si>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</si>
  <si>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</si>
  <si>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</si>
  <si>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</si>
  <si>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</si>
  <si>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</si>
  <si>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</si>
  <si>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</si>
  <si>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</si>
  <si>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</si>
  <si>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</si>
  <si>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</si>
  <si>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</si>
  <si>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</si>
  <si>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</si>
  <si>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</si>
  <si>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</si>
  <si>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</si>
  <si>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</si>
  <si>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</si>
  <si>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</si>
  <si>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</si>
  <si>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</si>
  <si>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</si>
  <si>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</si>
  <si>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</si>
  <si>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</si>
  <si>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</si>
  <si>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</si>
  <si>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</si>
  <si>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</si>
  <si>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</si>
  <si>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</si>
  <si>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</si>
  <si>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</si>
  <si>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</si>
  <si>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</si>
  <si>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</si>
  <si>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</si>
  <si>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</si>
  <si>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</si>
  <si>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</si>
  <si>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</si>
  <si>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</si>
  <si>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</si>
  <si>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</si>
  <si>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</si>
  <si>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</si>
  <si>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</si>
  <si>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</si>
  <si>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</si>
  <si>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</si>
  <si>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</si>
  <si>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</si>
  <si>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</si>
  <si>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</si>
  <si>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</si>
  <si>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Aachen – Düren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</si>
  <si>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</si>
  <si>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</si>
  <si>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</si>
  <si>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</si>
  <si>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</si>
  <si>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</si>
  <si>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</si>
  <si>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</si>
  <si>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</si>
  <si>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</si>
  <si>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</si>
  <si>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</si>
  <si>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</si>
  <si>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</si>
  <si>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</si>
  <si>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</si>
  <si>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</si>
  <si>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</si>
  <si>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</si>
  <si>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</si>
  <si>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</si>
  <si>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</si>
  <si>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</si>
  <si>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</si>
  <si>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</si>
  <si>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</si>
  <si>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</si>
  <si>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</si>
  <si>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</si>
  <si>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</si>
  <si>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</si>
  <si>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</si>
  <si>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</si>
  <si>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</si>
  <si>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</si>
  <si>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</si>
  <si>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</si>
  <si>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</si>
  <si>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</si>
  <si>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</si>
  <si>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</si>
  <si>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</si>
  <si>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</si>
  <si>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</si>
  <si>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</si>
  <si>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</si>
  <si>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Aachen – Düren (311);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</si>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</sst>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{483EA726-3352-49D6-8A79-881AAAED9640}</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2DC2-495A-B2D4-70C295777A6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{654DA973-224C-42E9-AF56-011E0838EA17}</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DC2-495A-B2D4-70C295777A6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{EEA77493-4B2C-4C64-BC65-08E9A45D97F0}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DC2-495A-B2D4-70C295777A6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{FF2A0744-1F35-4663-AD9D-A09A79AA8A1E}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DC2-495A-B2D4-70C295777A6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1.2692666017257992</c:v>
                </c:pt>
                <c:pt idx="1">
                  <c:v>1.3225681822425275</c:v>
                </c:pt>
                <c:pt idx="2">
                  <c:v>1.1186464311118853</c:v>
                </c:pt>
                <c:pt idx="3">
                  <c:v>1.0875687030768</c:v>
                </c:pt>
              </c:numCache>
            </c:numRef>
          </c:val>
          <c:extLst>
            <c:ext xmlns:c16="http://schemas.microsoft.com/office/drawing/2014/chart" uri="{C3380CC4-5D6E-409C-BE32-E72D297353CC}">
              <c16:uniqueId val="{00000004-2DC2-495A-B2D4-70C295777A6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{5A81015C-C071-4E1F-AB2A-237710DBC06D}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DC2-495A-B2D4-70C295777A6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{96639A46-0603-4E44-81FE-D883188E15FC}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DC2-495A-B2D4-70C295777A6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{4C81BE00-4ED1-47E4-AD62-68941AC699C4}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DC2-495A-B2D4-70C295777A6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{D03D35F1-B45C-4DB0-B80D-32FAB37D77EA}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DC2-495A-B2D4-70C295777A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DC2-495A-B2D4-70C295777A6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DC2-495A-B2D4-70C295777A6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{9A5905DE-E2E4-4F2F-AFA7-03D513992CC7}</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D0CE-4F2B-8AC9-6BFB23D5167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{9EE5476C-35BF-41DA-AF80-65227561B9E7}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0CE-4F2B-8AC9-6BFB23D5167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{8573B53B-07E4-4B55-9C9E-423DEEB03EF8}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0CE-4F2B-8AC9-6BFB23D5167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{DFD077EA-60A2-485D-B63E-B47A7F3AEB7C}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0CE-4F2B-8AC9-6BFB23D516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-4.1438588959250113</c:v>
                </c:pt>
                <c:pt idx="1">
                  <c:v>-3.156552267354261</c:v>
                </c:pt>
                <c:pt idx="2">
                  <c:v>-2.7637010795899166</c:v>
                </c:pt>
                <c:pt idx="3">
                  <c:v>-2.8655893304673015</c:v>
                </c:pt>
              </c:numCache>
            </c:numRef>
          </c:val>
          <c:extLst>
            <c:ext xmlns:c16="http://schemas.microsoft.com/office/drawing/2014/chart" uri="{C3380CC4-5D6E-409C-BE32-E72D297353CC}">
              <c16:uniqueId val="{00000004-D0CE-4F2B-8AC9-6BFB23D5167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{92B51447-A5F7-4F17-80A1-643BE9E8ACAE}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0CE-4F2B-8AC9-6BFB23D5167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{09E18D76-56CB-4B32-BED6-A17CC1837386}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0CE-4F2B-8AC9-6BFB23D5167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{C8CA2731-A97E-49FA-9BF6-E3D288B16A73}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0CE-4F2B-8AC9-6BFB23D5167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{168FF40E-7583-4CA4-9B5B-6D21A3673C96}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0CE-4F2B-8AC9-6BFB23D516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CE-4F2B-8AC9-6BFB23D5167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CE-4F2B-8AC9-6BFB23D5167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{F1EEA002-5901-4EB5-8D4F-1CBEABFBBBD3}</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4377-4825-A223-8261432B24A1}"/>
                </c:ext>
              </c:extLst>
            </c:dLbl>
            <c:dLbl>
              <c:idx val="1"/>
              <c:tx>
                <c:strRef>
                  <c:f>Daten_Diagramme!$D$15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{623BF78A-98E5-4A71-9F5C-641AD95FDAFE}</c15:txfldGUID>
                      <c15:f>Daten_Diagramme!$D$15</c15:f>
                      <c15:dlblFieldTableCache>
                        <c:ptCount val="1"/>
                        <c:pt idx="0">
                          <c:v>8.8</c:v>
                        </c:pt>
                      </c15:dlblFieldTableCache>
                    </c15:dlblFTEntry>
                  </c15:dlblFieldTable>
                  <c15:showDataLabelsRange val="0"/>
                </c:ext>
                <c:ext xmlns:c16="http://schemas.microsoft.com/office/drawing/2014/chart" uri="{C3380CC4-5D6E-409C-BE32-E72D297353CC}">
                  <c16:uniqueId val="{00000001-4377-4825-A223-8261432B24A1}"/>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{7A7ADD4F-CD8F-42AC-A880-16CA49F8C5AF}</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4377-4825-A223-8261432B24A1}"/>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{AF1CB33C-3458-4225-8CF3-2CFAAC7A8290}</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4377-4825-A223-8261432B24A1}"/>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{CE353182-810C-4319-AE47-0F49159EA850}</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4377-4825-A223-8261432B24A1}"/>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{D2CB039B-0CBA-4433-9F6D-35A9AA986A10}</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4377-4825-A223-8261432B24A1}"/>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{F803671F-163E-469E-B31D-6706AE31F998}</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4377-4825-A223-8261432B24A1}"/>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{96951F37-B232-4A2F-81AD-FBCFCC894B10}</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4377-4825-A223-8261432B24A1}"/>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{5E89725A-9390-4E2A-9615-83093F1AE3A8}</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4377-4825-A223-8261432B24A1}"/>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{751B5665-3897-41B6-9B93-0D996545E0D2}</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4377-4825-A223-8261432B24A1}"/>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{32E7D675-BF22-432C-A948-680E5B91E242}</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4377-4825-A223-8261432B24A1}"/>
                </c:ext>
              </c:extLst>
            </c:dLbl>
            <c:dLbl>
              <c:idx val="11"/>
              <c:tx>
                <c:strRef>
                  <c:f>Daten_Diagramme!$D$25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{32D6F9B8-DC81-475E-BD4E-46A9231E31CC}</c15:txfldGUID>
                      <c15:f>Daten_Diagramme!$D$25</c15:f>
                      <c15:dlblFieldTableCache>
                        <c:ptCount val="1"/>
                        <c:pt idx="0">
                          <c:v>5.3</c:v>
                        </c:pt>
                      </c15:dlblFieldTableCache>
                    </c15:dlblFTEntry>
                  </c15:dlblFieldTable>
                  <c15:showDataLabelsRange val="0"/>
                </c:ext>
                <c:ext xmlns:c16="http://schemas.microsoft.com/office/drawing/2014/chart" uri="{C3380CC4-5D6E-409C-BE32-E72D297353CC}">
                  <c16:uniqueId val="{0000000B-4377-4825-A223-8261432B24A1}"/>
                </c:ext>
              </c:extLst>
            </c:dLbl>
            <c:dLbl>
              <c:idx val="12"/>
              <c:tx>
                <c:strRef>
                  <c:f>Daten_Diagramme!$D$26</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{7876A75E-4098-4BE4-BD4E-58BECE40E9BC}</c15:txfldGUID>
                      <c15:f>Daten_Diagramme!$D$26</c15:f>
                      <c15:dlblFieldTableCache>
                        <c:ptCount val="1"/>
                        <c:pt idx="0">
                          <c:v>-17.5</c:v>
                        </c:pt>
                      </c15:dlblFieldTableCache>
                    </c15:dlblFTEntry>
                  </c15:dlblFieldTable>
                  <c15:showDataLabelsRange val="0"/>
                </c:ext>
                <c:ext xmlns:c16="http://schemas.microsoft.com/office/drawing/2014/chart" uri="{C3380CC4-5D6E-409C-BE32-E72D297353CC}">
                  <c16:uniqueId val="{0000000C-4377-4825-A223-8261432B24A1}"/>
                </c:ext>
              </c:extLst>
            </c:dLbl>
            <c:dLbl>
              <c:idx val="13"/>
              <c:tx>
                <c:strRef>
                  <c:f>Daten_Diagramme!$D$27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{CD5705C5-5477-4145-A4A7-B33394712CBC}</c15:txfldGUID>
                      <c15:f>Daten_Diagramme!$D$27</c15:f>
                      <c15:dlblFieldTableCache>
                        <c:ptCount val="1"/>
                        <c:pt idx="0">
                          <c:v>3.9</c:v>
                        </c:pt>
                      </c15:dlblFieldTableCache>
                    </c15:dlblFTEntry>
                  </c15:dlblFieldTable>
                  <c15:showDataLabelsRange val="0"/>
                </c:ext>
                <c:ext xmlns:c16="http://schemas.microsoft.com/office/drawing/2014/chart" uri="{C3380CC4-5D6E-409C-BE32-E72D297353CC}">
                  <c16:uniqueId val="{0000000D-4377-4825-A223-8261432B24A1}"/>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{5D29A379-19FD-4536-8F1B-7EC6DBFB859B}</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4377-4825-A223-8261432B24A1}"/>
                </c:ext>
              </c:extLst>
            </c:dLbl>
            <c:dLbl>
              <c:idx val="15"/>
              <c:tx>
                <c:strRef>
                  <c:f>Daten_Diagramme!$D$29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{4A4CFD13-3809-4BEC-8D02-A719F2F3517A}</c15:txfldGUID>
                      <c15:f>Daten_Diagramme!$D$29</c15:f>
                      <c15:dlblFieldTableCache>
                        <c:ptCount val="1"/>
                        <c:pt idx="0">
                          <c:v>-12.3</c:v>
                        </c:pt>
                      </c15:dlblFieldTableCache>
                    </c15:dlblFTEntry>
                  </c15:dlblFieldTable>
                  <c15:showDataLabelsRange val="0"/>
                </c:ext>
                <c:ext xmlns:c16="http://schemas.microsoft.com/office/drawing/2014/chart" uri="{C3380CC4-5D6E-409C-BE32-E72D297353CC}">
                  <c16:uniqueId val="{0000000F-4377-4825-A223-8261432B24A1}"/>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{82CF771C-17CD-448B-89B9-4C2DA9D39850}</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4377-4825-A223-8261432B24A1}"/>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{448D1FFC-4908-4852-9538-3862C603CF39}</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4377-4825-A223-8261432B24A1}"/>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{40BCA2D2-5E27-4371-A540-4B47BE07C3A4}</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4377-4825-A223-8261432B24A1}"/>
                </c:ext>
              </c:extLst>
            </c:dLbl>
            <c:dLbl>
              <c:idx val="19"/>
              <c:tx>
                <c:strRef>
                  <c:f>Daten_Diagramme!$D$33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{53110E22-6252-43A9-9782-82F01CA708EF}</c15:txfldGUID>
                      <c15:f>Daten_Diagramme!$D$33</c15:f>
                      <c15:dlblFieldTableCache>
                        <c:ptCount val="1"/>
                        <c:pt idx="0">
                          <c:v>5.5</c:v>
                        </c:pt>
                      </c15:dlblFieldTableCache>
                    </c15:dlblFTEntry>
                  </c15:dlblFieldTable>
                  <c15:showDataLabelsRange val="0"/>
                </c:ext>
                <c:ext xmlns:c16="http://schemas.microsoft.com/office/drawing/2014/chart" uri="{C3380CC4-5D6E-409C-BE32-E72D297353CC}">
                  <c16:uniqueId val="{00000013-4377-4825-A223-8261432B24A1}"/>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{2C680030-7C2B-464D-A2DF-F4847E708D60}</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4377-4825-A223-8261432B24A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{FD55B040-9793-4281-AB0F-851D5F42670C}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377-4825-A223-8261432B24A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{A7B0F397-DCE2-4CF8-8AFE-C34EF48B82A7}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377-4825-A223-8261432B24A1}"/>
                </c:ext>
              </c:extLst>
            </c:dLbl>
            <c:dLbl>
              <c:idx val="23"/>
              <c:tx>
                <c:strRef>
                  <c:f>Daten_Diagramme!$D$37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{49616D44-C2C5-46C6-A29C-5DF187805862}</c15:txfldGUID>
                      <c15:f>Daten_Diagramme!$D$37</c15:f>
                      <c15:dlblFieldTableCache>
                        <c:ptCount val="1"/>
                        <c:pt idx="0">
                          <c:v>8.8</c:v>
                        </c:pt>
                      </c15:dlblFieldTableCache>
                    </c15:dlblFTEntry>
                  </c15:dlblFieldTable>
                  <c15:showDataLabelsRange val="0"/>
                </c:ext>
                <c:ext xmlns:c16="http://schemas.microsoft.com/office/drawing/2014/chart" uri="{C3380CC4-5D6E-409C-BE32-E72D297353CC}">
                  <c16:uniqueId val="{00000017-4377-4825-A223-8261432B24A1}"/>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{C85394DB-C917-4949-A4A4-8F3C7AC3EEE8}</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4377-4825-A223-8261432B24A1}"/>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{BF2B1A8F-17EE-4CC4-A0F6-D8B50B231ADF}</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4377-4825-A223-8261432B24A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{39E32B4B-5A0A-4A51-B22B-BC0FE89D61F2}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377-4825-A223-8261432B24A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{288FCD47-A297-46DF-B251-1E1FC03292E7}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377-4825-A223-8261432B24A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{B83AFC49-7E87-4C62-88E3-BB7F6F515F74}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377-4825-A223-8261432B24A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{8825364F-8FD3-403B-82A4-DFCEC296CECD}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377-4825-A223-8261432B24A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{77083063-F42F-43FC-8380-DE20838AE8E9}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377-4825-A223-8261432B24A1}"/>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{20000A79-A6F4-4AF1-83EF-0B582550F39D}</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4377-4825-A223-8261432B24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1.2692666017257992</c:v>
                </c:pt>
                <c:pt idx="1">
                  <c:v>8.8405797101449277</c:v>
                </c:pt>
                <c:pt idx="2">
                  <c:v>1.5530432796619846</c:v>
                </c:pt>
                <c:pt idx="3">
                  <c:v>-1.0825339312761724</c:v>
                </c:pt>
                <c:pt idx="4">
                  <c:v>-2.1509243939284945</c:v>
                </c:pt>
                <c:pt idx="5">
                  <c:v>-0.42325300164118512</c:v>
                </c:pt>
                <c:pt idx="6">
                  <c:v>-1.5125601282736505</c:v>
                </c:pt>
                <c:pt idx="7">
                  <c:v>3.332676000788799</c:v>
                </c:pt>
                <c:pt idx="8">
                  <c:v>6.039012017633915E-2</c:v>
                </c:pt>
                <c:pt idx="9">
                  <c:v>2.3722127869391332</c:v>
                </c:pt>
                <c:pt idx="10">
                  <c:v>-1.5275877792977657</c:v>
                </c:pt>
                <c:pt idx="11">
                  <c:v>5.326021634615385</c:v>
                </c:pt>
                <c:pt idx="12">
                  <c:v>-17.5</c:v>
                </c:pt>
                <c:pt idx="13">
                  <c:v>3.9437516275570732</c:v>
                </c:pt>
                <c:pt idx="14">
                  <c:v>3.0171128734124379</c:v>
                </c:pt>
                <c:pt idx="15">
                  <c:v>-12.25355969331873</c:v>
                </c:pt>
                <c:pt idx="16">
                  <c:v>2.5433643623785542</c:v>
                </c:pt>
                <c:pt idx="17">
                  <c:v>2.8093812375249501</c:v>
                </c:pt>
                <c:pt idx="18">
                  <c:v>2.7268877911079747</c:v>
                </c:pt>
                <c:pt idx="19">
                  <c:v>5.468627512464332</c:v>
                </c:pt>
                <c:pt idx="20">
                  <c:v>1.4012236037102823</c:v>
                </c:pt>
                <c:pt idx="21">
                  <c:v>0</c:v>
                </c:pt>
                <c:pt idx="23">
                  <c:v>8.8405797101449277</c:v>
                </c:pt>
                <c:pt idx="24">
                  <c:v>8.6114771277092439E-2</c:v>
                </c:pt>
                <c:pt idx="25">
                  <c:v>1.640584115331952</c:v>
                </c:pt>
              </c:numCache>
            </c:numRef>
          </c:val>
          <c:extLst>
            <c:ext xmlns:c16="http://schemas.microsoft.com/office/drawing/2014/chart" uri="{C3380CC4-5D6E-409C-BE32-E72D297353CC}">
              <c16:uniqueId val="{00000020-4377-4825-A223-8261432B24A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{641739DC-A770-48A7-9699-C4DAB0BDC707}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377-4825-A223-8261432B24A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{2E121FA9-29DD-45FC-8950-FBFC81D6F0CD}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377-4825-A223-8261432B24A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{40F3AFDB-AB7D-4E8C-8CC2-7D9DD018CB0F}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377-4825-A223-8261432B24A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{8315150D-B97D-4596-A4B7-38F332F1EF09}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377-4825-A223-8261432B24A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{C86D2452-5EA5-4F3D-8500-4CF46287EAB5}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377-4825-A223-8261432B24A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{6DFE1A48-9BD3-413B-9B2C-4CC0A21C0B12}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377-4825-A223-8261432B24A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{A95C0144-D158-4329-83FF-E58478AE16C6}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377-4825-A223-8261432B24A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{7CED1ECD-2E04-4EEE-BBC6-9AEE254EA3F6}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377-4825-A223-8261432B24A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{B05E3EBD-5333-4EFD-9868-6B2E1BDC013F}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377-4825-A223-8261432B24A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{BBB68A21-CB20-4CEE-89A9-56CF80F1363D}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377-4825-A223-8261432B24A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{85BC5CA9-905E-4CD3-B673-A6D0757BE2D9}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377-4825-A223-8261432B24A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{D305E5C1-5564-476B-8DD3-413273B3FE93}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377-4825-A223-8261432B24A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{8F1DD6C8-B3B5-4E4D-99CA-657AFBE6D3BA}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377-4825-A223-8261432B24A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{839EF857-A724-4064-8AC3-E9972B78D540}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377-4825-A223-8261432B24A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{AD226D81-4987-4328-B85C-B7381EA50C2A}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377-4825-A223-8261432B24A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{6D0CEDAE-946A-4CD7-BEDE-F9800C58A3B4}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377-4825-A223-8261432B24A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{1134663A-C17A-4AEA-BC7A-E874AAD08305}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377-4825-A223-8261432B24A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{5662A5C8-95B5-43F0-AB4B-7FE35F217B01}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377-4825-A223-8261432B24A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{B4EADD39-562C-4AAD-B728-5E191776FB99}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377-4825-A223-8261432B24A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{5DAB5A74-A8C1-4DC4-A197-83A451C7B9EA}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377-4825-A223-8261432B24A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{F5612872-3642-48DB-B200-5B7D6A9E471A}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377-4825-A223-8261432B24A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{E05E57E7-9EB2-4936-9074-CE84F49045CB}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377-4825-A223-8261432B24A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{F1F976CF-A78E-4358-969A-B6BD01C97DA1}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377-4825-A223-8261432B24A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{7836D85B-8895-42E5-A9F6-D4528F113C68}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377-4825-A223-8261432B24A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{AD3ECAEF-E7AC-408C-8C84-BB1BC2F6AE11}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377-4825-A223-8261432B24A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{1C72FABD-0862-4654-980E-D923D174A2AA}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377-4825-A223-8261432B24A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{AABD6208-92C7-4440-A828-9DF0B33804E2}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377-4825-A223-8261432B24A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{389739B0-693F-47EE-96B6-FA68C3210533}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377-4825-A223-8261432B24A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{6885D54E-9E03-498D-82B9-3DC96346A3E4}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377-4825-A223-8261432B24A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{7BA7B95E-B8C1-4632-A41D-13D01CCB3E49}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377-4825-A223-8261432B24A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{13109EEE-45BC-47CA-8C88-2E6310576846}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377-4825-A223-8261432B24A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{FF76CCB7-33AF-4D48-B0DE-4B9516C0C40C}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377-4825-A223-8261432B24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377-4825-A223-8261432B24A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377-4825-A223-8261432B24A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{BE68EFF4-2A56-415C-B0B6-C8B2D6659A29}</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EC74-4478-A3F6-8FEC37BF4289}"/>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{15864C5A-DF4A-4D40-8F6D-7387DE160783}</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EC74-4478-A3F6-8FEC37BF4289}"/>
                </c:ext>
              </c:extLst>
            </c:dLbl>
            <c:dLbl>
              <c:idx val="2"/>
              <c:tx>
                <c:strRef>
                  <c:f>Daten_Diagramme!$E$16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{717ECF60-442A-4DB3-8154-76583EC2C06E}</c15:txfldGUID>
                      <c15:f>Daten_Diagramme!$E$16</c15:f>
                      <c15:dlblFieldTableCache>
                        <c:ptCount val="1"/>
                        <c:pt idx="0">
                          <c:v>-3.3</c:v>
                        </c:pt>
                      </c15:dlblFieldTableCache>
                    </c15:dlblFTEntry>
                  </c15:dlblFieldTable>
                  <c15:showDataLabelsRange val="0"/>
                </c:ext>
                <c:ext xmlns:c16="http://schemas.microsoft.com/office/drawing/2014/chart" uri="{C3380CC4-5D6E-409C-BE32-E72D297353CC}">
                  <c16:uniqueId val="{00000002-EC74-4478-A3F6-8FEC37BF4289}"/>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{62F3200C-F6B3-49AE-AC1B-2C7158E053F4}</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EC74-4478-A3F6-8FEC37BF4289}"/>
                </c:ext>
              </c:extLst>
            </c:dLbl>
            <c:dLbl>
              <c:idx val="4"/>
              <c:tx>
                <c:strRef>
                  <c:f>Daten_Diagramme!$E$18</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{01783593-FE0C-444A-A1FC-82B78BC8CDFE}</c15:txfldGUID>
                      <c15:f>Daten_Diagramme!$E$18</c15:f>
                      <c15:dlblFieldTableCache>
                        <c:ptCount val="1"/>
                        <c:pt idx="0">
                          <c:v>-9.4</c:v>
                        </c:pt>
                      </c15:dlblFieldTableCache>
                    </c15:dlblFTEntry>
                  </c15:dlblFieldTable>
                  <c15:showDataLabelsRange val="0"/>
                </c:ext>
                <c:ext xmlns:c16="http://schemas.microsoft.com/office/drawing/2014/chart" uri="{C3380CC4-5D6E-409C-BE32-E72D297353CC}">
                  <c16:uniqueId val="{00000004-EC74-4478-A3F6-8FEC37BF4289}"/>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{541CCBA5-8A03-4BAB-8AFC-51D9A7CDC7A1}</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EC74-4478-A3F6-8FEC37BF4289}"/>
                </c:ext>
              </c:extLst>
            </c:dLbl>
            <c:dLbl>
              <c:idx val="6"/>
              <c:tx>
                <c:strRef>
                  <c:f>Daten_Diagramme!$E$20</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{FF415F8D-6875-402C-B0F4-1FF75EFFB0E5}</c15:txfldGUID>
                      <c15:f>Daten_Diagramme!$E$20</c15:f>
                      <c15:dlblFieldTableCache>
                        <c:ptCount val="1"/>
                        <c:pt idx="0">
                          <c:v>-9.6</c:v>
                        </c:pt>
                      </c15:dlblFieldTableCache>
                    </c15:dlblFTEntry>
                  </c15:dlblFieldTable>
                  <c15:showDataLabelsRange val="0"/>
                </c:ext>
                <c:ext xmlns:c16="http://schemas.microsoft.com/office/drawing/2014/chart" uri="{C3380CC4-5D6E-409C-BE32-E72D297353CC}">
                  <c16:uniqueId val="{00000006-EC74-4478-A3F6-8FEC37BF4289}"/>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{B356BD87-BC81-4690-8E71-E094F97C6338}</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EC74-4478-A3F6-8FEC37BF4289}"/>
                </c:ext>
              </c:extLst>
            </c:dLbl>
            <c:dLbl>
              <c:idx val="8"/>
              <c:tx>
                <c:strRef>
                  <c:f>Daten_Diagramme!$E$22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{8874E640-ECE9-4386-9F28-3E3471CF91D5}</c15:txfldGUID>
                      <c15:f>Daten_Diagramme!$E$22</c15:f>
                      <c15:dlblFieldTableCache>
                        <c:ptCount val="1"/>
                        <c:pt idx="0">
                          <c:v>-4.4</c:v>
                        </c:pt>
                      </c15:dlblFieldTableCache>
                    </c15:dlblFTEntry>
                  </c15:dlblFieldTable>
                  <c15:showDataLabelsRange val="0"/>
                </c:ext>
                <c:ext xmlns:c16="http://schemas.microsoft.com/office/drawing/2014/chart" uri="{C3380CC4-5D6E-409C-BE32-E72D297353CC}">
                  <c16:uniqueId val="{00000008-EC74-4478-A3F6-8FEC37BF4289}"/>
                </c:ext>
              </c:extLst>
            </c:dLbl>
            <c:dLbl>
              <c:idx val="9"/>
              <c:tx>
                <c:strRef>
                  <c:f>Daten_Diagramme!$E$23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{487DA847-E22B-478D-9669-0026F28D247B}</c15:txfldGUID>
                      <c15:f>Daten_Diagramme!$E$23</c15:f>
                      <c15:dlblFieldTableCache>
                        <c:ptCount val="1"/>
                        <c:pt idx="0">
                          <c:v>-5.2</c:v>
                        </c:pt>
                      </c15:dlblFieldTableCache>
                    </c15:dlblFTEntry>
                  </c15:dlblFieldTable>
                  <c15:showDataLabelsRange val="0"/>
                </c:ext>
                <c:ext xmlns:c16="http://schemas.microsoft.com/office/drawing/2014/chart" uri="{C3380CC4-5D6E-409C-BE32-E72D297353CC}">
                  <c16:uniqueId val="{00000009-EC74-4478-A3F6-8FEC37BF4289}"/>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{1D530375-76B1-42EB-9BCC-719CD11177DD}</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EC74-4478-A3F6-8FEC37BF4289}"/>
                </c:ext>
              </c:extLst>
            </c:dLbl>
            <c:dLbl>
              <c:idx val="11"/>
              <c:tx>
                <c:strRef>
                  <c:f>Daten_Diagramme!$E$25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{56B10352-89A0-48BA-9739-D906EBE22046}</c15:txfldGUID>
                      <c15:f>Daten_Diagramme!$E$25</c15:f>
                      <c15:dlblFieldTableCache>
                        <c:ptCount val="1"/>
                        <c:pt idx="0">
                          <c:v>0.8</c:v>
                        </c:pt>
                      </c15:dlblFieldTableCache>
                    </c15:dlblFTEntry>
                  </c15:dlblFieldTable>
                  <c15:showDataLabelsRange val="0"/>
                </c:ext>
                <c:ext xmlns:c16="http://schemas.microsoft.com/office/drawing/2014/chart" uri="{C3380CC4-5D6E-409C-BE32-E72D297353CC}">
                  <c16:uniqueId val="{0000000B-EC74-4478-A3F6-8FEC37BF4289}"/>
                </c:ext>
              </c:extLst>
            </c:dLbl>
            <c:dLbl>
              <c:idx val="12"/>
              <c:tx>
                <c:strRef>
                  <c:f>Daten_Diagramme!$E$26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{EF80E136-A2DD-4422-9B05-8FFF9D3AA2CB}</c15:txfldGUID>
                      <c15:f>Daten_Diagramme!$E$26</c15:f>
                      <c15:dlblFieldTableCache>
                        <c:ptCount val="1"/>
                        <c:pt idx="0">
                          <c:v>-3.6</c:v>
                        </c:pt>
                      </c15:dlblFieldTableCache>
                    </c15:dlblFTEntry>
                  </c15:dlblFieldTable>
                  <c15:showDataLabelsRange val="0"/>
                </c:ext>
                <c:ext xmlns:c16="http://schemas.microsoft.com/office/drawing/2014/chart" uri="{C3380CC4-5D6E-409C-BE32-E72D297353CC}">
                  <c16:uniqueId val="{0000000C-EC74-4478-A3F6-8FEC37BF4289}"/>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{853B34F1-ADDE-47A1-B403-D5213E33ED8D}</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EC74-4478-A3F6-8FEC37BF4289}"/>
                </c:ext>
              </c:extLst>
            </c:dLbl>
            <c:dLbl>
              <c:idx val="14"/>
              <c:tx>
                <c:strRef>
                  <c:f>Daten_Diagramme!$E$28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{09C9CE1D-E69B-4A00-A673-6CD4B9654999}</c15:txfldGUID>
                      <c15:f>Daten_Diagramme!$E$28</c15:f>
                      <c15:dlblFieldTableCache>
                        <c:ptCount val="1"/>
                        <c:pt idx="0">
                          <c:v>-6.6</c:v>
                        </c:pt>
                      </c15:dlblFieldTableCache>
                    </c15:dlblFTEntry>
                  </c15:dlblFieldTable>
                  <c15:showDataLabelsRange val="0"/>
                </c:ext>
                <c:ext xmlns:c16="http://schemas.microsoft.com/office/drawing/2014/chart" uri="{C3380CC4-5D6E-409C-BE32-E72D297353CC}">
                  <c16:uniqueId val="{0000000E-EC74-4478-A3F6-8FEC37BF4289}"/>
                </c:ext>
              </c:extLst>
            </c:dLbl>
            <c:dLbl>
              <c:idx val="15"/>
              <c:tx>
                <c:strRef>
                  <c:f>Daten_Diagramme!$E$29</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{E0591C3F-B4C9-4A2C-886A-C6E325E88345}</c15:txfldGUID>
                      <c15:f>Daten_Diagramme!$E$29</c15:f>
                      <c15:dlblFieldTableCache>
                        <c:ptCount val="1"/>
                        <c:pt idx="0">
                          <c:v>-18.7</c:v>
                        </c:pt>
                      </c15:dlblFieldTableCache>
                    </c15:dlblFTEntry>
                  </c15:dlblFieldTable>
                  <c15:showDataLabelsRange val="0"/>
                </c:ext>
                <c:ext xmlns:c16="http://schemas.microsoft.com/office/drawing/2014/chart" uri="{C3380CC4-5D6E-409C-BE32-E72D297353CC}">
                  <c16:uniqueId val="{0000000F-EC74-4478-A3F6-8FEC37BF4289}"/>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{819BB410-CB0E-461B-A232-FA48D3E1E1E6}</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EC74-4478-A3F6-8FEC37BF4289}"/>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{B7FD5412-9B66-414E-A26B-91FC2BC8D625}</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EC74-4478-A3F6-8FEC37BF4289}"/>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{4F46F486-4F84-4032-9E41-0539F8C1CE39}</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EC74-4478-A3F6-8FEC37BF4289}"/>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{CEBBBF3F-CFA5-42CB-9119-EFAED5E6A5CA}</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EC74-4478-A3F6-8FEC37BF4289}"/>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{B6C77FC5-FEDF-4958-BBA9-A9E49566A62E}</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EC74-4478-A3F6-8FEC37BF428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{4AC6B9CD-A779-4014-8D6B-CF574D5049FD}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C74-4478-A3F6-8FEC37BF428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{6D66120D-9448-405C-8126-80F292AEACEB}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C74-4478-A3F6-8FEC37BF4289}"/>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{29A92458-9351-4C00-B147-4081C0B2BF3F}</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EC74-4478-A3F6-8FEC37BF4289}"/>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{FFC79E01-EFDB-4F67-BE11-D8FCEC5A3FED}</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EC74-4478-A3F6-8FEC37BF4289}"/>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{F7E4BB60-7561-4DAD-8949-691ACBE3B592}</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EC74-4478-A3F6-8FEC37BF428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{2D2FF5A2-5348-48DE-839E-4EDD36623FA3}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C74-4478-A3F6-8FEC37BF428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{E4F82953-CAE9-4634-A273-D195287C2326}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C74-4478-A3F6-8FEC37BF428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{810DA905-E512-48EC-A7EE-AD398EAD34E8}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C74-4478-A3F6-8FEC37BF428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{EBF4EF9F-9EE7-44F7-9FA4-5395C05931C4}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C74-4478-A3F6-8FEC37BF428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{6063814E-6341-4D7C-83CE-25163D5DE186}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C74-4478-A3F6-8FEC37BF4289}"/>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{ED8F0280-FAAD-45EB-8AEA-EAF1B6D1D0DA}</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EC74-4478-A3F6-8FEC37BF42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-4.1438588959250113</c:v>
                </c:pt>
                <c:pt idx="1">
                  <c:v>4.0033361134278564</c:v>
                </c:pt>
                <c:pt idx="2">
                  <c:v>-3.33889816360601</c:v>
                </c:pt>
                <c:pt idx="3">
                  <c:v>-7.2992700729927007</c:v>
                </c:pt>
                <c:pt idx="4">
                  <c:v>-9.430349449497367</c:v>
                </c:pt>
                <c:pt idx="5">
                  <c:v>-4.9484536082474229</c:v>
                </c:pt>
                <c:pt idx="6">
                  <c:v>-9.6473719228210246</c:v>
                </c:pt>
                <c:pt idx="7">
                  <c:v>1.1927998265018434</c:v>
                </c:pt>
                <c:pt idx="8">
                  <c:v>-4.4110412681060396</c:v>
                </c:pt>
                <c:pt idx="9">
                  <c:v>-5.209677419354839</c:v>
                </c:pt>
                <c:pt idx="10">
                  <c:v>-9.4846217788861189</c:v>
                </c:pt>
                <c:pt idx="11">
                  <c:v>0.8441558441558441</c:v>
                </c:pt>
                <c:pt idx="12">
                  <c:v>-3.6077705827937097</c:v>
                </c:pt>
                <c:pt idx="13">
                  <c:v>-0.45875385770289434</c:v>
                </c:pt>
                <c:pt idx="14">
                  <c:v>-6.6349231129498092</c:v>
                </c:pt>
                <c:pt idx="15">
                  <c:v>-18.653648509763617</c:v>
                </c:pt>
                <c:pt idx="16">
                  <c:v>-0.43041606886657102</c:v>
                </c:pt>
                <c:pt idx="17">
                  <c:v>-2.648347272003186</c:v>
                </c:pt>
                <c:pt idx="18">
                  <c:v>-0.60993319779262267</c:v>
                </c:pt>
                <c:pt idx="19">
                  <c:v>-0.36608863198458574</c:v>
                </c:pt>
                <c:pt idx="20">
                  <c:v>-3.4600500796722056</c:v>
                </c:pt>
                <c:pt idx="21">
                  <c:v>0</c:v>
                </c:pt>
                <c:pt idx="23">
                  <c:v>4.0033361134278564</c:v>
                </c:pt>
                <c:pt idx="24">
                  <c:v>-3.8944002623595968</c:v>
                </c:pt>
                <c:pt idx="25">
                  <c:v>-4.2731134280430059</c:v>
                </c:pt>
              </c:numCache>
            </c:numRef>
          </c:val>
          <c:extLst>
            <c:ext xmlns:c16="http://schemas.microsoft.com/office/drawing/2014/chart" uri="{C3380CC4-5D6E-409C-BE32-E72D297353CC}">
              <c16:uniqueId val="{00000020-EC74-4478-A3F6-8FEC37BF428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{7773DFD4-2E99-4F2F-BC2B-80DF14F1786A}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C74-4478-A3F6-8FEC37BF428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{1FE86ABB-AF78-47E3-9A2A-AD44620B5EE2}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C74-4478-A3F6-8FEC37BF428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{CB6B732D-7DF4-4F3F-9099-411BE8C9FCDA}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C74-4478-A3F6-8FEC37BF428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{396EDB41-F2D1-487A-A8B2-9494F953D5F9}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C74-4478-A3F6-8FEC37BF428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{D9ABF404-4F68-43B4-AEA9-6ABC2CA89991}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C74-4478-A3F6-8FEC37BF428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{50DA6EFE-7801-4A30-BC49-5EECC7B2D084}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C74-4478-A3F6-8FEC37BF428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{E2E7F379-0D5F-4A0E-B176-0469DAA8C4A0}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C74-4478-A3F6-8FEC37BF428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{433A2395-387B-4ABC-B38C-0EE3428AC57D}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C74-4478-A3F6-8FEC37BF428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{CC906503-7F7A-4690-911F-917009A9E622}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C74-4478-A3F6-8FEC37BF428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{3425CA80-FD8F-47A8-8651-64A251873F78}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C74-4478-A3F6-8FEC37BF428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{F422B3FE-568F-4E1C-92DA-E737DCE896E8}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C74-4478-A3F6-8FEC37BF428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{ECB42616-92D4-49D9-A713-0CFCE391C591}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C74-4478-A3F6-8FEC37BF428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{DA626F8C-DD30-4C45-827C-B74D4AD8A4E6}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C74-4478-A3F6-8FEC37BF428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{9D60A6DC-0892-47BC-9606-3DDB34EC011F}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C74-4478-A3F6-8FEC37BF428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{F325AE9C-5B9D-4FDF-B3BC-2E5A21DBDEF3}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C74-4478-A3F6-8FEC37BF428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{454FFACC-0F3A-40B5-AAC5-AF0D2575613A}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C74-4478-A3F6-8FEC37BF428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{F17DBD5C-4B13-4CC3-A67B-D29DF56872A2}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C74-4478-A3F6-8FEC37BF428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{C808F4AF-3C5C-4803-946F-429667F3152B}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C74-4478-A3F6-8FEC37BF428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{8A3F4801-B0BB-4FEA-B49C-0663C5E7B6D1}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C74-4478-A3F6-8FEC37BF428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{31C3CC2E-29E9-4040-A948-FA02752B3480}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C74-4478-A3F6-8FEC37BF428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{26A5711D-ED88-4DCC-AA4D-63BA6EE0674A}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C74-4478-A3F6-8FEC37BF428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{FB755B31-553B-4416-96BA-7491442DFB58}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C74-4478-A3F6-8FEC37BF428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{7C688BF4-9A45-46E5-BC14-63AEA88598E4}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C74-4478-A3F6-8FEC37BF428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{9C6390EC-ABBB-4E08-9E8F-29DF074DFBA2}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C74-4478-A3F6-8FEC37BF428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{F96A1275-5680-40E3-BB4C-0777FCE4681C}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C74-4478-A3F6-8FEC37BF428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{981884BF-0CC3-4E45-BBDC-BFD3B8D3D00C}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C74-4478-A3F6-8FEC37BF428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{CDFB9301-52B0-4554-8AB8-F1C78353AF7C}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C74-4478-A3F6-8FEC37BF428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{4C3A4F0C-1DEF-40CD-BFB6-2381C77C473A}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C74-4478-A3F6-8FEC37BF428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{F711EB67-0FFA-41CB-A34D-A90EB69C2799}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C74-4478-A3F6-8FEC37BF428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{BBC4144B-E3C4-4198-8DBD-242438649A31}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C74-4478-A3F6-8FEC37BF428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{21B22151-98F8-4C50-8430-C73858171B96}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C74-4478-A3F6-8FEC37BF428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{E84DC0D9-FFE8-4E02-8BC5-A210D61097AB}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C74-4478-A3F6-8FEC37BF42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C74-4478-A3F6-8FEC37BF428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C74-4478-A3F6-8FEC37BF428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{7C1256BF-B7E2-481D-8A11-A8C4C8248A1B}</c15:txfldGUID>
                      <c15:f>Diagramm!$I$46</c15:f>
                      <c15:dlblFieldTableCache>
                        <c:ptCount val="1"/>
                      </c15:dlblFieldTableCache>
                    </c15:dlblFTEntry>
                  </c15:dlblFieldTable>
                  <c15:showDataLabelsRange val="0"/>
                </c:ext>
                <c:ext xmlns:c16="http://schemas.microsoft.com/office/drawing/2014/chart" uri="{C3380CC4-5D6E-409C-BE32-E72D297353CC}">
                  <c16:uniqueId val="{00000000-8877-45B0-9DD8-B9A72497712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{76A0CDC5-58D7-4EA7-AB91-7E90FFF573BD}</c15:txfldGUID>
                      <c15:f>Diagramm!$I$47</c15:f>
                      <c15:dlblFieldTableCache>
                        <c:ptCount val="1"/>
                      </c15:dlblFieldTableCache>
                    </c15:dlblFTEntry>
                  </c15:dlblFieldTable>
                  <c15:showDataLabelsRange val="0"/>
                </c:ext>
                <c:ext xmlns:c16="http://schemas.microsoft.com/office/drawing/2014/chart" uri="{C3380CC4-5D6E-409C-BE32-E72D297353CC}">
                  <c16:uniqueId val="{00000001-8877-45B0-9DD8-B9A72497712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{04E65F68-5995-4FFB-8C78-F8622A4893B2}</c15:txfldGUID>
                      <c15:f>Diagramm!$I$48</c15:f>
                      <c15:dlblFieldTableCache>
                        <c:ptCount val="1"/>
                      </c15:dlblFieldTableCache>
                    </c15:dlblFTEntry>
                  </c15:dlblFieldTable>
                  <c15:showDataLabelsRange val="0"/>
                </c:ext>
                <c:ext xmlns:c16="http://schemas.microsoft.com/office/drawing/2014/chart" uri="{C3380CC4-5D6E-409C-BE32-E72D297353CC}">
                  <c16:uniqueId val="{00000002-8877-45B0-9DD8-B9A72497712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{3446DDF8-BB2E-4410-B643-D38C9DB8DEC0}</c15:txfldGUID>
                      <c15:f>Diagramm!$I$49</c15:f>
                      <c15:dlblFieldTableCache>
                        <c:ptCount val="1"/>
                      </c15:dlblFieldTableCache>
                    </c15:dlblFTEntry>
                  </c15:dlblFieldTable>
                  <c15:showDataLabelsRange val="0"/>
                </c:ext>
                <c:ext xmlns:c16="http://schemas.microsoft.com/office/drawing/2014/chart" uri="{C3380CC4-5D6E-409C-BE32-E72D297353CC}">
                  <c16:uniqueId val="{00000003-8877-45B0-9DD8-B9A72497712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{9A59AE7A-E440-49B3-B57A-F0F98078647F}</c15:txfldGUID>
                      <c15:f>Diagramm!$I$50</c15:f>
                      <c15:dlblFieldTableCache>
                        <c:ptCount val="1"/>
                      </c15:dlblFieldTableCache>
                    </c15:dlblFTEntry>
                  </c15:dlblFieldTable>
                  <c15:showDataLabelsRange val="0"/>
                </c:ext>
                <c:ext xmlns:c16="http://schemas.microsoft.com/office/drawing/2014/chart" uri="{C3380CC4-5D6E-409C-BE32-E72D297353CC}">
                  <c16:uniqueId val="{00000004-8877-45B0-9DD8-B9A72497712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{46649020-05AA-477F-BDF6-522E73C8E9CB}</c15:txfldGUID>
                      <c15:f>Diagramm!$I$51</c15:f>
                      <c15:dlblFieldTableCache>
                        <c:ptCount val="1"/>
                      </c15:dlblFieldTableCache>
                    </c15:dlblFTEntry>
                  </c15:dlblFieldTable>
                  <c15:showDataLabelsRange val="0"/>
                </c:ext>
                <c:ext xmlns:c16="http://schemas.microsoft.com/office/drawing/2014/chart" uri="{C3380CC4-5D6E-409C-BE32-E72D297353CC}">
                  <c16:uniqueId val="{00000005-8877-45B0-9DD8-B9A72497712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{44D00B3E-18D0-465C-8505-B3CE1F7004AA}</c15:txfldGUID>
                      <c15:f>Diagramm!$I$52</c15:f>
                      <c15:dlblFieldTableCache>
                        <c:ptCount val="1"/>
                      </c15:dlblFieldTableCache>
                    </c15:dlblFTEntry>
                  </c15:dlblFieldTable>
                  <c15:showDataLabelsRange val="0"/>
                </c:ext>
                <c:ext xmlns:c16="http://schemas.microsoft.com/office/drawing/2014/chart" uri="{C3380CC4-5D6E-409C-BE32-E72D297353CC}">
                  <c16:uniqueId val="{00000006-8877-45B0-9DD8-B9A72497712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{1A7EB485-CF98-41E8-B3E7-422BA4298D08}</c15:txfldGUID>
                      <c15:f>Diagramm!$I$53</c15:f>
                      <c15:dlblFieldTableCache>
                        <c:ptCount val="1"/>
                      </c15:dlblFieldTableCache>
                    </c15:dlblFTEntry>
                  </c15:dlblFieldTable>
                  <c15:showDataLabelsRange val="0"/>
                </c:ext>
                <c:ext xmlns:c16="http://schemas.microsoft.com/office/drawing/2014/chart" uri="{C3380CC4-5D6E-409C-BE32-E72D297353CC}">
                  <c16:uniqueId val="{00000007-8877-45B0-9DD8-B9A72497712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{427D8B03-697F-4F77-B823-827FE1A62CD3}</c15:txfldGUID>
                      <c15:f>Diagramm!$I$54</c15:f>
                      <c15:dlblFieldTableCache>
                        <c:ptCount val="1"/>
                      </c15:dlblFieldTableCache>
                    </c15:dlblFTEntry>
                  </c15:dlblFieldTable>
                  <c15:showDataLabelsRange val="0"/>
                </c:ext>
                <c:ext xmlns:c16="http://schemas.microsoft.com/office/drawing/2014/chart" uri="{C3380CC4-5D6E-409C-BE32-E72D297353CC}">
                  <c16:uniqueId val="{00000008-8877-45B0-9DD8-B9A72497712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{61FF3A48-808C-4D27-92C6-EC08FF37C870}</c15:txfldGUID>
                      <c15:f>Diagramm!$I$55</c15:f>
                      <c15:dlblFieldTableCache>
                        <c:ptCount val="1"/>
                      </c15:dlblFieldTableCache>
                    </c15:dlblFTEntry>
                  </c15:dlblFieldTable>
                  <c15:showDataLabelsRange val="0"/>
                </c:ext>
                <c:ext xmlns:c16="http://schemas.microsoft.com/office/drawing/2014/chart" uri="{C3380CC4-5D6E-409C-BE32-E72D297353CC}">
                  <c16:uniqueId val="{00000009-8877-45B0-9DD8-B9A72497712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{422C7E45-2A20-4525-BF82-6CE3400CE8AE}</c15:txfldGUID>
                      <c15:f>Diagramm!$I$56</c15:f>
                      <c15:dlblFieldTableCache>
                        <c:ptCount val="1"/>
                      </c15:dlblFieldTableCache>
                    </c15:dlblFTEntry>
                  </c15:dlblFieldTable>
                  <c15:showDataLabelsRange val="0"/>
                </c:ext>
                <c:ext xmlns:c16="http://schemas.microsoft.com/office/drawing/2014/chart" uri="{C3380CC4-5D6E-409C-BE32-E72D297353CC}">
                  <c16:uniqueId val="{0000000A-8877-45B0-9DD8-B9A72497712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{C28257CA-EFAA-4931-901E-E7985BE62360}</c15:txfldGUID>
                      <c15:f>Diagramm!$I$57</c15:f>
                      <c15:dlblFieldTableCache>
                        <c:ptCount val="1"/>
                      </c15:dlblFieldTableCache>
                    </c15:dlblFTEntry>
                  </c15:dlblFieldTable>
                  <c15:showDataLabelsRange val="0"/>
                </c:ext>
                <c:ext xmlns:c16="http://schemas.microsoft.com/office/drawing/2014/chart" uri="{C3380CC4-5D6E-409C-BE32-E72D297353CC}">
                  <c16:uniqueId val="{0000000B-8877-45B0-9DD8-B9A72497712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{BA9A4501-E604-469D-BA47-F5F169976E81}</c15:txfldGUID>
                      <c15:f>Diagramm!$I$58</c15:f>
                      <c15:dlblFieldTableCache>
                        <c:ptCount val="1"/>
                      </c15:dlblFieldTableCache>
                    </c15:dlblFTEntry>
                  </c15:dlblFieldTable>
                  <c15:showDataLabelsRange val="0"/>
                </c:ext>
                <c:ext xmlns:c16="http://schemas.microsoft.com/office/drawing/2014/chart" uri="{C3380CC4-5D6E-409C-BE32-E72D297353CC}">
                  <c16:uniqueId val="{0000000C-8877-45B0-9DD8-B9A72497712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{B501AD00-B09E-4258-925E-7AF1381AD33F}</c15:txfldGUID>
                      <c15:f>Diagramm!$I$59</c15:f>
                      <c15:dlblFieldTableCache>
                        <c:ptCount val="1"/>
                      </c15:dlblFieldTableCache>
                    </c15:dlblFTEntry>
                  </c15:dlblFieldTable>
                  <c15:showDataLabelsRange val="0"/>
                </c:ext>
                <c:ext xmlns:c16="http://schemas.microsoft.com/office/drawing/2014/chart" uri="{C3380CC4-5D6E-409C-BE32-E72D297353CC}">
                  <c16:uniqueId val="{0000000D-8877-45B0-9DD8-B9A72497712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{8FBFDEC5-8679-464D-AB65-7EC6FA73CABE}</c15:txfldGUID>
                      <c15:f>Diagramm!$I$60</c15:f>
                      <c15:dlblFieldTableCache>
                        <c:ptCount val="1"/>
                      </c15:dlblFieldTableCache>
                    </c15:dlblFTEntry>
                  </c15:dlblFieldTable>
                  <c15:showDataLabelsRange val="0"/>
                </c:ext>
                <c:ext xmlns:c16="http://schemas.microsoft.com/office/drawing/2014/chart" uri="{C3380CC4-5D6E-409C-BE32-E72D297353CC}">
                  <c16:uniqueId val="{0000000E-8877-45B0-9DD8-B9A72497712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{73BDCEE4-6ADD-47CF-AB33-47BADB152BEB}</c15:txfldGUID>
                      <c15:f>Diagramm!$I$61</c15:f>
                      <c15:dlblFieldTableCache>
                        <c:ptCount val="1"/>
                      </c15:dlblFieldTableCache>
                    </c15:dlblFTEntry>
                  </c15:dlblFieldTable>
                  <c15:showDataLabelsRange val="0"/>
                </c:ext>
                <c:ext xmlns:c16="http://schemas.microsoft.com/office/drawing/2014/chart" uri="{C3380CC4-5D6E-409C-BE32-E72D297353CC}">
                  <c16:uniqueId val="{0000000F-8877-45B0-9DD8-B9A72497712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{47DF1E94-EC51-4202-BA07-EC49F9280123}</c15:txfldGUID>
                      <c15:f>Diagramm!$I$62</c15:f>
                      <c15:dlblFieldTableCache>
                        <c:ptCount val="1"/>
                      </c15:dlblFieldTableCache>
                    </c15:dlblFTEntry>
                  </c15:dlblFieldTable>
                  <c15:showDataLabelsRange val="0"/>
                </c:ext>
                <c:ext xmlns:c16="http://schemas.microsoft.com/office/drawing/2014/chart" uri="{C3380CC4-5D6E-409C-BE32-E72D297353CC}">
                  <c16:uniqueId val="{00000010-8877-45B0-9DD8-B9A72497712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{B2256FBE-E693-4544-AC79-02281859A489}</c15:txfldGUID>
                      <c15:f>Diagramm!$I$63</c15:f>
                      <c15:dlblFieldTableCache>
                        <c:ptCount val="1"/>
                      </c15:dlblFieldTableCache>
                    </c15:dlblFTEntry>
                  </c15:dlblFieldTable>
                  <c15:showDataLabelsRange val="0"/>
                </c:ext>
                <c:ext xmlns:c16="http://schemas.microsoft.com/office/drawing/2014/chart" uri="{C3380CC4-5D6E-409C-BE32-E72D297353CC}">
                  <c16:uniqueId val="{00000011-8877-45B0-9DD8-B9A72497712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{B5676938-875B-4280-A454-5568137B2A72}</c15:txfldGUID>
                      <c15:f>Diagramm!$I$64</c15:f>
                      <c15:dlblFieldTableCache>
                        <c:ptCount val="1"/>
                      </c15:dlblFieldTableCache>
                    </c15:dlblFTEntry>
                  </c15:dlblFieldTable>
                  <c15:showDataLabelsRange val="0"/>
                </c:ext>
                <c:ext xmlns:c16="http://schemas.microsoft.com/office/drawing/2014/chart" uri="{C3380CC4-5D6E-409C-BE32-E72D297353CC}">
                  <c16:uniqueId val="{00000012-8877-45B0-9DD8-B9A72497712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{B495ADE2-3D43-4ED6-A63D-1D58DCB0790D}</c15:txfldGUID>
                      <c15:f>Diagramm!$I$65</c15:f>
                      <c15:dlblFieldTableCache>
                        <c:ptCount val="1"/>
                      </c15:dlblFieldTableCache>
                    </c15:dlblFTEntry>
                  </c15:dlblFieldTable>
                  <c15:showDataLabelsRange val="0"/>
                </c:ext>
                <c:ext xmlns:c16="http://schemas.microsoft.com/office/drawing/2014/chart" uri="{C3380CC4-5D6E-409C-BE32-E72D297353CC}">
                  <c16:uniqueId val="{00000013-8877-45B0-9DD8-B9A72497712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{7C5843E5-3A29-4B8F-B945-643BE7ECF014}</c15:txfldGUID>
                      <c15:f>Diagramm!$I$66</c15:f>
                      <c15:dlblFieldTableCache>
                        <c:ptCount val="1"/>
                      </c15:dlblFieldTableCache>
                    </c15:dlblFTEntry>
                  </c15:dlblFieldTable>
                  <c15:showDataLabelsRange val="0"/>
                </c:ext>
                <c:ext xmlns:c16="http://schemas.microsoft.com/office/drawing/2014/chart" uri="{C3380CC4-5D6E-409C-BE32-E72D297353CC}">
                  <c16:uniqueId val="{00000014-8877-45B0-9DD8-B9A72497712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{961022EB-12F5-4BF8-8F75-1817720F0089}</c15:txfldGUID>
                      <c15:f>Diagramm!$I$67</c15:f>
                      <c15:dlblFieldTableCache>
                        <c:ptCount val="1"/>
                      </c15:dlblFieldTableCache>
                    </c15:dlblFTEntry>
                  </c15:dlblFieldTable>
                  <c15:showDataLabelsRange val="0"/>
                </c:ext>
                <c:ext xmlns:c16="http://schemas.microsoft.com/office/drawing/2014/chart" uri="{C3380CC4-5D6E-409C-BE32-E72D297353CC}">
                  <c16:uniqueId val="{00000015-8877-45B0-9DD8-B9A7249771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77-45B0-9DD8-B9A72497712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{A5FBFC04-FB23-4346-9B2D-AE353954E4CD}</c15:txfldGUID>
                      <c15:f>Diagramm!$K$46</c15:f>
                      <c15:dlblFieldTableCache>
                        <c:ptCount val="1"/>
                      </c15:dlblFieldTableCache>
                    </c15:dlblFTEntry>
                  </c15:dlblFieldTable>
                  <c15:showDataLabelsRange val="0"/>
                </c:ext>
                <c:ext xmlns:c16="http://schemas.microsoft.com/office/drawing/2014/chart" uri="{C3380CC4-5D6E-409C-BE32-E72D297353CC}">
                  <c16:uniqueId val="{00000017-8877-45B0-9DD8-B9A72497712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{26CD00E3-9BAC-40AB-B927-C00C25BA2454}</c15:txfldGUID>
                      <c15:f>Diagramm!$K$47</c15:f>
                      <c15:dlblFieldTableCache>
                        <c:ptCount val="1"/>
                      </c15:dlblFieldTableCache>
                    </c15:dlblFTEntry>
                  </c15:dlblFieldTable>
                  <c15:showDataLabelsRange val="0"/>
                </c:ext>
                <c:ext xmlns:c16="http://schemas.microsoft.com/office/drawing/2014/chart" uri="{C3380CC4-5D6E-409C-BE32-E72D297353CC}">
                  <c16:uniqueId val="{00000018-8877-45B0-9DD8-B9A72497712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{77EA3248-FC2C-4703-A59D-43AD09262DB9}</c15:txfldGUID>
                      <c15:f>Diagramm!$K$48</c15:f>
                      <c15:dlblFieldTableCache>
                        <c:ptCount val="1"/>
                      </c15:dlblFieldTableCache>
                    </c15:dlblFTEntry>
                  </c15:dlblFieldTable>
                  <c15:showDataLabelsRange val="0"/>
                </c:ext>
                <c:ext xmlns:c16="http://schemas.microsoft.com/office/drawing/2014/chart" uri="{C3380CC4-5D6E-409C-BE32-E72D297353CC}">
                  <c16:uniqueId val="{00000019-8877-45B0-9DD8-B9A72497712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{1AF3DBF4-9138-4724-AB44-1C34D1BF903E}</c15:txfldGUID>
                      <c15:f>Diagramm!$K$49</c15:f>
                      <c15:dlblFieldTableCache>
                        <c:ptCount val="1"/>
                      </c15:dlblFieldTableCache>
                    </c15:dlblFTEntry>
                  </c15:dlblFieldTable>
                  <c15:showDataLabelsRange val="0"/>
                </c:ext>
                <c:ext xmlns:c16="http://schemas.microsoft.com/office/drawing/2014/chart" uri="{C3380CC4-5D6E-409C-BE32-E72D297353CC}">
                  <c16:uniqueId val="{0000001A-8877-45B0-9DD8-B9A72497712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{DE3A4799-A793-447A-9252-C3EA5C7BB101}</c15:txfldGUID>
                      <c15:f>Diagramm!$K$50</c15:f>
                      <c15:dlblFieldTableCache>
                        <c:ptCount val="1"/>
                      </c15:dlblFieldTableCache>
                    </c15:dlblFTEntry>
                  </c15:dlblFieldTable>
                  <c15:showDataLabelsRange val="0"/>
                </c:ext>
                <c:ext xmlns:c16="http://schemas.microsoft.com/office/drawing/2014/chart" uri="{C3380CC4-5D6E-409C-BE32-E72D297353CC}">
                  <c16:uniqueId val="{0000001B-8877-45B0-9DD8-B9A72497712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{4B26B8A7-FBF4-498B-90F9-271BB2ECA7D6}</c15:txfldGUID>
                      <c15:f>Diagramm!$K$51</c15:f>
                      <c15:dlblFieldTableCache>
                        <c:ptCount val="1"/>
                      </c15:dlblFieldTableCache>
                    </c15:dlblFTEntry>
                  </c15:dlblFieldTable>
                  <c15:showDataLabelsRange val="0"/>
                </c:ext>
                <c:ext xmlns:c16="http://schemas.microsoft.com/office/drawing/2014/chart" uri="{C3380CC4-5D6E-409C-BE32-E72D297353CC}">
                  <c16:uniqueId val="{0000001C-8877-45B0-9DD8-B9A72497712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{009E2072-583D-4778-A50F-24EE2CB24210}</c15:txfldGUID>
                      <c15:f>Diagramm!$K$52</c15:f>
                      <c15:dlblFieldTableCache>
                        <c:ptCount val="1"/>
                      </c15:dlblFieldTableCache>
                    </c15:dlblFTEntry>
                  </c15:dlblFieldTable>
                  <c15:showDataLabelsRange val="0"/>
                </c:ext>
                <c:ext xmlns:c16="http://schemas.microsoft.com/office/drawing/2014/chart" uri="{C3380CC4-5D6E-409C-BE32-E72D297353CC}">
                  <c16:uniqueId val="{0000001D-8877-45B0-9DD8-B9A72497712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{52CC5075-283A-4D54-ABE4-373A8F50D27A}</c15:txfldGUID>
                      <c15:f>Diagramm!$K$53</c15:f>
                      <c15:dlblFieldTableCache>
                        <c:ptCount val="1"/>
                      </c15:dlblFieldTableCache>
                    </c15:dlblFTEntry>
                  </c15:dlblFieldTable>
                  <c15:showDataLabelsRange val="0"/>
                </c:ext>
                <c:ext xmlns:c16="http://schemas.microsoft.com/office/drawing/2014/chart" uri="{C3380CC4-5D6E-409C-BE32-E72D297353CC}">
                  <c16:uniqueId val="{0000001E-8877-45B0-9DD8-B9A72497712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{89A6CBBF-D0F2-4AEF-A13A-F6E9D4CAF66B}</c15:txfldGUID>
                      <c15:f>Diagramm!$K$54</c15:f>
                      <c15:dlblFieldTableCache>
                        <c:ptCount val="1"/>
                      </c15:dlblFieldTableCache>
                    </c15:dlblFTEntry>
                  </c15:dlblFieldTable>
                  <c15:showDataLabelsRange val="0"/>
                </c:ext>
                <c:ext xmlns:c16="http://schemas.microsoft.com/office/drawing/2014/chart" uri="{C3380CC4-5D6E-409C-BE32-E72D297353CC}">
                  <c16:uniqueId val="{0000001F-8877-45B0-9DD8-B9A72497712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{BD213207-C4D7-4121-A302-5DF0E28080C7}</c15:txfldGUID>
                      <c15:f>Diagramm!$K$55</c15:f>
                      <c15:dlblFieldTableCache>
                        <c:ptCount val="1"/>
                      </c15:dlblFieldTableCache>
                    </c15:dlblFTEntry>
                  </c15:dlblFieldTable>
                  <c15:showDataLabelsRange val="0"/>
                </c:ext>
                <c:ext xmlns:c16="http://schemas.microsoft.com/office/drawing/2014/chart" uri="{C3380CC4-5D6E-409C-BE32-E72D297353CC}">
                  <c16:uniqueId val="{00000020-8877-45B0-9DD8-B9A72497712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{0C771956-E34E-4ECA-8919-5D8E394D12A3}</c15:txfldGUID>
                      <c15:f>Diagramm!$K$56</c15:f>
                      <c15:dlblFieldTableCache>
                        <c:ptCount val="1"/>
                      </c15:dlblFieldTableCache>
                    </c15:dlblFTEntry>
                  </c15:dlblFieldTable>
                  <c15:showDataLabelsRange val="0"/>
                </c:ext>
                <c:ext xmlns:c16="http://schemas.microsoft.com/office/drawing/2014/chart" uri="{C3380CC4-5D6E-409C-BE32-E72D297353CC}">
                  <c16:uniqueId val="{00000021-8877-45B0-9DD8-B9A72497712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{5D70BDFD-D96E-484A-8CD6-93356260003A}</c15:txfldGUID>
                      <c15:f>Diagramm!$K$57</c15:f>
                      <c15:dlblFieldTableCache>
                        <c:ptCount val="1"/>
                      </c15:dlblFieldTableCache>
                    </c15:dlblFTEntry>
                  </c15:dlblFieldTable>
                  <c15:showDataLabelsRange val="0"/>
                </c:ext>
                <c:ext xmlns:c16="http://schemas.microsoft.com/office/drawing/2014/chart" uri="{C3380CC4-5D6E-409C-BE32-E72D297353CC}">
                  <c16:uniqueId val="{00000022-8877-45B0-9DD8-B9A72497712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{FA0342E2-75AC-4BDA-A9ED-1FD4B25F12C2}</c15:txfldGUID>
                      <c15:f>Diagramm!$K$58</c15:f>
                      <c15:dlblFieldTableCache>
                        <c:ptCount val="1"/>
                      </c15:dlblFieldTableCache>
                    </c15:dlblFTEntry>
                  </c15:dlblFieldTable>
                  <c15:showDataLabelsRange val="0"/>
                </c:ext>
                <c:ext xmlns:c16="http://schemas.microsoft.com/office/drawing/2014/chart" uri="{C3380CC4-5D6E-409C-BE32-E72D297353CC}">
                  <c16:uniqueId val="{00000023-8877-45B0-9DD8-B9A72497712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{B998CB59-9043-4524-B9F5-18C3DD918D90}</c15:txfldGUID>
                      <c15:f>Diagramm!$K$59</c15:f>
                      <c15:dlblFieldTableCache>
                        <c:ptCount val="1"/>
                      </c15:dlblFieldTableCache>
                    </c15:dlblFTEntry>
                  </c15:dlblFieldTable>
                  <c15:showDataLabelsRange val="0"/>
                </c:ext>
                <c:ext xmlns:c16="http://schemas.microsoft.com/office/drawing/2014/chart" uri="{C3380CC4-5D6E-409C-BE32-E72D297353CC}">
                  <c16:uniqueId val="{00000024-8877-45B0-9DD8-B9A72497712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{FD3C84AD-76A0-46E4-89CA-02F796239426}</c15:txfldGUID>
                      <c15:f>Diagramm!$K$60</c15:f>
                      <c15:dlblFieldTableCache>
                        <c:ptCount val="1"/>
                      </c15:dlblFieldTableCache>
                    </c15:dlblFTEntry>
                  </c15:dlblFieldTable>
                  <c15:showDataLabelsRange val="0"/>
                </c:ext>
                <c:ext xmlns:c16="http://schemas.microsoft.com/office/drawing/2014/chart" uri="{C3380CC4-5D6E-409C-BE32-E72D297353CC}">
                  <c16:uniqueId val="{00000025-8877-45B0-9DD8-B9A72497712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{CC9948EB-24E0-4C49-BBD8-3F3C93A602A7}</c15:txfldGUID>
                      <c15:f>Diagramm!$K$61</c15:f>
                      <c15:dlblFieldTableCache>
                        <c:ptCount val="1"/>
                      </c15:dlblFieldTableCache>
                    </c15:dlblFTEntry>
                  </c15:dlblFieldTable>
                  <c15:showDataLabelsRange val="0"/>
                </c:ext>
                <c:ext xmlns:c16="http://schemas.microsoft.com/office/drawing/2014/chart" uri="{C3380CC4-5D6E-409C-BE32-E72D297353CC}">
                  <c16:uniqueId val="{00000026-8877-45B0-9DD8-B9A72497712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{1D25CCE1-873F-4A9D-B09C-CC7483DA4322}</c15:txfldGUID>
                      <c15:f>Diagramm!$K$62</c15:f>
                      <c15:dlblFieldTableCache>
                        <c:ptCount val="1"/>
                      </c15:dlblFieldTableCache>
                    </c15:dlblFTEntry>
                  </c15:dlblFieldTable>
                  <c15:showDataLabelsRange val="0"/>
                </c:ext>
                <c:ext xmlns:c16="http://schemas.microsoft.com/office/drawing/2014/chart" uri="{C3380CC4-5D6E-409C-BE32-E72D297353CC}">
                  <c16:uniqueId val="{00000027-8877-45B0-9DD8-B9A72497712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{8EC433BE-D28E-48A8-B853-1754D43EC67D}</c15:txfldGUID>
                      <c15:f>Diagramm!$K$63</c15:f>
                      <c15:dlblFieldTableCache>
                        <c:ptCount val="1"/>
                      </c15:dlblFieldTableCache>
                    </c15:dlblFTEntry>
                  </c15:dlblFieldTable>
                  <c15:showDataLabelsRange val="0"/>
                </c:ext>
                <c:ext xmlns:c16="http://schemas.microsoft.com/office/drawing/2014/chart" uri="{C3380CC4-5D6E-409C-BE32-E72D297353CC}">
                  <c16:uniqueId val="{00000028-8877-45B0-9DD8-B9A72497712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{4B99FB35-F10E-4483-A225-79447ADD7602}</c15:txfldGUID>
                      <c15:f>Diagramm!$K$64</c15:f>
                      <c15:dlblFieldTableCache>
                        <c:ptCount val="1"/>
                      </c15:dlblFieldTableCache>
                    </c15:dlblFTEntry>
                  </c15:dlblFieldTable>
                  <c15:showDataLabelsRange val="0"/>
                </c:ext>
                <c:ext xmlns:c16="http://schemas.microsoft.com/office/drawing/2014/chart" uri="{C3380CC4-5D6E-409C-BE32-E72D297353CC}">
                  <c16:uniqueId val="{00000029-8877-45B0-9DD8-B9A72497712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{C33AFA4E-3D25-46C1-A0A4-8CB82D37DF08}</c15:txfldGUID>
                      <c15:f>Diagramm!$K$65</c15:f>
                      <c15:dlblFieldTableCache>
                        <c:ptCount val="1"/>
                      </c15:dlblFieldTableCache>
                    </c15:dlblFTEntry>
                  </c15:dlblFieldTable>
                  <c15:showDataLabelsRange val="0"/>
                </c:ext>
                <c:ext xmlns:c16="http://schemas.microsoft.com/office/drawing/2014/chart" uri="{C3380CC4-5D6E-409C-BE32-E72D297353CC}">
                  <c16:uniqueId val="{0000002A-8877-45B0-9DD8-B9A72497712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{D15AC67F-BCE6-4349-B49D-337CE6ED3468}</c15:txfldGUID>
                      <c15:f>Diagramm!$K$66</c15:f>
                      <c15:dlblFieldTableCache>
                        <c:ptCount val="1"/>
                      </c15:dlblFieldTableCache>
                    </c15:dlblFTEntry>
                  </c15:dlblFieldTable>
                  <c15:showDataLabelsRange val="0"/>
                </c:ext>
                <c:ext xmlns:c16="http://schemas.microsoft.com/office/drawing/2014/chart" uri="{C3380CC4-5D6E-409C-BE32-E72D297353CC}">
                  <c16:uniqueId val="{0000002B-8877-45B0-9DD8-B9A72497712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{EF084B72-0156-4DA6-96A8-C275563ECAFF}</c15:txfldGUID>
                      <c15:f>Diagramm!$K$67</c15:f>
                      <c15:dlblFieldTableCache>
                        <c:ptCount val="1"/>
                      </c15:dlblFieldTableCache>
                    </c15:dlblFTEntry>
                  </c15:dlblFieldTable>
                  <c15:showDataLabelsRange val="0"/>
                </c:ext>
                <c:ext xmlns:c16="http://schemas.microsoft.com/office/drawing/2014/chart" uri="{C3380CC4-5D6E-409C-BE32-E72D297353CC}">
                  <c16:uniqueId val="{0000002C-8877-45B0-9DD8-B9A72497712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77-45B0-9DD8-B9A72497712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{A9C6EF99-C621-44A1-8E65-D20B3A063D93}</c15:txfldGUID>
                      <c15:f>Diagramm!$J$46</c15:f>
                      <c15:dlblFieldTableCache>
                        <c:ptCount val="1"/>
                      </c15:dlblFieldTableCache>
                    </c15:dlblFTEntry>
                  </c15:dlblFieldTable>
                  <c15:showDataLabelsRange val="0"/>
                </c:ext>
                <c:ext xmlns:c16="http://schemas.microsoft.com/office/drawing/2014/chart" uri="{C3380CC4-5D6E-409C-BE32-E72D297353CC}">
                  <c16:uniqueId val="{0000002E-8877-45B0-9DD8-B9A72497712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{929EDAE0-3B8B-47E7-8E3A-4A3A34CE360C}</c15:txfldGUID>
                      <c15:f>Diagramm!$J$47</c15:f>
                      <c15:dlblFieldTableCache>
                        <c:ptCount val="1"/>
                      </c15:dlblFieldTableCache>
                    </c15:dlblFTEntry>
                  </c15:dlblFieldTable>
                  <c15:showDataLabelsRange val="0"/>
                </c:ext>
                <c:ext xmlns:c16="http://schemas.microsoft.com/office/drawing/2014/chart" uri="{C3380CC4-5D6E-409C-BE32-E72D297353CC}">
                  <c16:uniqueId val="{0000002F-8877-45B0-9DD8-B9A72497712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{F01841C5-882A-423D-8C2C-568C26AF8553}</c15:txfldGUID>
                      <c15:f>Diagramm!$J$48</c15:f>
                      <c15:dlblFieldTableCache>
                        <c:ptCount val="1"/>
                      </c15:dlblFieldTableCache>
                    </c15:dlblFTEntry>
                  </c15:dlblFieldTable>
                  <c15:showDataLabelsRange val="0"/>
                </c:ext>
                <c:ext xmlns:c16="http://schemas.microsoft.com/office/drawing/2014/chart" uri="{C3380CC4-5D6E-409C-BE32-E72D297353CC}">
                  <c16:uniqueId val="{00000030-8877-45B0-9DD8-B9A72497712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{D39A6E2C-E2E5-4E83-A989-C0E8C4538D64}</c15:txfldGUID>
                      <c15:f>Diagramm!$J$49</c15:f>
                      <c15:dlblFieldTableCache>
                        <c:ptCount val="1"/>
                      </c15:dlblFieldTableCache>
                    </c15:dlblFTEntry>
                  </c15:dlblFieldTable>
                  <c15:showDataLabelsRange val="0"/>
                </c:ext>
                <c:ext xmlns:c16="http://schemas.microsoft.com/office/drawing/2014/chart" uri="{C3380CC4-5D6E-409C-BE32-E72D297353CC}">
                  <c16:uniqueId val="{00000031-8877-45B0-9DD8-B9A72497712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{DE4CFEFA-12AD-47DE-8289-E223A9AA47FE}</c15:txfldGUID>
                      <c15:f>Diagramm!$J$50</c15:f>
                      <c15:dlblFieldTableCache>
                        <c:ptCount val="1"/>
                      </c15:dlblFieldTableCache>
                    </c15:dlblFTEntry>
                  </c15:dlblFieldTable>
                  <c15:showDataLabelsRange val="0"/>
                </c:ext>
                <c:ext xmlns:c16="http://schemas.microsoft.com/office/drawing/2014/chart" uri="{C3380CC4-5D6E-409C-BE32-E72D297353CC}">
                  <c16:uniqueId val="{00000032-8877-45B0-9DD8-B9A72497712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{0A7A2066-8389-4A31-B5A3-421A7E6D4B2C}</c15:txfldGUID>
                      <c15:f>Diagramm!$J$51</c15:f>
                      <c15:dlblFieldTableCache>
                        <c:ptCount val="1"/>
                      </c15:dlblFieldTableCache>
                    </c15:dlblFTEntry>
                  </c15:dlblFieldTable>
                  <c15:showDataLabelsRange val="0"/>
                </c:ext>
                <c:ext xmlns:c16="http://schemas.microsoft.com/office/drawing/2014/chart" uri="{C3380CC4-5D6E-409C-BE32-E72D297353CC}">
                  <c16:uniqueId val="{00000033-8877-45B0-9DD8-B9A72497712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{F018E807-3616-4CE0-B82F-BCB1448E6FF9}</c15:txfldGUID>
                      <c15:f>Diagramm!$J$52</c15:f>
                      <c15:dlblFieldTableCache>
                        <c:ptCount val="1"/>
                      </c15:dlblFieldTableCache>
                    </c15:dlblFTEntry>
                  </c15:dlblFieldTable>
                  <c15:showDataLabelsRange val="0"/>
                </c:ext>
                <c:ext xmlns:c16="http://schemas.microsoft.com/office/drawing/2014/chart" uri="{C3380CC4-5D6E-409C-BE32-E72D297353CC}">
                  <c16:uniqueId val="{00000034-8877-45B0-9DD8-B9A72497712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{5A3E2706-0BD3-40FB-B79A-74FCB9E010CA}</c15:txfldGUID>
                      <c15:f>Diagramm!$J$53</c15:f>
                      <c15:dlblFieldTableCache>
                        <c:ptCount val="1"/>
                      </c15:dlblFieldTableCache>
                    </c15:dlblFTEntry>
                  </c15:dlblFieldTable>
                  <c15:showDataLabelsRange val="0"/>
                </c:ext>
                <c:ext xmlns:c16="http://schemas.microsoft.com/office/drawing/2014/chart" uri="{C3380CC4-5D6E-409C-BE32-E72D297353CC}">
                  <c16:uniqueId val="{00000035-8877-45B0-9DD8-B9A72497712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{8BC803D6-1DD5-4D53-9A4E-96069DA4F80F}</c15:txfldGUID>
                      <c15:f>Diagramm!$J$54</c15:f>
                      <c15:dlblFieldTableCache>
                        <c:ptCount val="1"/>
                      </c15:dlblFieldTableCache>
                    </c15:dlblFTEntry>
                  </c15:dlblFieldTable>
                  <c15:showDataLabelsRange val="0"/>
                </c:ext>
                <c:ext xmlns:c16="http://schemas.microsoft.com/office/drawing/2014/chart" uri="{C3380CC4-5D6E-409C-BE32-E72D297353CC}">
                  <c16:uniqueId val="{00000036-8877-45B0-9DD8-B9A72497712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{8E390F7E-D00E-4013-BAF3-86F4364A8A59}</c15:txfldGUID>
                      <c15:f>Diagramm!$J$55</c15:f>
                      <c15:dlblFieldTableCache>
                        <c:ptCount val="1"/>
                      </c15:dlblFieldTableCache>
                    </c15:dlblFTEntry>
                  </c15:dlblFieldTable>
                  <c15:showDataLabelsRange val="0"/>
                </c:ext>
                <c:ext xmlns:c16="http://schemas.microsoft.com/office/drawing/2014/chart" uri="{C3380CC4-5D6E-409C-BE32-E72D297353CC}">
                  <c16:uniqueId val="{00000037-8877-45B0-9DD8-B9A72497712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{6E7DB34E-CDA8-43D2-AD8E-D256EAAC4F1C}</c15:txfldGUID>
                      <c15:f>Diagramm!$J$56</c15:f>
                      <c15:dlblFieldTableCache>
                        <c:ptCount val="1"/>
                      </c15:dlblFieldTableCache>
                    </c15:dlblFTEntry>
                  </c15:dlblFieldTable>
                  <c15:showDataLabelsRange val="0"/>
                </c:ext>
                <c:ext xmlns:c16="http://schemas.microsoft.com/office/drawing/2014/chart" uri="{C3380CC4-5D6E-409C-BE32-E72D297353CC}">
                  <c16:uniqueId val="{00000038-8877-45B0-9DD8-B9A72497712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{6183C2FC-FFC6-4689-A917-434AAE221E33}</c15:txfldGUID>
                      <c15:f>Diagramm!$J$57</c15:f>
                      <c15:dlblFieldTableCache>
                        <c:ptCount val="1"/>
                      </c15:dlblFieldTableCache>
                    </c15:dlblFTEntry>
                  </c15:dlblFieldTable>
                  <c15:showDataLabelsRange val="0"/>
                </c:ext>
                <c:ext xmlns:c16="http://schemas.microsoft.com/office/drawing/2014/chart" uri="{C3380CC4-5D6E-409C-BE32-E72D297353CC}">
                  <c16:uniqueId val="{00000039-8877-45B0-9DD8-B9A72497712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{F2915BD4-4F91-439D-87E4-6AF8D2858F8E}</c15:txfldGUID>
                      <c15:f>Diagramm!$J$58</c15:f>
                      <c15:dlblFieldTableCache>
                        <c:ptCount val="1"/>
                      </c15:dlblFieldTableCache>
                    </c15:dlblFTEntry>
                  </c15:dlblFieldTable>
                  <c15:showDataLabelsRange val="0"/>
                </c:ext>
                <c:ext xmlns:c16="http://schemas.microsoft.com/office/drawing/2014/chart" uri="{C3380CC4-5D6E-409C-BE32-E72D297353CC}">
                  <c16:uniqueId val="{0000003A-8877-45B0-9DD8-B9A72497712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{6E6B3C5E-72D0-4197-89C9-B27ADA4BFDC7}</c15:txfldGUID>
                      <c15:f>Diagramm!$J$59</c15:f>
                      <c15:dlblFieldTableCache>
                        <c:ptCount val="1"/>
                      </c15:dlblFieldTableCache>
                    </c15:dlblFTEntry>
                  </c15:dlblFieldTable>
                  <c15:showDataLabelsRange val="0"/>
                </c:ext>
                <c:ext xmlns:c16="http://schemas.microsoft.com/office/drawing/2014/chart" uri="{C3380CC4-5D6E-409C-BE32-E72D297353CC}">
                  <c16:uniqueId val="{0000003B-8877-45B0-9DD8-B9A72497712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{1516AF74-697D-4865-B918-0F059A28F427}</c15:txfldGUID>
                      <c15:f>Diagramm!$J$60</c15:f>
                      <c15:dlblFieldTableCache>
                        <c:ptCount val="1"/>
                      </c15:dlblFieldTableCache>
                    </c15:dlblFTEntry>
                  </c15:dlblFieldTable>
                  <c15:showDataLabelsRange val="0"/>
                </c:ext>
                <c:ext xmlns:c16="http://schemas.microsoft.com/office/drawing/2014/chart" uri="{C3380CC4-5D6E-409C-BE32-E72D297353CC}">
                  <c16:uniqueId val="{0000003C-8877-45B0-9DD8-B9A72497712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{6E440E7B-0587-44D5-9263-95E7B41FA681}</c15:txfldGUID>
                      <c15:f>Diagramm!$J$61</c15:f>
                      <c15:dlblFieldTableCache>
                        <c:ptCount val="1"/>
                      </c15:dlblFieldTableCache>
                    </c15:dlblFTEntry>
                  </c15:dlblFieldTable>
                  <c15:showDataLabelsRange val="0"/>
                </c:ext>
                <c:ext xmlns:c16="http://schemas.microsoft.com/office/drawing/2014/chart" uri="{C3380CC4-5D6E-409C-BE32-E72D297353CC}">
                  <c16:uniqueId val="{0000003D-8877-45B0-9DD8-B9A72497712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{C1CFC356-8040-4E6C-9F02-167ED4CDA0C6}</c15:txfldGUID>
                      <c15:f>Diagramm!$J$62</c15:f>
                      <c15:dlblFieldTableCache>
                        <c:ptCount val="1"/>
                      </c15:dlblFieldTableCache>
                    </c15:dlblFTEntry>
                  </c15:dlblFieldTable>
                  <c15:showDataLabelsRange val="0"/>
                </c:ext>
                <c:ext xmlns:c16="http://schemas.microsoft.com/office/drawing/2014/chart" uri="{C3380CC4-5D6E-409C-BE32-E72D297353CC}">
                  <c16:uniqueId val="{0000003E-8877-45B0-9DD8-B9A72497712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{203D99C4-4A2E-499A-82DA-1D1457D58585}</c15:txfldGUID>
                      <c15:f>Diagramm!$J$63</c15:f>
                      <c15:dlblFieldTableCache>
                        <c:ptCount val="1"/>
                      </c15:dlblFieldTableCache>
                    </c15:dlblFTEntry>
                  </c15:dlblFieldTable>
                  <c15:showDataLabelsRange val="0"/>
                </c:ext>
                <c:ext xmlns:c16="http://schemas.microsoft.com/office/drawing/2014/chart" uri="{C3380CC4-5D6E-409C-BE32-E72D297353CC}">
                  <c16:uniqueId val="{0000003F-8877-45B0-9DD8-B9A72497712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{DCCF4583-A1F1-4688-A579-22926EB4928A}</c15:txfldGUID>
                      <c15:f>Diagramm!$J$64</c15:f>
                      <c15:dlblFieldTableCache>
                        <c:ptCount val="1"/>
                      </c15:dlblFieldTableCache>
                    </c15:dlblFTEntry>
                  </c15:dlblFieldTable>
                  <c15:showDataLabelsRange val="0"/>
                </c:ext>
                <c:ext xmlns:c16="http://schemas.microsoft.com/office/drawing/2014/chart" uri="{C3380CC4-5D6E-409C-BE32-E72D297353CC}">
                  <c16:uniqueId val="{00000040-8877-45B0-9DD8-B9A72497712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{60BB5647-BC7C-4B5D-AB8F-E34822E2FAB2}</c15:txfldGUID>
                      <c15:f>Diagramm!$J$65</c15:f>
                      <c15:dlblFieldTableCache>
                        <c:ptCount val="1"/>
                      </c15:dlblFieldTableCache>
                    </c15:dlblFTEntry>
                  </c15:dlblFieldTable>
                  <c15:showDataLabelsRange val="0"/>
                </c:ext>
                <c:ext xmlns:c16="http://schemas.microsoft.com/office/drawing/2014/chart" uri="{C3380CC4-5D6E-409C-BE32-E72D297353CC}">
                  <c16:uniqueId val="{00000041-8877-45B0-9DD8-B9A72497712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{6011272F-7FEF-427C-ABD8-248B1F107EF9}</c15:txfldGUID>
                      <c15:f>Diagramm!$J$66</c15:f>
                      <c15:dlblFieldTableCache>
                        <c:ptCount val="1"/>
                      </c15:dlblFieldTableCache>
                    </c15:dlblFTEntry>
                  </c15:dlblFieldTable>
                  <c15:showDataLabelsRange val="0"/>
                </c:ext>
                <c:ext xmlns:c16="http://schemas.microsoft.com/office/drawing/2014/chart" uri="{C3380CC4-5D6E-409C-BE32-E72D297353CC}">
                  <c16:uniqueId val="{00000042-8877-45B0-9DD8-B9A72497712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{E84346FA-618F-4172-AC06-12460A65AF30}</c15:txfldGUID>
                      <c15:f>Diagramm!$J$67</c15:f>
                      <c15:dlblFieldTableCache>
                        <c:ptCount val="1"/>
                      </c15:dlblFieldTableCache>
                    </c15:dlblFTEntry>
                  </c15:dlblFieldTable>
                  <c15:showDataLabelsRange val="0"/>
                </c:ext>
                <c:ext xmlns:c16="http://schemas.microsoft.com/office/drawing/2014/chart" uri="{C3380CC4-5D6E-409C-BE32-E72D297353CC}">
                  <c16:uniqueId val="{00000043-8877-45B0-9DD8-B9A7249771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77-45B0-9DD8-B9A72497712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D0-4906-AEB7-E305798C53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D0-4906-AEB7-E305798C53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D0-4906-AEB7-E305798C53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D0-4906-AEB7-E305798C53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D0-4906-AEB7-E305798C53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D0-4906-AEB7-E305798C53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D0-4906-AEB7-E305798C53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D0-4906-AEB7-E305798C53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D0-4906-AEB7-E305798C53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D0-4906-AEB7-E305798C53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D0-4906-AEB7-E305798C53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D0-4906-AEB7-E305798C53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CD0-4906-AEB7-E305798C53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CD0-4906-AEB7-E305798C53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CD0-4906-AEB7-E305798C53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CD0-4906-AEB7-E305798C53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CD0-4906-AEB7-E305798C53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CD0-4906-AEB7-E305798C53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CD0-4906-AEB7-E305798C53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CD0-4906-AEB7-E305798C53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CD0-4906-AEB7-E305798C53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CD0-4906-AEB7-E305798C53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CD0-4906-AEB7-E305798C532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CD0-4906-AEB7-E305798C53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CD0-4906-AEB7-E305798C53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CD0-4906-AEB7-E305798C53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CD0-4906-AEB7-E305798C53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CD0-4906-AEB7-E305798C53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CD0-4906-AEB7-E305798C53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CD0-4906-AEB7-E305798C53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CD0-4906-AEB7-E305798C53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CD0-4906-AEB7-E305798C53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CD0-4906-AEB7-E305798C53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CD0-4906-AEB7-E305798C53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CD0-4906-AEB7-E305798C53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CD0-4906-AEB7-E305798C53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CD0-4906-AEB7-E305798C53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CD0-4906-AEB7-E305798C53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CD0-4906-AEB7-E305798C53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CD0-4906-AEB7-E305798C53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CD0-4906-AEB7-E305798C53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CD0-4906-AEB7-E305798C53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CD0-4906-AEB7-E305798C53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CD0-4906-AEB7-E305798C53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CD0-4906-AEB7-E305798C53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CD0-4906-AEB7-E305798C532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CD0-4906-AEB7-E305798C53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CD0-4906-AEB7-E305798C53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CD0-4906-AEB7-E305798C53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CD0-4906-AEB7-E305798C53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CD0-4906-AEB7-E305798C53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CD0-4906-AEB7-E305798C53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CD0-4906-AEB7-E305798C53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CD0-4906-AEB7-E305798C53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CD0-4906-AEB7-E305798C53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CD0-4906-AEB7-E305798C53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CD0-4906-AEB7-E305798C53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CD0-4906-AEB7-E305798C53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CD0-4906-AEB7-E305798C53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CD0-4906-AEB7-E305798C53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CD0-4906-AEB7-E305798C53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CD0-4906-AEB7-E305798C53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CD0-4906-AEB7-E305798C53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CD0-4906-AEB7-E305798C53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CD0-4906-AEB7-E305798C53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CD0-4906-AEB7-E305798C53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CD0-4906-AEB7-E305798C53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CD0-4906-AEB7-E305798C53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CD0-4906-AEB7-E305798C532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100.6750362375265</c:v>
                </c:pt>
                <c:pt idx="2">
                  <c:v>102.76004168812966</c:v>
                </c:pt>
                <c:pt idx="3">
                  <c:v>101.95502952909186</c:v>
                </c:pt>
                <c:pt idx="4">
                  <c:v>102.15179031349952</c:v>
                </c:pt>
                <c:pt idx="5">
                  <c:v>102.82353223043472</c:v>
                </c:pt>
                <c:pt idx="6">
                  <c:v>105.27899900571416</c:v>
                </c:pt>
                <c:pt idx="7">
                  <c:v>104.9876013752291</c:v>
                </c:pt>
                <c:pt idx="8">
                  <c:v>104.85403164943637</c:v>
                </c:pt>
                <c:pt idx="9">
                  <c:v>105.44700935587048</c:v>
                </c:pt>
                <c:pt idx="10">
                  <c:v>107.83898558884484</c:v>
                </c:pt>
                <c:pt idx="11">
                  <c:v>107.67426955927981</c:v>
                </c:pt>
                <c:pt idx="12">
                  <c:v>107.64641757609881</c:v>
                </c:pt>
                <c:pt idx="13">
                  <c:v>108.24179115205385</c:v>
                </c:pt>
                <c:pt idx="14">
                  <c:v>110.47204619236437</c:v>
                </c:pt>
                <c:pt idx="15">
                  <c:v>110.3330857601495</c:v>
                </c:pt>
                <c:pt idx="16">
                  <c:v>110.21029744720103</c:v>
                </c:pt>
                <c:pt idx="17">
                  <c:v>110.98356433508631</c:v>
                </c:pt>
                <c:pt idx="18">
                  <c:v>113.39530649160847</c:v>
                </c:pt>
                <c:pt idx="19">
                  <c:v>113.28509649364496</c:v>
                </c:pt>
                <c:pt idx="20">
                  <c:v>112.83137870311583</c:v>
                </c:pt>
                <c:pt idx="21">
                  <c:v>113.48904488661546</c:v>
                </c:pt>
                <c:pt idx="22">
                  <c:v>115.51984378930725</c:v>
                </c:pt>
                <c:pt idx="23">
                  <c:v>114.94064233261855</c:v>
                </c:pt>
                <c:pt idx="24">
                  <c:v>114.26350970926123</c:v>
                </c:pt>
              </c:numCache>
            </c:numRef>
          </c:val>
          <c:smooth val="0"/>
          <c:extLst>
            <c:ext xmlns:c16="http://schemas.microsoft.com/office/drawing/2014/chart" uri="{C3380CC4-5D6E-409C-BE32-E72D297353CC}">
              <c16:uniqueId val="{00000000-C289-4217-9A4E-F4239159495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101.44130661114004</c:v>
                </c:pt>
                <c:pt idx="2">
                  <c:v>104.27837064029151</c:v>
                </c:pt>
                <c:pt idx="3">
                  <c:v>103.53006246746486</c:v>
                </c:pt>
                <c:pt idx="4">
                  <c:v>100.35463300364394</c:v>
                </c:pt>
                <c:pt idx="5">
                  <c:v>101.38599687662675</c:v>
                </c:pt>
                <c:pt idx="6">
                  <c:v>105.94416970327953</c:v>
                </c:pt>
                <c:pt idx="7">
                  <c:v>106.4614783966684</c:v>
                </c:pt>
                <c:pt idx="8">
                  <c:v>105.42035398230087</c:v>
                </c:pt>
                <c:pt idx="9">
                  <c:v>106.89094221759501</c:v>
                </c:pt>
                <c:pt idx="10">
                  <c:v>111.82652264445601</c:v>
                </c:pt>
                <c:pt idx="11">
                  <c:v>111.59877667881312</c:v>
                </c:pt>
                <c:pt idx="12">
                  <c:v>109.50026028110361</c:v>
                </c:pt>
                <c:pt idx="13">
                  <c:v>111.78097345132743</c:v>
                </c:pt>
                <c:pt idx="14">
                  <c:v>115.3110359187923</c:v>
                </c:pt>
                <c:pt idx="15">
                  <c:v>115.73073919833421</c:v>
                </c:pt>
                <c:pt idx="16">
                  <c:v>114.44560124934931</c:v>
                </c:pt>
                <c:pt idx="17">
                  <c:v>116.55387818844352</c:v>
                </c:pt>
                <c:pt idx="18">
                  <c:v>119.807391983342</c:v>
                </c:pt>
                <c:pt idx="19">
                  <c:v>119.72605413846955</c:v>
                </c:pt>
                <c:pt idx="20">
                  <c:v>118.00169182717335</c:v>
                </c:pt>
                <c:pt idx="21">
                  <c:v>120.37350338365435</c:v>
                </c:pt>
                <c:pt idx="22">
                  <c:v>123.28865174388339</c:v>
                </c:pt>
                <c:pt idx="23">
                  <c:v>123.02511712649662</c:v>
                </c:pt>
                <c:pt idx="24">
                  <c:v>117.97566371681415</c:v>
                </c:pt>
              </c:numCache>
            </c:numRef>
          </c:val>
          <c:smooth val="0"/>
          <c:extLst>
            <c:ext xmlns:c16="http://schemas.microsoft.com/office/drawing/2014/chart" uri="{C3380CC4-5D6E-409C-BE32-E72D297353CC}">
              <c16:uniqueId val="{00000001-C289-4217-9A4E-F4239159495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102.13387863114211</c:v>
                </c:pt>
                <c:pt idx="2">
                  <c:v>100.07818608287724</c:v>
                </c:pt>
                <c:pt idx="3">
                  <c:v>100.78667228002647</c:v>
                </c:pt>
                <c:pt idx="4">
                  <c:v>97.111926384795808</c:v>
                </c:pt>
                <c:pt idx="5">
                  <c:v>98.975160882901307</c:v>
                </c:pt>
                <c:pt idx="6">
                  <c:v>96.830456486437726</c:v>
                </c:pt>
                <c:pt idx="7">
                  <c:v>98.006856318036924</c:v>
                </c:pt>
                <c:pt idx="8">
                  <c:v>96.426294581103022</c:v>
                </c:pt>
                <c:pt idx="9">
                  <c:v>98.466349912792452</c:v>
                </c:pt>
                <c:pt idx="10">
                  <c:v>96.344499909785284</c:v>
                </c:pt>
                <c:pt idx="11">
                  <c:v>96.741444638239003</c:v>
                </c:pt>
                <c:pt idx="12">
                  <c:v>94.855355746677091</c:v>
                </c:pt>
                <c:pt idx="13">
                  <c:v>97.384976243459434</c:v>
                </c:pt>
                <c:pt idx="14">
                  <c:v>95.223431767606897</c:v>
                </c:pt>
                <c:pt idx="15">
                  <c:v>95.899440668791726</c:v>
                </c:pt>
                <c:pt idx="16">
                  <c:v>93.786010705479043</c:v>
                </c:pt>
                <c:pt idx="17">
                  <c:v>94.863775786371562</c:v>
                </c:pt>
                <c:pt idx="18">
                  <c:v>92.329343838335248</c:v>
                </c:pt>
                <c:pt idx="19">
                  <c:v>92.55187345883202</c:v>
                </c:pt>
                <c:pt idx="20">
                  <c:v>90.858242617429482</c:v>
                </c:pt>
                <c:pt idx="21">
                  <c:v>92.058699705298608</c:v>
                </c:pt>
                <c:pt idx="22">
                  <c:v>89.768448908401993</c:v>
                </c:pt>
                <c:pt idx="23">
                  <c:v>89.518253443194808</c:v>
                </c:pt>
                <c:pt idx="24">
                  <c:v>85.295002105009914</c:v>
                </c:pt>
              </c:numCache>
            </c:numRef>
          </c:val>
          <c:smooth val="0"/>
          <c:extLst>
            <c:ext xmlns:c16="http://schemas.microsoft.com/office/drawing/2014/chart" uri="{C3380CC4-5D6E-409C-BE32-E72D297353CC}">
              <c16:uniqueId val="{00000002-C289-4217-9A4E-F4239159495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289-4217-9A4E-F4239159495C}"/>
                </c:ext>
              </c:extLst>
            </c:dLbl>
            <c:dLbl>
              <c:idx val="1"/>
              <c:delete val="1"/>
              <c:extLst>
                <c:ext xmlns:c15="http://schemas.microsoft.com/office/drawing/2012/chart" uri="{CE6537A1-D6FC-4f65-9D91-7224C49458BB}"/>
                <c:ext xmlns:c16="http://schemas.microsoft.com/office/drawing/2014/chart" uri="{C3380CC4-5D6E-409C-BE32-E72D297353CC}">
                  <c16:uniqueId val="{00000004-C289-4217-9A4E-F4239159495C}"/>
                </c:ext>
              </c:extLst>
            </c:dLbl>
            <c:dLbl>
              <c:idx val="2"/>
              <c:delete val="1"/>
              <c:extLst>
                <c:ext xmlns:c15="http://schemas.microsoft.com/office/drawing/2012/chart" uri="{CE6537A1-D6FC-4f65-9D91-7224C49458BB}"/>
                <c:ext xmlns:c16="http://schemas.microsoft.com/office/drawing/2014/chart" uri="{C3380CC4-5D6E-409C-BE32-E72D297353CC}">
                  <c16:uniqueId val="{00000005-C289-4217-9A4E-F4239159495C}"/>
                </c:ext>
              </c:extLst>
            </c:dLbl>
            <c:dLbl>
              <c:idx val="3"/>
              <c:delete val="1"/>
              <c:extLst>
                <c:ext xmlns:c15="http://schemas.microsoft.com/office/drawing/2012/chart" uri="{CE6537A1-D6FC-4f65-9D91-7224C49458BB}"/>
                <c:ext xmlns:c16="http://schemas.microsoft.com/office/drawing/2014/chart" uri="{C3380CC4-5D6E-409C-BE32-E72D297353CC}">
                  <c16:uniqueId val="{00000006-C289-4217-9A4E-F4239159495C}"/>
                </c:ext>
              </c:extLst>
            </c:dLbl>
            <c:dLbl>
              <c:idx val="4"/>
              <c:delete val="1"/>
              <c:extLst>
                <c:ext xmlns:c15="http://schemas.microsoft.com/office/drawing/2012/chart" uri="{CE6537A1-D6FC-4f65-9D91-7224C49458BB}"/>
                <c:ext xmlns:c16="http://schemas.microsoft.com/office/drawing/2014/chart" uri="{C3380CC4-5D6E-409C-BE32-E72D297353CC}">
                  <c16:uniqueId val="{00000007-C289-4217-9A4E-F4239159495C}"/>
                </c:ext>
              </c:extLst>
            </c:dLbl>
            <c:dLbl>
              <c:idx val="5"/>
              <c:delete val="1"/>
              <c:extLst>
                <c:ext xmlns:c15="http://schemas.microsoft.com/office/drawing/2012/chart" uri="{CE6537A1-D6FC-4f65-9D91-7224C49458BB}"/>
                <c:ext xmlns:c16="http://schemas.microsoft.com/office/drawing/2014/chart" uri="{C3380CC4-5D6E-409C-BE32-E72D297353CC}">
                  <c16:uniqueId val="{00000008-C289-4217-9A4E-F4239159495C}"/>
                </c:ext>
              </c:extLst>
            </c:dLbl>
            <c:dLbl>
              <c:idx val="6"/>
              <c:delete val="1"/>
              <c:extLst>
                <c:ext xmlns:c15="http://schemas.microsoft.com/office/drawing/2012/chart" uri="{CE6537A1-D6FC-4f65-9D91-7224C49458BB}"/>
                <c:ext xmlns:c16="http://schemas.microsoft.com/office/drawing/2014/chart" uri="{C3380CC4-5D6E-409C-BE32-E72D297353CC}">
                  <c16:uniqueId val="{00000009-C289-4217-9A4E-F4239159495C}"/>
                </c:ext>
              </c:extLst>
            </c:dLbl>
            <c:dLbl>
              <c:idx val="7"/>
              <c:delete val="1"/>
              <c:extLst>
                <c:ext xmlns:c15="http://schemas.microsoft.com/office/drawing/2012/chart" uri="{CE6537A1-D6FC-4f65-9D91-7224C49458BB}"/>
                <c:ext xmlns:c16="http://schemas.microsoft.com/office/drawing/2014/chart" uri="{C3380CC4-5D6E-409C-BE32-E72D297353CC}">
                  <c16:uniqueId val="{0000000A-C289-4217-9A4E-F4239159495C}"/>
                </c:ext>
              </c:extLst>
            </c:dLbl>
            <c:dLbl>
              <c:idx val="8"/>
              <c:delete val="1"/>
              <c:extLst>
                <c:ext xmlns:c15="http://schemas.microsoft.com/office/drawing/2012/chart" uri="{CE6537A1-D6FC-4f65-9D91-7224C49458BB}"/>
                <c:ext xmlns:c16="http://schemas.microsoft.com/office/drawing/2014/chart" uri="{C3380CC4-5D6E-409C-BE32-E72D297353CC}">
                  <c16:uniqueId val="{0000000B-C289-4217-9A4E-F4239159495C}"/>
                </c:ext>
              </c:extLst>
            </c:dLbl>
            <c:dLbl>
              <c:idx val="9"/>
              <c:delete val="1"/>
              <c:extLst>
                <c:ext xmlns:c15="http://schemas.microsoft.com/office/drawing/2012/chart" uri="{CE6537A1-D6FC-4f65-9D91-7224C49458BB}"/>
                <c:ext xmlns:c16="http://schemas.microsoft.com/office/drawing/2014/chart" uri="{C3380CC4-5D6E-409C-BE32-E72D297353CC}">
                  <c16:uniqueId val="{0000000C-C289-4217-9A4E-F4239159495C}"/>
                </c:ext>
              </c:extLst>
            </c:dLbl>
            <c:dLbl>
              <c:idx val="10"/>
              <c:delete val="1"/>
              <c:extLst>
                <c:ext xmlns:c15="http://schemas.microsoft.com/office/drawing/2012/chart" uri="{CE6537A1-D6FC-4f65-9D91-7224C49458BB}"/>
                <c:ext xmlns:c16="http://schemas.microsoft.com/office/drawing/2014/chart" uri="{C3380CC4-5D6E-409C-BE32-E72D297353CC}">
                  <c16:uniqueId val="{0000000D-C289-4217-9A4E-F4239159495C}"/>
                </c:ext>
              </c:extLst>
            </c:dLbl>
            <c:dLbl>
              <c:idx val="11"/>
              <c:delete val="1"/>
              <c:extLst>
                <c:ext xmlns:c15="http://schemas.microsoft.com/office/drawing/2012/chart" uri="{CE6537A1-D6FC-4f65-9D91-7224C49458BB}"/>
                <c:ext xmlns:c16="http://schemas.microsoft.com/office/drawing/2014/chart" uri="{C3380CC4-5D6E-409C-BE32-E72D297353CC}">
                  <c16:uniqueId val="{0000000E-C289-4217-9A4E-F4239159495C}"/>
                </c:ext>
              </c:extLst>
            </c:dLbl>
            <c:dLbl>
              <c:idx val="12"/>
              <c:delete val="1"/>
              <c:extLst>
                <c:ext xmlns:c15="http://schemas.microsoft.com/office/drawing/2012/chart" uri="{CE6537A1-D6FC-4f65-9D91-7224C49458BB}"/>
                <c:ext xmlns:c16="http://schemas.microsoft.com/office/drawing/2014/chart" uri="{C3380CC4-5D6E-409C-BE32-E72D297353CC}">
                  <c16:uniqueId val="{0000000F-C289-4217-9A4E-F4239159495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89-4217-9A4E-F4239159495C}"/>
                </c:ext>
              </c:extLst>
            </c:dLbl>
            <c:dLbl>
              <c:idx val="14"/>
              <c:delete val="1"/>
              <c:extLst>
                <c:ext xmlns:c15="http://schemas.microsoft.com/office/drawing/2012/chart" uri="{CE6537A1-D6FC-4f65-9D91-7224C49458BB}"/>
                <c:ext xmlns:c16="http://schemas.microsoft.com/office/drawing/2014/chart" uri="{C3380CC4-5D6E-409C-BE32-E72D297353CC}">
                  <c16:uniqueId val="{00000011-C289-4217-9A4E-F4239159495C}"/>
                </c:ext>
              </c:extLst>
            </c:dLbl>
            <c:dLbl>
              <c:idx val="15"/>
              <c:delete val="1"/>
              <c:extLst>
                <c:ext xmlns:c15="http://schemas.microsoft.com/office/drawing/2012/chart" uri="{CE6537A1-D6FC-4f65-9D91-7224C49458BB}"/>
                <c:ext xmlns:c16="http://schemas.microsoft.com/office/drawing/2014/chart" uri="{C3380CC4-5D6E-409C-BE32-E72D297353CC}">
                  <c16:uniqueId val="{00000012-C289-4217-9A4E-F4239159495C}"/>
                </c:ext>
              </c:extLst>
            </c:dLbl>
            <c:dLbl>
              <c:idx val="16"/>
              <c:delete val="1"/>
              <c:extLst>
                <c:ext xmlns:c15="http://schemas.microsoft.com/office/drawing/2012/chart" uri="{CE6537A1-D6FC-4f65-9D91-7224C49458BB}"/>
                <c:ext xmlns:c16="http://schemas.microsoft.com/office/drawing/2014/chart" uri="{C3380CC4-5D6E-409C-BE32-E72D297353CC}">
                  <c16:uniqueId val="{00000013-C289-4217-9A4E-F4239159495C}"/>
                </c:ext>
              </c:extLst>
            </c:dLbl>
            <c:dLbl>
              <c:idx val="17"/>
              <c:delete val="1"/>
              <c:extLst>
                <c:ext xmlns:c15="http://schemas.microsoft.com/office/drawing/2012/chart" uri="{CE6537A1-D6FC-4f65-9D91-7224C49458BB}"/>
                <c:ext xmlns:c16="http://schemas.microsoft.com/office/drawing/2014/chart" uri="{C3380CC4-5D6E-409C-BE32-E72D297353CC}">
                  <c16:uniqueId val="{00000014-C289-4217-9A4E-F4239159495C}"/>
                </c:ext>
              </c:extLst>
            </c:dLbl>
            <c:dLbl>
              <c:idx val="18"/>
              <c:delete val="1"/>
              <c:extLst>
                <c:ext xmlns:c15="http://schemas.microsoft.com/office/drawing/2012/chart" uri="{CE6537A1-D6FC-4f65-9D91-7224C49458BB}"/>
                <c:ext xmlns:c16="http://schemas.microsoft.com/office/drawing/2014/chart" uri="{C3380CC4-5D6E-409C-BE32-E72D297353CC}">
                  <c16:uniqueId val="{00000015-C289-4217-9A4E-F4239159495C}"/>
                </c:ext>
              </c:extLst>
            </c:dLbl>
            <c:dLbl>
              <c:idx val="19"/>
              <c:delete val="1"/>
              <c:extLst>
                <c:ext xmlns:c15="http://schemas.microsoft.com/office/drawing/2012/chart" uri="{CE6537A1-D6FC-4f65-9D91-7224C49458BB}"/>
                <c:ext xmlns:c16="http://schemas.microsoft.com/office/drawing/2014/chart" uri="{C3380CC4-5D6E-409C-BE32-E72D297353CC}">
                  <c16:uniqueId val="{00000016-C289-4217-9A4E-F4239159495C}"/>
                </c:ext>
              </c:extLst>
            </c:dLbl>
            <c:dLbl>
              <c:idx val="20"/>
              <c:delete val="1"/>
              <c:extLst>
                <c:ext xmlns:c15="http://schemas.microsoft.com/office/drawing/2012/chart" uri="{CE6537A1-D6FC-4f65-9D91-7224C49458BB}"/>
                <c:ext xmlns:c16="http://schemas.microsoft.com/office/drawing/2014/chart" uri="{C3380CC4-5D6E-409C-BE32-E72D297353CC}">
                  <c16:uniqueId val="{00000017-C289-4217-9A4E-F4239159495C}"/>
                </c:ext>
              </c:extLst>
            </c:dLbl>
            <c:dLbl>
              <c:idx val="21"/>
              <c:delete val="1"/>
              <c:extLst>
                <c:ext xmlns:c15="http://schemas.microsoft.com/office/drawing/2012/chart" uri="{CE6537A1-D6FC-4f65-9D91-7224C49458BB}"/>
                <c:ext xmlns:c16="http://schemas.microsoft.com/office/drawing/2014/chart" uri="{C3380CC4-5D6E-409C-BE32-E72D297353CC}">
                  <c16:uniqueId val="{00000018-C289-4217-9A4E-F4239159495C}"/>
                </c:ext>
              </c:extLst>
            </c:dLbl>
            <c:dLbl>
              <c:idx val="22"/>
              <c:delete val="1"/>
              <c:extLst>
                <c:ext xmlns:c15="http://schemas.microsoft.com/office/drawing/2012/chart" uri="{CE6537A1-D6FC-4f65-9D91-7224C49458BB}"/>
                <c:ext xmlns:c16="http://schemas.microsoft.com/office/drawing/2014/chart" uri="{C3380CC4-5D6E-409C-BE32-E72D297353CC}">
                  <c16:uniqueId val="{00000019-C289-4217-9A4E-F4239159495C}"/>
                </c:ext>
              </c:extLst>
            </c:dLbl>
            <c:dLbl>
              <c:idx val="23"/>
              <c:delete val="1"/>
              <c:extLst>
                <c:ext xmlns:c15="http://schemas.microsoft.com/office/drawing/2012/chart" uri="{CE6537A1-D6FC-4f65-9D91-7224C49458BB}"/>
                <c:ext xmlns:c16="http://schemas.microsoft.com/office/drawing/2014/chart" uri="{C3380CC4-5D6E-409C-BE32-E72D297353CC}">
                  <c16:uniqueId val="{0000001A-C289-4217-9A4E-F4239159495C}"/>
                </c:ext>
              </c:extLst>
            </c:dLbl>
            <c:dLbl>
              <c:idx val="24"/>
              <c:delete val="1"/>
              <c:extLst>
                <c:ext xmlns:c15="http://schemas.microsoft.com/office/drawing/2012/chart" uri="{CE6537A1-D6FC-4f65-9D91-7224C49458BB}"/>
                <c:ext xmlns:c16="http://schemas.microsoft.com/office/drawing/2014/chart" uri="{C3380CC4-5D6E-409C-BE32-E72D297353CC}">
                  <c16:uniqueId val="{0000001B-C289-4217-9A4E-F4239159495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289-4217-9A4E-F4239159495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Aachen – Düren (311)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381535</v>
      </c>
      <c r="F11" s="238">
        <v>383796</v>
      </c>
      <c r="G11" s="238">
        <v>385730</v>
      </c>
      <c r="H11" s="238">
        <v>378949</v>
      </c>
      <c r="I11" s="265">
        <v>376753</v>
      </c>
      <c r="J11" s="263">
        <v>4782</v>
      </c>
      <c r="K11" s="266">
        <v>1.2692666017257992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16.120932548783205</v>
      </c>
      <c r="E13" s="115">
        <v>61507</v>
      </c>
      <c r="F13" s="114">
        <v>61757</v>
      </c>
      <c r="G13" s="114">
        <v>63225</v>
      </c>
      <c r="H13" s="114">
        <v>62822</v>
      </c>
      <c r="I13" s="140">
        <v>61189</v>
      </c>
      <c r="J13" s="115">
        <v>318</v>
      </c>
      <c r="K13" s="116">
        <v>0.5197012534932749</v>
      </c>
    </row>
    <row r="14" spans="1:255" ht="14.1" customHeight="1" x14ac:dyDescent="0.2">
      <c r="A14" s="306" t="s">
        <v>230</v>
      </c>
      <c r="B14" s="307"/>
      <c r="C14" s="308"/>
      <c r="D14" s="113">
        <v>56.489706055800909</v>
      </c>
      <c r="E14" s="115">
        <v>215528</v>
      </c>
      <c r="F14" s="114">
        <v>217715</v>
      </c>
      <c r="G14" s="114">
        <v>218493</v>
      </c>
      <c r="H14" s="114">
        <v>213247</v>
      </c>
      <c r="I14" s="140">
        <v>213494</v>
      </c>
      <c r="J14" s="115">
        <v>2034</v>
      </c>
      <c r="K14" s="116">
        <v>0.95271998276298164</v>
      </c>
    </row>
    <row r="15" spans="1:255" ht="14.1" customHeight="1" x14ac:dyDescent="0.2">
      <c r="A15" s="306" t="s">
        <v>231</v>
      </c>
      <c r="B15" s="307"/>
      <c r="C15" s="308"/>
      <c r="D15" s="113">
        <v>10.962821235273305</v>
      </c>
      <c r="E15" s="115">
        <v>41827</v>
      </c>
      <c r="F15" s="114">
        <v>41713</v>
      </c>
      <c r="G15" s="114">
        <v>42095</v>
      </c>
      <c r="H15" s="114">
        <v>41392</v>
      </c>
      <c r="I15" s="140">
        <v>41223</v>
      </c>
      <c r="J15" s="115">
        <v>604</v>
      </c>
      <c r="K15" s="116">
        <v>1.4652014652014651</v>
      </c>
    </row>
    <row r="16" spans="1:255" ht="14.1" customHeight="1" x14ac:dyDescent="0.2">
      <c r="A16" s="306" t="s">
        <v>232</v>
      </c>
      <c r="B16" s="307"/>
      <c r="C16" s="308"/>
      <c r="D16" s="113">
        <v>15.116568597900585</v>
      </c>
      <c r="E16" s="115">
        <v>57675</v>
      </c>
      <c r="F16" s="114">
        <v>57575</v>
      </c>
      <c r="G16" s="114">
        <v>56878</v>
      </c>
      <c r="H16" s="114">
        <v>56674</v>
      </c>
      <c r="I16" s="140">
        <v>55989</v>
      </c>
      <c r="J16" s="115">
        <v>1686</v>
      </c>
      <c r="K16" s="116">
        <v>3.0113057922091842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0.42879421285072145</v>
      </c>
      <c r="E18" s="115">
        <v>1636</v>
      </c>
      <c r="F18" s="114">
        <v>1517</v>
      </c>
      <c r="G18" s="114">
        <v>1995</v>
      </c>
      <c r="H18" s="114">
        <v>1999</v>
      </c>
      <c r="I18" s="140">
        <v>1564</v>
      </c>
      <c r="J18" s="115">
        <v>72</v>
      </c>
      <c r="K18" s="116">
        <v>4.6035805626598467</v>
      </c>
    </row>
    <row r="19" spans="1:255" ht="14.1" customHeight="1" x14ac:dyDescent="0.2">
      <c r="A19" s="306" t="s">
        <v>235</v>
      </c>
      <c r="B19" s="307" t="s">
        <v>236</v>
      </c>
      <c r="C19" s="308"/>
      <c r="D19" s="113">
        <v>0.28961956308071346</v>
      </c>
      <c r="E19" s="115">
        <v>1105</v>
      </c>
      <c r="F19" s="114">
        <v>984</v>
      </c>
      <c r="G19" s="114">
        <v>1464</v>
      </c>
      <c r="H19" s="114">
        <v>1470</v>
      </c>
      <c r="I19" s="140">
        <v>1046</v>
      </c>
      <c r="J19" s="115">
        <v>59</v>
      </c>
      <c r="K19" s="116">
        <v>5.640535372848948</v>
      </c>
    </row>
    <row r="20" spans="1:255" ht="14.1" customHeight="1" x14ac:dyDescent="0.2">
      <c r="A20" s="306">
        <v>12</v>
      </c>
      <c r="B20" s="307" t="s">
        <v>237</v>
      </c>
      <c r="C20" s="308"/>
      <c r="D20" s="113">
        <v>0.79101524106569521</v>
      </c>
      <c r="E20" s="115">
        <v>3018</v>
      </c>
      <c r="F20" s="114">
        <v>2987</v>
      </c>
      <c r="G20" s="114">
        <v>3078</v>
      </c>
      <c r="H20" s="114">
        <v>3034</v>
      </c>
      <c r="I20" s="140">
        <v>2982</v>
      </c>
      <c r="J20" s="115">
        <v>36</v>
      </c>
      <c r="K20" s="116">
        <v>1.2072434607645874</v>
      </c>
    </row>
    <row r="21" spans="1:255" ht="14.1" customHeight="1" x14ac:dyDescent="0.2">
      <c r="A21" s="306">
        <v>21</v>
      </c>
      <c r="B21" s="307" t="s">
        <v>238</v>
      </c>
      <c r="C21" s="308"/>
      <c r="D21" s="113">
        <v>0.67595371328973752</v>
      </c>
      <c r="E21" s="115">
        <v>2579</v>
      </c>
      <c r="F21" s="114">
        <v>2633</v>
      </c>
      <c r="G21" s="114">
        <v>2710</v>
      </c>
      <c r="H21" s="114">
        <v>2690</v>
      </c>
      <c r="I21" s="140">
        <v>2710</v>
      </c>
      <c r="J21" s="115">
        <v>-131</v>
      </c>
      <c r="K21" s="116">
        <v>-4.8339483394833946</v>
      </c>
    </row>
    <row r="22" spans="1:255" ht="14.1" customHeight="1" x14ac:dyDescent="0.2">
      <c r="A22" s="306">
        <v>22</v>
      </c>
      <c r="B22" s="307" t="s">
        <v>239</v>
      </c>
      <c r="C22" s="308"/>
      <c r="D22" s="113">
        <v>1.396202183285937</v>
      </c>
      <c r="E22" s="115">
        <v>5327</v>
      </c>
      <c r="F22" s="114">
        <v>5312</v>
      </c>
      <c r="G22" s="114">
        <v>5437</v>
      </c>
      <c r="H22" s="114">
        <v>5347</v>
      </c>
      <c r="I22" s="140">
        <v>5456</v>
      </c>
      <c r="J22" s="115">
        <v>-129</v>
      </c>
      <c r="K22" s="116">
        <v>-2.3643695014662756</v>
      </c>
    </row>
    <row r="23" spans="1:255" ht="14.1" customHeight="1" x14ac:dyDescent="0.2">
      <c r="A23" s="306">
        <v>23</v>
      </c>
      <c r="B23" s="307" t="s">
        <v>240</v>
      </c>
      <c r="C23" s="308"/>
      <c r="D23" s="113">
        <v>1.4871505890678445</v>
      </c>
      <c r="E23" s="115">
        <v>5674</v>
      </c>
      <c r="F23" s="114">
        <v>5746</v>
      </c>
      <c r="G23" s="114">
        <v>5841</v>
      </c>
      <c r="H23" s="114">
        <v>5729</v>
      </c>
      <c r="I23" s="140">
        <v>5677</v>
      </c>
      <c r="J23" s="115">
        <v>-3</v>
      </c>
      <c r="K23" s="116">
        <v>-5.2844812400915979E-2</v>
      </c>
    </row>
    <row r="24" spans="1:255" ht="14.1" customHeight="1" x14ac:dyDescent="0.2">
      <c r="A24" s="306">
        <v>24</v>
      </c>
      <c r="B24" s="307" t="s">
        <v>241</v>
      </c>
      <c r="C24" s="308"/>
      <c r="D24" s="113">
        <v>3.064201187309159</v>
      </c>
      <c r="E24" s="115">
        <v>11691</v>
      </c>
      <c r="F24" s="114">
        <v>11859</v>
      </c>
      <c r="G24" s="114">
        <v>12182</v>
      </c>
      <c r="H24" s="114">
        <v>12114</v>
      </c>
      <c r="I24" s="140">
        <v>12205</v>
      </c>
      <c r="J24" s="115">
        <v>-514</v>
      </c>
      <c r="K24" s="116">
        <v>-4.2113887750921757</v>
      </c>
    </row>
    <row r="25" spans="1:255" ht="14.1" customHeight="1" x14ac:dyDescent="0.2">
      <c r="A25" s="306">
        <v>25</v>
      </c>
      <c r="B25" s="307" t="s">
        <v>242</v>
      </c>
      <c r="C25" s="308"/>
      <c r="D25" s="113">
        <v>5.2881124929560857</v>
      </c>
      <c r="E25" s="115">
        <v>20176</v>
      </c>
      <c r="F25" s="114">
        <v>20328</v>
      </c>
      <c r="G25" s="114">
        <v>20403</v>
      </c>
      <c r="H25" s="114">
        <v>20106</v>
      </c>
      <c r="I25" s="140">
        <v>20239</v>
      </c>
      <c r="J25" s="115">
        <v>-63</v>
      </c>
      <c r="K25" s="116">
        <v>-0.31128020159098768</v>
      </c>
    </row>
    <row r="26" spans="1:255" ht="14.1" customHeight="1" x14ac:dyDescent="0.2">
      <c r="A26" s="306">
        <v>26</v>
      </c>
      <c r="B26" s="307" t="s">
        <v>243</v>
      </c>
      <c r="C26" s="308"/>
      <c r="D26" s="113">
        <v>3.8041070937135517</v>
      </c>
      <c r="E26" s="115">
        <v>14514</v>
      </c>
      <c r="F26" s="114">
        <v>14637</v>
      </c>
      <c r="G26" s="114">
        <v>14677</v>
      </c>
      <c r="H26" s="114">
        <v>14264</v>
      </c>
      <c r="I26" s="140">
        <v>14239</v>
      </c>
      <c r="J26" s="115">
        <v>275</v>
      </c>
      <c r="K26" s="116">
        <v>1.9313154013624552</v>
      </c>
    </row>
    <row r="27" spans="1:255" ht="14.1" customHeight="1" x14ac:dyDescent="0.2">
      <c r="A27" s="306">
        <v>27</v>
      </c>
      <c r="B27" s="307" t="s">
        <v>244</v>
      </c>
      <c r="C27" s="308"/>
      <c r="D27" s="113">
        <v>3.1354921566828731</v>
      </c>
      <c r="E27" s="115">
        <v>11963</v>
      </c>
      <c r="F27" s="114">
        <v>11944</v>
      </c>
      <c r="G27" s="114">
        <v>11902</v>
      </c>
      <c r="H27" s="114">
        <v>11748</v>
      </c>
      <c r="I27" s="140">
        <v>11658</v>
      </c>
      <c r="J27" s="115">
        <v>305</v>
      </c>
      <c r="K27" s="116">
        <v>2.6162291988334192</v>
      </c>
    </row>
    <row r="28" spans="1:255" ht="14.1" customHeight="1" x14ac:dyDescent="0.2">
      <c r="A28" s="306">
        <v>28</v>
      </c>
      <c r="B28" s="307" t="s">
        <v>245</v>
      </c>
      <c r="C28" s="308"/>
      <c r="D28" s="113">
        <v>0.50034728137654472</v>
      </c>
      <c r="E28" s="115">
        <v>1909</v>
      </c>
      <c r="F28" s="114">
        <v>1935</v>
      </c>
      <c r="G28" s="114">
        <v>1962</v>
      </c>
      <c r="H28" s="114">
        <v>1959</v>
      </c>
      <c r="I28" s="140">
        <v>1972</v>
      </c>
      <c r="J28" s="115">
        <v>-63</v>
      </c>
      <c r="K28" s="116">
        <v>-3.1947261663286004</v>
      </c>
    </row>
    <row r="29" spans="1:255" ht="14.1" customHeight="1" x14ac:dyDescent="0.2">
      <c r="A29" s="306">
        <v>29</v>
      </c>
      <c r="B29" s="307" t="s">
        <v>246</v>
      </c>
      <c r="C29" s="308"/>
      <c r="D29" s="113">
        <v>2.4650425255874295</v>
      </c>
      <c r="E29" s="115">
        <v>9405</v>
      </c>
      <c r="F29" s="114">
        <v>10214</v>
      </c>
      <c r="G29" s="114">
        <v>10444</v>
      </c>
      <c r="H29" s="114">
        <v>10263</v>
      </c>
      <c r="I29" s="140">
        <v>9829</v>
      </c>
      <c r="J29" s="115">
        <v>-424</v>
      </c>
      <c r="K29" s="116">
        <v>-4.3137653881371456</v>
      </c>
    </row>
    <row r="30" spans="1:255" ht="14.1" customHeight="1" x14ac:dyDescent="0.2">
      <c r="A30" s="306" t="s">
        <v>247</v>
      </c>
      <c r="B30" s="307" t="s">
        <v>248</v>
      </c>
      <c r="C30" s="308"/>
      <c r="D30" s="113">
        <v>0.98339601871387949</v>
      </c>
      <c r="E30" s="115">
        <v>3752</v>
      </c>
      <c r="F30" s="114">
        <v>4380</v>
      </c>
      <c r="G30" s="114">
        <v>4628</v>
      </c>
      <c r="H30" s="114">
        <v>4405</v>
      </c>
      <c r="I30" s="140">
        <v>3971</v>
      </c>
      <c r="J30" s="115">
        <v>-219</v>
      </c>
      <c r="K30" s="116">
        <v>-5.5149836313271212</v>
      </c>
    </row>
    <row r="31" spans="1:255" ht="14.1" customHeight="1" x14ac:dyDescent="0.2">
      <c r="A31" s="306" t="s">
        <v>249</v>
      </c>
      <c r="B31" s="307" t="s">
        <v>250</v>
      </c>
      <c r="C31" s="308"/>
      <c r="D31" s="113">
        <v>1.471686739093399</v>
      </c>
      <c r="E31" s="115">
        <v>5615</v>
      </c>
      <c r="F31" s="114">
        <v>5797</v>
      </c>
      <c r="G31" s="114">
        <v>5780</v>
      </c>
      <c r="H31" s="114">
        <v>5823</v>
      </c>
      <c r="I31" s="140">
        <v>5824</v>
      </c>
      <c r="J31" s="115">
        <v>-209</v>
      </c>
      <c r="K31" s="116">
        <v>-3.588598901098901</v>
      </c>
    </row>
    <row r="32" spans="1:255" ht="14.1" customHeight="1" x14ac:dyDescent="0.2">
      <c r="A32" s="306">
        <v>31</v>
      </c>
      <c r="B32" s="307" t="s">
        <v>251</v>
      </c>
      <c r="C32" s="308"/>
      <c r="D32" s="113">
        <v>1.0981954473377278</v>
      </c>
      <c r="E32" s="115">
        <v>4190</v>
      </c>
      <c r="F32" s="114">
        <v>4145</v>
      </c>
      <c r="G32" s="114">
        <v>4110</v>
      </c>
      <c r="H32" s="114">
        <v>4044</v>
      </c>
      <c r="I32" s="140">
        <v>3951</v>
      </c>
      <c r="J32" s="115">
        <v>239</v>
      </c>
      <c r="K32" s="116">
        <v>6.0491014932928371</v>
      </c>
    </row>
    <row r="33" spans="1:11" ht="14.1" customHeight="1" x14ac:dyDescent="0.2">
      <c r="A33" s="306">
        <v>32</v>
      </c>
      <c r="B33" s="307" t="s">
        <v>252</v>
      </c>
      <c r="C33" s="308"/>
      <c r="D33" s="113">
        <v>2.0016512246582883</v>
      </c>
      <c r="E33" s="115">
        <v>7637</v>
      </c>
      <c r="F33" s="114">
        <v>7517</v>
      </c>
      <c r="G33" s="114">
        <v>7668</v>
      </c>
      <c r="H33" s="114">
        <v>7533</v>
      </c>
      <c r="I33" s="140">
        <v>7341</v>
      </c>
      <c r="J33" s="115">
        <v>296</v>
      </c>
      <c r="K33" s="116">
        <v>4.0321482086909137</v>
      </c>
    </row>
    <row r="34" spans="1:11" ht="14.1" customHeight="1" x14ac:dyDescent="0.2">
      <c r="A34" s="306">
        <v>33</v>
      </c>
      <c r="B34" s="307" t="s">
        <v>253</v>
      </c>
      <c r="C34" s="308"/>
      <c r="D34" s="113">
        <v>0.97055316026052652</v>
      </c>
      <c r="E34" s="115">
        <v>3703</v>
      </c>
      <c r="F34" s="114">
        <v>3702</v>
      </c>
      <c r="G34" s="114">
        <v>3848</v>
      </c>
      <c r="H34" s="114">
        <v>3767</v>
      </c>
      <c r="I34" s="140">
        <v>3700</v>
      </c>
      <c r="J34" s="115">
        <v>3</v>
      </c>
      <c r="K34" s="116">
        <v>8.1081081081081086E-2</v>
      </c>
    </row>
    <row r="35" spans="1:11" ht="14.1" customHeight="1" x14ac:dyDescent="0.2">
      <c r="A35" s="306">
        <v>34</v>
      </c>
      <c r="B35" s="307" t="s">
        <v>254</v>
      </c>
      <c r="C35" s="308"/>
      <c r="D35" s="113">
        <v>2.3007063572149344</v>
      </c>
      <c r="E35" s="115">
        <v>8778</v>
      </c>
      <c r="F35" s="114">
        <v>8853</v>
      </c>
      <c r="G35" s="114">
        <v>8885</v>
      </c>
      <c r="H35" s="114">
        <v>8751</v>
      </c>
      <c r="I35" s="140">
        <v>8744</v>
      </c>
      <c r="J35" s="115">
        <v>34</v>
      </c>
      <c r="K35" s="116">
        <v>0.3888380603842635</v>
      </c>
    </row>
    <row r="36" spans="1:11" ht="14.1" customHeight="1" x14ac:dyDescent="0.2">
      <c r="A36" s="306">
        <v>41</v>
      </c>
      <c r="B36" s="307" t="s">
        <v>255</v>
      </c>
      <c r="C36" s="308"/>
      <c r="D36" s="113">
        <v>2.2333468751228591</v>
      </c>
      <c r="E36" s="115">
        <v>8521</v>
      </c>
      <c r="F36" s="114">
        <v>8603</v>
      </c>
      <c r="G36" s="114">
        <v>8620</v>
      </c>
      <c r="H36" s="114">
        <v>8568</v>
      </c>
      <c r="I36" s="140">
        <v>8537</v>
      </c>
      <c r="J36" s="115">
        <v>-16</v>
      </c>
      <c r="K36" s="116">
        <v>-0.18741946819725899</v>
      </c>
    </row>
    <row r="37" spans="1:11" ht="14.1" customHeight="1" x14ac:dyDescent="0.2">
      <c r="A37" s="306">
        <v>42</v>
      </c>
      <c r="B37" s="307" t="s">
        <v>256</v>
      </c>
      <c r="C37" s="308"/>
      <c r="D37" s="113">
        <v>0.23090935300824303</v>
      </c>
      <c r="E37" s="115">
        <v>881</v>
      </c>
      <c r="F37" s="114">
        <v>876</v>
      </c>
      <c r="G37" s="114">
        <v>858</v>
      </c>
      <c r="H37" s="114">
        <v>862</v>
      </c>
      <c r="I37" s="140">
        <v>849</v>
      </c>
      <c r="J37" s="115">
        <v>32</v>
      </c>
      <c r="K37" s="116">
        <v>3.7691401648998824</v>
      </c>
    </row>
    <row r="38" spans="1:11" ht="14.1" customHeight="1" x14ac:dyDescent="0.2">
      <c r="A38" s="306">
        <v>43</v>
      </c>
      <c r="B38" s="307" t="s">
        <v>257</v>
      </c>
      <c r="C38" s="308"/>
      <c r="D38" s="113">
        <v>3.0492615356389323</v>
      </c>
      <c r="E38" s="115">
        <v>11634</v>
      </c>
      <c r="F38" s="114">
        <v>11554</v>
      </c>
      <c r="G38" s="114">
        <v>11413</v>
      </c>
      <c r="H38" s="114">
        <v>11090</v>
      </c>
      <c r="I38" s="140">
        <v>11030</v>
      </c>
      <c r="J38" s="115">
        <v>604</v>
      </c>
      <c r="K38" s="116">
        <v>5.4759746146872166</v>
      </c>
    </row>
    <row r="39" spans="1:11" ht="14.1" customHeight="1" x14ac:dyDescent="0.2">
      <c r="A39" s="306">
        <v>51</v>
      </c>
      <c r="B39" s="307" t="s">
        <v>258</v>
      </c>
      <c r="C39" s="308"/>
      <c r="D39" s="113">
        <v>5.374081014847917</v>
      </c>
      <c r="E39" s="115">
        <v>20504</v>
      </c>
      <c r="F39" s="114">
        <v>20933</v>
      </c>
      <c r="G39" s="114">
        <v>21469</v>
      </c>
      <c r="H39" s="114">
        <v>20784</v>
      </c>
      <c r="I39" s="140">
        <v>20602</v>
      </c>
      <c r="J39" s="115">
        <v>-98</v>
      </c>
      <c r="K39" s="116">
        <v>-0.47568197262401707</v>
      </c>
    </row>
    <row r="40" spans="1:11" ht="14.1" customHeight="1" x14ac:dyDescent="0.2">
      <c r="A40" s="306" t="s">
        <v>259</v>
      </c>
      <c r="B40" s="307" t="s">
        <v>260</v>
      </c>
      <c r="C40" s="308"/>
      <c r="D40" s="113">
        <v>4.7311517947239441</v>
      </c>
      <c r="E40" s="115">
        <v>18051</v>
      </c>
      <c r="F40" s="114">
        <v>18478</v>
      </c>
      <c r="G40" s="114">
        <v>19014</v>
      </c>
      <c r="H40" s="114">
        <v>18539</v>
      </c>
      <c r="I40" s="140">
        <v>18359</v>
      </c>
      <c r="J40" s="115">
        <v>-308</v>
      </c>
      <c r="K40" s="116">
        <v>-1.6776512881965249</v>
      </c>
    </row>
    <row r="41" spans="1:11" ht="14.1" customHeight="1" x14ac:dyDescent="0.2">
      <c r="A41" s="306"/>
      <c r="B41" s="307" t="s">
        <v>261</v>
      </c>
      <c r="C41" s="308"/>
      <c r="D41" s="113">
        <v>3.9516689163510557</v>
      </c>
      <c r="E41" s="115">
        <v>15077</v>
      </c>
      <c r="F41" s="114">
        <v>15457</v>
      </c>
      <c r="G41" s="114">
        <v>16073</v>
      </c>
      <c r="H41" s="114">
        <v>15598</v>
      </c>
      <c r="I41" s="140">
        <v>15410</v>
      </c>
      <c r="J41" s="115">
        <v>-333</v>
      </c>
      <c r="K41" s="116">
        <v>-2.1609344581440624</v>
      </c>
    </row>
    <row r="42" spans="1:11" ht="14.1" customHeight="1" x14ac:dyDescent="0.2">
      <c r="A42" s="306">
        <v>52</v>
      </c>
      <c r="B42" s="307" t="s">
        <v>262</v>
      </c>
      <c r="C42" s="308"/>
      <c r="D42" s="113">
        <v>3.1897466811694866</v>
      </c>
      <c r="E42" s="115">
        <v>12170</v>
      </c>
      <c r="F42" s="114">
        <v>12312</v>
      </c>
      <c r="G42" s="114">
        <v>12390</v>
      </c>
      <c r="H42" s="114">
        <v>12156</v>
      </c>
      <c r="I42" s="140">
        <v>12008</v>
      </c>
      <c r="J42" s="115">
        <v>162</v>
      </c>
      <c r="K42" s="116">
        <v>1.3491005996002665</v>
      </c>
    </row>
    <row r="43" spans="1:11" ht="14.1" customHeight="1" x14ac:dyDescent="0.2">
      <c r="A43" s="306" t="s">
        <v>263</v>
      </c>
      <c r="B43" s="307" t="s">
        <v>264</v>
      </c>
      <c r="C43" s="308"/>
      <c r="D43" s="113">
        <v>2.7347425531078406</v>
      </c>
      <c r="E43" s="115">
        <v>10434</v>
      </c>
      <c r="F43" s="114">
        <v>10527</v>
      </c>
      <c r="G43" s="114">
        <v>10561</v>
      </c>
      <c r="H43" s="114">
        <v>10354</v>
      </c>
      <c r="I43" s="140">
        <v>10243</v>
      </c>
      <c r="J43" s="115">
        <v>191</v>
      </c>
      <c r="K43" s="116">
        <v>1.8646880796641609</v>
      </c>
    </row>
    <row r="44" spans="1:11" ht="14.1" customHeight="1" x14ac:dyDescent="0.2">
      <c r="A44" s="306">
        <v>53</v>
      </c>
      <c r="B44" s="307" t="s">
        <v>265</v>
      </c>
      <c r="C44" s="308"/>
      <c r="D44" s="113">
        <v>1.0932155634476521</v>
      </c>
      <c r="E44" s="115">
        <v>4171</v>
      </c>
      <c r="F44" s="114">
        <v>4112</v>
      </c>
      <c r="G44" s="114">
        <v>4118</v>
      </c>
      <c r="H44" s="114">
        <v>4088</v>
      </c>
      <c r="I44" s="140">
        <v>4090</v>
      </c>
      <c r="J44" s="115">
        <v>81</v>
      </c>
      <c r="K44" s="116">
        <v>1.9804400977995109</v>
      </c>
    </row>
    <row r="45" spans="1:11" ht="14.1" customHeight="1" x14ac:dyDescent="0.2">
      <c r="A45" s="306" t="s">
        <v>266</v>
      </c>
      <c r="B45" s="307" t="s">
        <v>267</v>
      </c>
      <c r="C45" s="308"/>
      <c r="D45" s="113">
        <v>1.0216624949218289</v>
      </c>
      <c r="E45" s="115">
        <v>3898</v>
      </c>
      <c r="F45" s="114">
        <v>3857</v>
      </c>
      <c r="G45" s="114">
        <v>3871</v>
      </c>
      <c r="H45" s="114">
        <v>3837</v>
      </c>
      <c r="I45" s="140">
        <v>3847</v>
      </c>
      <c r="J45" s="115">
        <v>51</v>
      </c>
      <c r="K45" s="116">
        <v>1.3257083441642838</v>
      </c>
    </row>
    <row r="46" spans="1:11" ht="14.1" customHeight="1" x14ac:dyDescent="0.2">
      <c r="A46" s="306">
        <v>54</v>
      </c>
      <c r="B46" s="307" t="s">
        <v>268</v>
      </c>
      <c r="C46" s="308"/>
      <c r="D46" s="113">
        <v>3.1491213125925537</v>
      </c>
      <c r="E46" s="115">
        <v>12015</v>
      </c>
      <c r="F46" s="114">
        <v>11961</v>
      </c>
      <c r="G46" s="114">
        <v>12056</v>
      </c>
      <c r="H46" s="114">
        <v>12035</v>
      </c>
      <c r="I46" s="140">
        <v>11963</v>
      </c>
      <c r="J46" s="115">
        <v>52</v>
      </c>
      <c r="K46" s="116">
        <v>0.43467357686199115</v>
      </c>
    </row>
    <row r="47" spans="1:11" ht="14.1" customHeight="1" x14ac:dyDescent="0.2">
      <c r="A47" s="306">
        <v>61</v>
      </c>
      <c r="B47" s="307" t="s">
        <v>269</v>
      </c>
      <c r="C47" s="308"/>
      <c r="D47" s="113">
        <v>2.4215340663372955</v>
      </c>
      <c r="E47" s="115">
        <v>9239</v>
      </c>
      <c r="F47" s="114">
        <v>9274</v>
      </c>
      <c r="G47" s="114">
        <v>9312</v>
      </c>
      <c r="H47" s="114">
        <v>9056</v>
      </c>
      <c r="I47" s="140">
        <v>9041</v>
      </c>
      <c r="J47" s="115">
        <v>198</v>
      </c>
      <c r="K47" s="116">
        <v>2.1900232275190796</v>
      </c>
    </row>
    <row r="48" spans="1:11" ht="14.1" customHeight="1" x14ac:dyDescent="0.2">
      <c r="A48" s="306">
        <v>62</v>
      </c>
      <c r="B48" s="307" t="s">
        <v>270</v>
      </c>
      <c r="C48" s="308"/>
      <c r="D48" s="113">
        <v>6.64709659664251</v>
      </c>
      <c r="E48" s="115">
        <v>25361</v>
      </c>
      <c r="F48" s="114">
        <v>25651</v>
      </c>
      <c r="G48" s="114">
        <v>25369</v>
      </c>
      <c r="H48" s="114">
        <v>24919</v>
      </c>
      <c r="I48" s="140">
        <v>25117</v>
      </c>
      <c r="J48" s="115">
        <v>244</v>
      </c>
      <c r="K48" s="116">
        <v>0.97145359716526658</v>
      </c>
    </row>
    <row r="49" spans="1:11" ht="14.1" customHeight="1" x14ac:dyDescent="0.2">
      <c r="A49" s="306">
        <v>63</v>
      </c>
      <c r="B49" s="307" t="s">
        <v>271</v>
      </c>
      <c r="C49" s="308"/>
      <c r="D49" s="113">
        <v>1.6577771370909615</v>
      </c>
      <c r="E49" s="115">
        <v>6325</v>
      </c>
      <c r="F49" s="114">
        <v>6491</v>
      </c>
      <c r="G49" s="114">
        <v>6583</v>
      </c>
      <c r="H49" s="114">
        <v>6437</v>
      </c>
      <c r="I49" s="140">
        <v>6304</v>
      </c>
      <c r="J49" s="115">
        <v>21</v>
      </c>
      <c r="K49" s="116">
        <v>0.33312182741116753</v>
      </c>
    </row>
    <row r="50" spans="1:11" ht="14.1" customHeight="1" x14ac:dyDescent="0.2">
      <c r="A50" s="306" t="s">
        <v>272</v>
      </c>
      <c r="B50" s="307" t="s">
        <v>273</v>
      </c>
      <c r="C50" s="308"/>
      <c r="D50" s="113">
        <v>0.24427640976581441</v>
      </c>
      <c r="E50" s="115">
        <v>932</v>
      </c>
      <c r="F50" s="114">
        <v>945</v>
      </c>
      <c r="G50" s="114">
        <v>944</v>
      </c>
      <c r="H50" s="114">
        <v>942</v>
      </c>
      <c r="I50" s="140">
        <v>923</v>
      </c>
      <c r="J50" s="115">
        <v>9</v>
      </c>
      <c r="K50" s="116">
        <v>0.97508125677139756</v>
      </c>
    </row>
    <row r="51" spans="1:11" ht="14.1" customHeight="1" x14ac:dyDescent="0.2">
      <c r="A51" s="306" t="s">
        <v>274</v>
      </c>
      <c r="B51" s="307" t="s">
        <v>275</v>
      </c>
      <c r="C51" s="308"/>
      <c r="D51" s="113">
        <v>1.1865228615985428</v>
      </c>
      <c r="E51" s="115">
        <v>4527</v>
      </c>
      <c r="F51" s="114">
        <v>4661</v>
      </c>
      <c r="G51" s="114">
        <v>4769</v>
      </c>
      <c r="H51" s="114">
        <v>4644</v>
      </c>
      <c r="I51" s="140">
        <v>4524</v>
      </c>
      <c r="J51" s="115">
        <v>3</v>
      </c>
      <c r="K51" s="116">
        <v>6.6312997347480113E-2</v>
      </c>
    </row>
    <row r="52" spans="1:11" ht="14.1" customHeight="1" x14ac:dyDescent="0.2">
      <c r="A52" s="306">
        <v>71</v>
      </c>
      <c r="B52" s="307" t="s">
        <v>276</v>
      </c>
      <c r="C52" s="308"/>
      <c r="D52" s="113">
        <v>11.34496179904858</v>
      </c>
      <c r="E52" s="115">
        <v>43285</v>
      </c>
      <c r="F52" s="114">
        <v>43365</v>
      </c>
      <c r="G52" s="114">
        <v>43323</v>
      </c>
      <c r="H52" s="114">
        <v>42579</v>
      </c>
      <c r="I52" s="140">
        <v>42554</v>
      </c>
      <c r="J52" s="115">
        <v>731</v>
      </c>
      <c r="K52" s="116">
        <v>1.717817361470132</v>
      </c>
    </row>
    <row r="53" spans="1:11" ht="14.1" customHeight="1" x14ac:dyDescent="0.2">
      <c r="A53" s="306" t="s">
        <v>277</v>
      </c>
      <c r="B53" s="307" t="s">
        <v>278</v>
      </c>
      <c r="C53" s="308"/>
      <c r="D53" s="113">
        <v>3.8324138021413501</v>
      </c>
      <c r="E53" s="115">
        <v>14622</v>
      </c>
      <c r="F53" s="114">
        <v>14627</v>
      </c>
      <c r="G53" s="114">
        <v>14628</v>
      </c>
      <c r="H53" s="114">
        <v>14217</v>
      </c>
      <c r="I53" s="140">
        <v>14257</v>
      </c>
      <c r="J53" s="115">
        <v>365</v>
      </c>
      <c r="K53" s="116">
        <v>2.5601458932454233</v>
      </c>
    </row>
    <row r="54" spans="1:11" ht="14.1" customHeight="1" x14ac:dyDescent="0.2">
      <c r="A54" s="306" t="s">
        <v>279</v>
      </c>
      <c r="B54" s="307" t="s">
        <v>280</v>
      </c>
      <c r="C54" s="308"/>
      <c r="D54" s="113">
        <v>6.3006015175540906</v>
      </c>
      <c r="E54" s="115">
        <v>24039</v>
      </c>
      <c r="F54" s="114">
        <v>24113</v>
      </c>
      <c r="G54" s="114">
        <v>24101</v>
      </c>
      <c r="H54" s="114">
        <v>23869</v>
      </c>
      <c r="I54" s="140">
        <v>23810</v>
      </c>
      <c r="J54" s="115">
        <v>229</v>
      </c>
      <c r="K54" s="116">
        <v>0.96178076438471227</v>
      </c>
    </row>
    <row r="55" spans="1:11" ht="14.1" customHeight="1" x14ac:dyDescent="0.2">
      <c r="A55" s="306">
        <v>72</v>
      </c>
      <c r="B55" s="307" t="s">
        <v>281</v>
      </c>
      <c r="C55" s="308"/>
      <c r="D55" s="113">
        <v>3.1535769981784108</v>
      </c>
      <c r="E55" s="115">
        <v>12032</v>
      </c>
      <c r="F55" s="114">
        <v>12077</v>
      </c>
      <c r="G55" s="114">
        <v>12982</v>
      </c>
      <c r="H55" s="114">
        <v>12699</v>
      </c>
      <c r="I55" s="140">
        <v>12790</v>
      </c>
      <c r="J55" s="115">
        <v>-758</v>
      </c>
      <c r="K55" s="116">
        <v>-5.9265050820953871</v>
      </c>
    </row>
    <row r="56" spans="1:11" ht="14.1" customHeight="1" x14ac:dyDescent="0.2">
      <c r="A56" s="306" t="s">
        <v>282</v>
      </c>
      <c r="B56" s="307" t="s">
        <v>283</v>
      </c>
      <c r="C56" s="308"/>
      <c r="D56" s="113">
        <v>1.5579173601373399</v>
      </c>
      <c r="E56" s="115">
        <v>5944</v>
      </c>
      <c r="F56" s="114">
        <v>5988</v>
      </c>
      <c r="G56" s="114">
        <v>6914</v>
      </c>
      <c r="H56" s="114">
        <v>6769</v>
      </c>
      <c r="I56" s="140">
        <v>6839</v>
      </c>
      <c r="J56" s="115">
        <v>-895</v>
      </c>
      <c r="K56" s="116">
        <v>-13.086708583126189</v>
      </c>
    </row>
    <row r="57" spans="1:11" ht="14.1" customHeight="1" x14ac:dyDescent="0.2">
      <c r="A57" s="306" t="s">
        <v>284</v>
      </c>
      <c r="B57" s="307" t="s">
        <v>285</v>
      </c>
      <c r="C57" s="308"/>
      <c r="D57" s="113">
        <v>0.99885986868832477</v>
      </c>
      <c r="E57" s="115">
        <v>3811</v>
      </c>
      <c r="F57" s="114">
        <v>3797</v>
      </c>
      <c r="G57" s="114">
        <v>3777</v>
      </c>
      <c r="H57" s="114">
        <v>3701</v>
      </c>
      <c r="I57" s="140">
        <v>3723</v>
      </c>
      <c r="J57" s="115">
        <v>88</v>
      </c>
      <c r="K57" s="116">
        <v>2.3636852001074402</v>
      </c>
    </row>
    <row r="58" spans="1:11" ht="14.1" customHeight="1" x14ac:dyDescent="0.2">
      <c r="A58" s="306">
        <v>73</v>
      </c>
      <c r="B58" s="307" t="s">
        <v>286</v>
      </c>
      <c r="C58" s="308"/>
      <c r="D58" s="113">
        <v>2.7578072784934542</v>
      </c>
      <c r="E58" s="115">
        <v>10522</v>
      </c>
      <c r="F58" s="114">
        <v>10543</v>
      </c>
      <c r="G58" s="114">
        <v>10505</v>
      </c>
      <c r="H58" s="114">
        <v>10238</v>
      </c>
      <c r="I58" s="140">
        <v>10197</v>
      </c>
      <c r="J58" s="115">
        <v>325</v>
      </c>
      <c r="K58" s="116">
        <v>3.1872119250760029</v>
      </c>
    </row>
    <row r="59" spans="1:11" ht="14.1" customHeight="1" x14ac:dyDescent="0.2">
      <c r="A59" s="306" t="s">
        <v>287</v>
      </c>
      <c r="B59" s="307" t="s">
        <v>288</v>
      </c>
      <c r="C59" s="308"/>
      <c r="D59" s="113">
        <v>2.1167127524342457</v>
      </c>
      <c r="E59" s="115">
        <v>8076</v>
      </c>
      <c r="F59" s="114">
        <v>8043</v>
      </c>
      <c r="G59" s="114">
        <v>7980</v>
      </c>
      <c r="H59" s="114">
        <v>7790</v>
      </c>
      <c r="I59" s="140">
        <v>7723</v>
      </c>
      <c r="J59" s="115">
        <v>353</v>
      </c>
      <c r="K59" s="116">
        <v>4.5707626569985758</v>
      </c>
    </row>
    <row r="60" spans="1:11" ht="14.1" customHeight="1" x14ac:dyDescent="0.2">
      <c r="A60" s="306">
        <v>81</v>
      </c>
      <c r="B60" s="307" t="s">
        <v>289</v>
      </c>
      <c r="C60" s="308"/>
      <c r="D60" s="113">
        <v>9.1999423381865366</v>
      </c>
      <c r="E60" s="115">
        <v>35101</v>
      </c>
      <c r="F60" s="114">
        <v>35148</v>
      </c>
      <c r="G60" s="114">
        <v>34905</v>
      </c>
      <c r="H60" s="114">
        <v>34289</v>
      </c>
      <c r="I60" s="140">
        <v>34126</v>
      </c>
      <c r="J60" s="115">
        <v>975</v>
      </c>
      <c r="K60" s="116">
        <v>2.8570591337982769</v>
      </c>
    </row>
    <row r="61" spans="1:11" ht="14.1" customHeight="1" x14ac:dyDescent="0.2">
      <c r="A61" s="306" t="s">
        <v>290</v>
      </c>
      <c r="B61" s="307" t="s">
        <v>291</v>
      </c>
      <c r="C61" s="308"/>
      <c r="D61" s="113">
        <v>2.3788119045434888</v>
      </c>
      <c r="E61" s="115">
        <v>9076</v>
      </c>
      <c r="F61" s="114">
        <v>9120</v>
      </c>
      <c r="G61" s="114">
        <v>9184</v>
      </c>
      <c r="H61" s="114">
        <v>8869</v>
      </c>
      <c r="I61" s="140">
        <v>8908</v>
      </c>
      <c r="J61" s="115">
        <v>168</v>
      </c>
      <c r="K61" s="116">
        <v>1.8859452177817693</v>
      </c>
    </row>
    <row r="62" spans="1:11" ht="14.1" customHeight="1" x14ac:dyDescent="0.2">
      <c r="A62" s="306" t="s">
        <v>292</v>
      </c>
      <c r="B62" s="307" t="s">
        <v>293</v>
      </c>
      <c r="C62" s="308"/>
      <c r="D62" s="113">
        <v>3.8905998139096019</v>
      </c>
      <c r="E62" s="115">
        <v>14844</v>
      </c>
      <c r="F62" s="114">
        <v>14910</v>
      </c>
      <c r="G62" s="114">
        <v>14699</v>
      </c>
      <c r="H62" s="114">
        <v>14466</v>
      </c>
      <c r="I62" s="140">
        <v>14349</v>
      </c>
      <c r="J62" s="115">
        <v>495</v>
      </c>
      <c r="K62" s="116">
        <v>3.4497177503658794</v>
      </c>
    </row>
    <row r="63" spans="1:11" ht="14.1" customHeight="1" x14ac:dyDescent="0.2">
      <c r="A63" s="306"/>
      <c r="B63" s="307" t="s">
        <v>294</v>
      </c>
      <c r="C63" s="308"/>
      <c r="D63" s="113">
        <v>3.4127930596144522</v>
      </c>
      <c r="E63" s="115">
        <v>13021</v>
      </c>
      <c r="F63" s="114">
        <v>13102</v>
      </c>
      <c r="G63" s="114">
        <v>12922</v>
      </c>
      <c r="H63" s="114">
        <v>12729</v>
      </c>
      <c r="I63" s="140">
        <v>12649</v>
      </c>
      <c r="J63" s="115">
        <v>372</v>
      </c>
      <c r="K63" s="116">
        <v>2.9409439481381927</v>
      </c>
    </row>
    <row r="64" spans="1:11" ht="14.1" customHeight="1" x14ac:dyDescent="0.2">
      <c r="A64" s="306" t="s">
        <v>295</v>
      </c>
      <c r="B64" s="307" t="s">
        <v>296</v>
      </c>
      <c r="C64" s="308"/>
      <c r="D64" s="113">
        <v>1.0974091498814</v>
      </c>
      <c r="E64" s="115">
        <v>4187</v>
      </c>
      <c r="F64" s="114">
        <v>4117</v>
      </c>
      <c r="G64" s="114">
        <v>4080</v>
      </c>
      <c r="H64" s="114">
        <v>4003</v>
      </c>
      <c r="I64" s="140">
        <v>3965</v>
      </c>
      <c r="J64" s="115">
        <v>222</v>
      </c>
      <c r="K64" s="116">
        <v>5.5989911727616644</v>
      </c>
    </row>
    <row r="65" spans="1:11" ht="14.1" customHeight="1" x14ac:dyDescent="0.2">
      <c r="A65" s="306" t="s">
        <v>297</v>
      </c>
      <c r="B65" s="307" t="s">
        <v>298</v>
      </c>
      <c r="C65" s="308"/>
      <c r="D65" s="113">
        <v>0.87016918500268647</v>
      </c>
      <c r="E65" s="115">
        <v>3320</v>
      </c>
      <c r="F65" s="114">
        <v>3312</v>
      </c>
      <c r="G65" s="114">
        <v>3253</v>
      </c>
      <c r="H65" s="114">
        <v>3272</v>
      </c>
      <c r="I65" s="140">
        <v>3254</v>
      </c>
      <c r="J65" s="115">
        <v>66</v>
      </c>
      <c r="K65" s="116">
        <v>2.0282728948985862</v>
      </c>
    </row>
    <row r="66" spans="1:11" ht="14.1" customHeight="1" x14ac:dyDescent="0.2">
      <c r="A66" s="306">
        <v>82</v>
      </c>
      <c r="B66" s="307" t="s">
        <v>299</v>
      </c>
      <c r="C66" s="308"/>
      <c r="D66" s="113">
        <v>3.4458175527802166</v>
      </c>
      <c r="E66" s="115">
        <v>13147</v>
      </c>
      <c r="F66" s="114">
        <v>13212</v>
      </c>
      <c r="G66" s="114">
        <v>12970</v>
      </c>
      <c r="H66" s="114">
        <v>12686</v>
      </c>
      <c r="I66" s="140">
        <v>12614</v>
      </c>
      <c r="J66" s="115">
        <v>533</v>
      </c>
      <c r="K66" s="116">
        <v>4.2254637704138256</v>
      </c>
    </row>
    <row r="67" spans="1:11" ht="14.1" customHeight="1" x14ac:dyDescent="0.2">
      <c r="A67" s="306" t="s">
        <v>300</v>
      </c>
      <c r="B67" s="307" t="s">
        <v>301</v>
      </c>
      <c r="C67" s="308"/>
      <c r="D67" s="113">
        <v>2.3827433918251275</v>
      </c>
      <c r="E67" s="115">
        <v>9091</v>
      </c>
      <c r="F67" s="114">
        <v>9147</v>
      </c>
      <c r="G67" s="114">
        <v>8917</v>
      </c>
      <c r="H67" s="114">
        <v>8771</v>
      </c>
      <c r="I67" s="140">
        <v>8652</v>
      </c>
      <c r="J67" s="115">
        <v>439</v>
      </c>
      <c r="K67" s="116">
        <v>5.0739713361072587</v>
      </c>
    </row>
    <row r="68" spans="1:11" ht="14.1" customHeight="1" x14ac:dyDescent="0.2">
      <c r="A68" s="306" t="s">
        <v>302</v>
      </c>
      <c r="B68" s="307" t="s">
        <v>303</v>
      </c>
      <c r="C68" s="308"/>
      <c r="D68" s="113">
        <v>0.52786769234801523</v>
      </c>
      <c r="E68" s="115">
        <v>2014</v>
      </c>
      <c r="F68" s="114">
        <v>2039</v>
      </c>
      <c r="G68" s="114">
        <v>2023</v>
      </c>
      <c r="H68" s="114">
        <v>1961</v>
      </c>
      <c r="I68" s="140">
        <v>2004</v>
      </c>
      <c r="J68" s="115">
        <v>10</v>
      </c>
      <c r="K68" s="116">
        <v>0.49900199600798401</v>
      </c>
    </row>
    <row r="69" spans="1:11" ht="14.1" customHeight="1" x14ac:dyDescent="0.2">
      <c r="A69" s="306">
        <v>83</v>
      </c>
      <c r="B69" s="307" t="s">
        <v>304</v>
      </c>
      <c r="C69" s="308"/>
      <c r="D69" s="113">
        <v>6.1808222050401671</v>
      </c>
      <c r="E69" s="115">
        <v>23582</v>
      </c>
      <c r="F69" s="114">
        <v>23418</v>
      </c>
      <c r="G69" s="114">
        <v>23159</v>
      </c>
      <c r="H69" s="114">
        <v>22568</v>
      </c>
      <c r="I69" s="140">
        <v>22483</v>
      </c>
      <c r="J69" s="115">
        <v>1099</v>
      </c>
      <c r="K69" s="116">
        <v>4.8881377040430545</v>
      </c>
    </row>
    <row r="70" spans="1:11" ht="14.1" customHeight="1" x14ac:dyDescent="0.2">
      <c r="A70" s="306" t="s">
        <v>305</v>
      </c>
      <c r="B70" s="307" t="s">
        <v>306</v>
      </c>
      <c r="C70" s="308"/>
      <c r="D70" s="113">
        <v>5.1759340558533289</v>
      </c>
      <c r="E70" s="115">
        <v>19748</v>
      </c>
      <c r="F70" s="114">
        <v>19604</v>
      </c>
      <c r="G70" s="114">
        <v>19336</v>
      </c>
      <c r="H70" s="114">
        <v>18780</v>
      </c>
      <c r="I70" s="140">
        <v>18771</v>
      </c>
      <c r="J70" s="115">
        <v>977</v>
      </c>
      <c r="K70" s="116">
        <v>5.2048372489478449</v>
      </c>
    </row>
    <row r="71" spans="1:11" ht="14.1" customHeight="1" x14ac:dyDescent="0.2">
      <c r="A71" s="306"/>
      <c r="B71" s="307" t="s">
        <v>307</v>
      </c>
      <c r="C71" s="308"/>
      <c r="D71" s="113">
        <v>2.6600442947567067</v>
      </c>
      <c r="E71" s="115">
        <v>10149</v>
      </c>
      <c r="F71" s="114">
        <v>10140</v>
      </c>
      <c r="G71" s="114">
        <v>10057</v>
      </c>
      <c r="H71" s="114">
        <v>9663</v>
      </c>
      <c r="I71" s="140">
        <v>9702</v>
      </c>
      <c r="J71" s="115">
        <v>447</v>
      </c>
      <c r="K71" s="116">
        <v>4.6072974644403217</v>
      </c>
    </row>
    <row r="72" spans="1:11" ht="14.1" customHeight="1" x14ac:dyDescent="0.2">
      <c r="A72" s="306">
        <v>84</v>
      </c>
      <c r="B72" s="307" t="s">
        <v>308</v>
      </c>
      <c r="C72" s="308"/>
      <c r="D72" s="113">
        <v>2.3075209351697747</v>
      </c>
      <c r="E72" s="115">
        <v>8804</v>
      </c>
      <c r="F72" s="114">
        <v>8957</v>
      </c>
      <c r="G72" s="114">
        <v>8651</v>
      </c>
      <c r="H72" s="114">
        <v>8941</v>
      </c>
      <c r="I72" s="140">
        <v>8547</v>
      </c>
      <c r="J72" s="115">
        <v>257</v>
      </c>
      <c r="K72" s="116">
        <v>3.0069030069030069</v>
      </c>
    </row>
    <row r="73" spans="1:11" ht="14.1" customHeight="1" x14ac:dyDescent="0.2">
      <c r="A73" s="306" t="s">
        <v>309</v>
      </c>
      <c r="B73" s="307" t="s">
        <v>310</v>
      </c>
      <c r="C73" s="308"/>
      <c r="D73" s="113">
        <v>0.66206245822794763</v>
      </c>
      <c r="E73" s="115">
        <v>2526</v>
      </c>
      <c r="F73" s="114">
        <v>2559</v>
      </c>
      <c r="G73" s="114">
        <v>2494</v>
      </c>
      <c r="H73" s="114">
        <v>2622</v>
      </c>
      <c r="I73" s="140">
        <v>2555</v>
      </c>
      <c r="J73" s="115">
        <v>-29</v>
      </c>
      <c r="K73" s="116">
        <v>-1.1350293542074363</v>
      </c>
    </row>
    <row r="74" spans="1:11" ht="14.1" customHeight="1" x14ac:dyDescent="0.2">
      <c r="A74" s="306" t="s">
        <v>311</v>
      </c>
      <c r="B74" s="307" t="s">
        <v>312</v>
      </c>
      <c r="C74" s="308"/>
      <c r="D74" s="113">
        <v>0.22540527081394893</v>
      </c>
      <c r="E74" s="115">
        <v>860</v>
      </c>
      <c r="F74" s="114">
        <v>855</v>
      </c>
      <c r="G74" s="114">
        <v>859</v>
      </c>
      <c r="H74" s="114">
        <v>842</v>
      </c>
      <c r="I74" s="140">
        <v>828</v>
      </c>
      <c r="J74" s="115">
        <v>32</v>
      </c>
      <c r="K74" s="116">
        <v>3.8647342995169081</v>
      </c>
    </row>
    <row r="75" spans="1:11" ht="14.1" customHeight="1" x14ac:dyDescent="0.2">
      <c r="A75" s="306" t="s">
        <v>313</v>
      </c>
      <c r="B75" s="307" t="s">
        <v>314</v>
      </c>
      <c r="C75" s="308"/>
      <c r="D75" s="113">
        <v>1.0798485066900809</v>
      </c>
      <c r="E75" s="115">
        <v>4120</v>
      </c>
      <c r="F75" s="114">
        <v>4242</v>
      </c>
      <c r="G75" s="114">
        <v>4016</v>
      </c>
      <c r="H75" s="114">
        <v>4194</v>
      </c>
      <c r="I75" s="140">
        <v>3914</v>
      </c>
      <c r="J75" s="115">
        <v>206</v>
      </c>
      <c r="K75" s="116">
        <v>5.2631578947368425</v>
      </c>
    </row>
    <row r="76" spans="1:11" ht="14.1" customHeight="1" x14ac:dyDescent="0.2">
      <c r="A76" s="306">
        <v>91</v>
      </c>
      <c r="B76" s="307" t="s">
        <v>315</v>
      </c>
      <c r="C76" s="308"/>
      <c r="D76" s="113">
        <v>0.35016446721794853</v>
      </c>
      <c r="E76" s="115">
        <v>1336</v>
      </c>
      <c r="F76" s="114">
        <v>1337</v>
      </c>
      <c r="G76" s="114">
        <v>1329</v>
      </c>
      <c r="H76" s="114">
        <v>1285</v>
      </c>
      <c r="I76" s="140">
        <v>1314</v>
      </c>
      <c r="J76" s="115">
        <v>22</v>
      </c>
      <c r="K76" s="116">
        <v>1.6742770167427701</v>
      </c>
    </row>
    <row r="77" spans="1:11" ht="14.1" customHeight="1" x14ac:dyDescent="0.2">
      <c r="A77" s="306">
        <v>92</v>
      </c>
      <c r="B77" s="307" t="s">
        <v>316</v>
      </c>
      <c r="C77" s="308"/>
      <c r="D77" s="113">
        <v>1.0824694982111733</v>
      </c>
      <c r="E77" s="115">
        <v>4130</v>
      </c>
      <c r="F77" s="114">
        <v>4009</v>
      </c>
      <c r="G77" s="114">
        <v>3944</v>
      </c>
      <c r="H77" s="114">
        <v>3913</v>
      </c>
      <c r="I77" s="140">
        <v>3870</v>
      </c>
      <c r="J77" s="115">
        <v>260</v>
      </c>
      <c r="K77" s="116">
        <v>6.7183462532299743</v>
      </c>
    </row>
    <row r="78" spans="1:11" ht="14.1" customHeight="1" x14ac:dyDescent="0.2">
      <c r="A78" s="306">
        <v>93</v>
      </c>
      <c r="B78" s="307" t="s">
        <v>317</v>
      </c>
      <c r="C78" s="308"/>
      <c r="D78" s="113">
        <v>0.15725949126554575</v>
      </c>
      <c r="E78" s="115">
        <v>600</v>
      </c>
      <c r="F78" s="114">
        <v>607</v>
      </c>
      <c r="G78" s="114">
        <v>603</v>
      </c>
      <c r="H78" s="114">
        <v>605</v>
      </c>
      <c r="I78" s="140">
        <v>616</v>
      </c>
      <c r="J78" s="115">
        <v>-16</v>
      </c>
      <c r="K78" s="116">
        <v>-2.5974025974025974</v>
      </c>
    </row>
    <row r="79" spans="1:11" ht="14.1" customHeight="1" x14ac:dyDescent="0.2">
      <c r="A79" s="306">
        <v>94</v>
      </c>
      <c r="B79" s="307" t="s">
        <v>318</v>
      </c>
      <c r="C79" s="308"/>
      <c r="D79" s="113">
        <v>0.25109098772065475</v>
      </c>
      <c r="E79" s="115">
        <v>958</v>
      </c>
      <c r="F79" s="114">
        <v>973</v>
      </c>
      <c r="G79" s="114">
        <v>971</v>
      </c>
      <c r="H79" s="114">
        <v>969</v>
      </c>
      <c r="I79" s="140">
        <v>955</v>
      </c>
      <c r="J79" s="115">
        <v>3</v>
      </c>
      <c r="K79" s="116">
        <v>0.31413612565445026</v>
      </c>
    </row>
    <row r="80" spans="1:11" ht="14.1" customHeight="1" x14ac:dyDescent="0.2">
      <c r="A80" s="306" t="s">
        <v>319</v>
      </c>
      <c r="B80" s="307" t="s">
        <v>320</v>
      </c>
      <c r="C80" s="308"/>
      <c r="D80" s="113">
        <v>4.9798838900756157E-3</v>
      </c>
      <c r="E80" s="115">
        <v>19</v>
      </c>
      <c r="F80" s="114">
        <v>18</v>
      </c>
      <c r="G80" s="114">
        <v>19</v>
      </c>
      <c r="H80" s="114">
        <v>20</v>
      </c>
      <c r="I80" s="140">
        <v>21</v>
      </c>
      <c r="J80" s="115">
        <v>-2</v>
      </c>
      <c r="K80" s="116">
        <v>-9.5238095238095237</v>
      </c>
    </row>
    <row r="81" spans="1:11" ht="14.1" customHeight="1" x14ac:dyDescent="0.2">
      <c r="A81" s="310" t="s">
        <v>321</v>
      </c>
      <c r="B81" s="311" t="s">
        <v>224</v>
      </c>
      <c r="C81" s="312"/>
      <c r="D81" s="125">
        <v>1.3099715622419961</v>
      </c>
      <c r="E81" s="143">
        <v>4998</v>
      </c>
      <c r="F81" s="144">
        <v>5036</v>
      </c>
      <c r="G81" s="144">
        <v>5039</v>
      </c>
      <c r="H81" s="144">
        <v>4814</v>
      </c>
      <c r="I81" s="145">
        <v>4858</v>
      </c>
      <c r="J81" s="143">
        <v>140</v>
      </c>
      <c r="K81" s="146">
        <v>2.8818443804034581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107171</v>
      </c>
      <c r="E12" s="114">
        <v>112234</v>
      </c>
      <c r="F12" s="114">
        <v>112523</v>
      </c>
      <c r="G12" s="114">
        <v>113531</v>
      </c>
      <c r="H12" s="140">
        <v>111804</v>
      </c>
      <c r="I12" s="115">
        <v>-4633</v>
      </c>
      <c r="J12" s="116">
        <v>-4.1438588959250113</v>
      </c>
      <c r="K12"/>
      <c r="L12"/>
      <c r="M12"/>
      <c r="N12"/>
      <c r="O12"/>
      <c r="P12"/>
    </row>
    <row r="13" spans="1:16" s="110" customFormat="1" ht="14.45" customHeight="1" x14ac:dyDescent="0.2">
      <c r="A13" s="120" t="s">
        <v>105</v>
      </c>
      <c r="B13" s="119" t="s">
        <v>106</v>
      </c>
      <c r="C13" s="113">
        <v>42.234373104664506</v>
      </c>
      <c r="D13" s="115">
        <v>45263</v>
      </c>
      <c r="E13" s="114">
        <v>47267</v>
      </c>
      <c r="F13" s="114">
        <v>47219</v>
      </c>
      <c r="G13" s="114">
        <v>47525</v>
      </c>
      <c r="H13" s="140">
        <v>46697</v>
      </c>
      <c r="I13" s="115">
        <v>-1434</v>
      </c>
      <c r="J13" s="116">
        <v>-3.0708610831530931</v>
      </c>
      <c r="K13"/>
      <c r="L13"/>
      <c r="M13"/>
      <c r="N13"/>
      <c r="O13"/>
      <c r="P13"/>
    </row>
    <row r="14" spans="1:16" s="110" customFormat="1" ht="14.45" customHeight="1" x14ac:dyDescent="0.2">
      <c r="A14" s="120"/>
      <c r="B14" s="119" t="s">
        <v>107</v>
      </c>
      <c r="C14" s="113">
        <v>57.765626895335494</v>
      </c>
      <c r="D14" s="115">
        <v>61908</v>
      </c>
      <c r="E14" s="114">
        <v>64967</v>
      </c>
      <c r="F14" s="114">
        <v>65304</v>
      </c>
      <c r="G14" s="114">
        <v>66006</v>
      </c>
      <c r="H14" s="140">
        <v>65107</v>
      </c>
      <c r="I14" s="115">
        <v>-3199</v>
      </c>
      <c r="J14" s="116">
        <v>-4.9134501666487473</v>
      </c>
      <c r="K14"/>
      <c r="L14"/>
      <c r="M14"/>
      <c r="N14"/>
      <c r="O14"/>
      <c r="P14"/>
    </row>
    <row r="15" spans="1:16" s="110" customFormat="1" ht="14.45" customHeight="1" x14ac:dyDescent="0.2">
      <c r="A15" s="118" t="s">
        <v>105</v>
      </c>
      <c r="B15" s="121" t="s">
        <v>108</v>
      </c>
      <c r="C15" s="113">
        <v>19.661102350449283</v>
      </c>
      <c r="D15" s="115">
        <v>21071</v>
      </c>
      <c r="E15" s="114">
        <v>22658</v>
      </c>
      <c r="F15" s="114">
        <v>22495</v>
      </c>
      <c r="G15" s="114">
        <v>23323</v>
      </c>
      <c r="H15" s="140">
        <v>21980</v>
      </c>
      <c r="I15" s="115">
        <v>-909</v>
      </c>
      <c r="J15" s="116">
        <v>-4.13557779799818</v>
      </c>
      <c r="K15"/>
      <c r="L15"/>
      <c r="M15"/>
      <c r="N15"/>
      <c r="O15"/>
      <c r="P15"/>
    </row>
    <row r="16" spans="1:16" s="110" customFormat="1" ht="14.45" customHeight="1" x14ac:dyDescent="0.2">
      <c r="A16" s="118"/>
      <c r="B16" s="121" t="s">
        <v>109</v>
      </c>
      <c r="C16" s="113">
        <v>46.739323137789142</v>
      </c>
      <c r="D16" s="115">
        <v>50091</v>
      </c>
      <c r="E16" s="114">
        <v>52497</v>
      </c>
      <c r="F16" s="114">
        <v>53003</v>
      </c>
      <c r="G16" s="114">
        <v>53498</v>
      </c>
      <c r="H16" s="140">
        <v>53414</v>
      </c>
      <c r="I16" s="115">
        <v>-3323</v>
      </c>
      <c r="J16" s="116">
        <v>-6.2212154116898191</v>
      </c>
      <c r="K16"/>
      <c r="L16"/>
      <c r="M16"/>
      <c r="N16"/>
      <c r="O16"/>
      <c r="P16"/>
    </row>
    <row r="17" spans="1:16" s="110" customFormat="1" ht="14.45" customHeight="1" x14ac:dyDescent="0.2">
      <c r="A17" s="118"/>
      <c r="B17" s="121" t="s">
        <v>110</v>
      </c>
      <c r="C17" s="113">
        <v>18.607645725056219</v>
      </c>
      <c r="D17" s="115">
        <v>19942</v>
      </c>
      <c r="E17" s="114">
        <v>20575</v>
      </c>
      <c r="F17" s="114">
        <v>20628</v>
      </c>
      <c r="G17" s="114">
        <v>20575</v>
      </c>
      <c r="H17" s="140">
        <v>20471</v>
      </c>
      <c r="I17" s="115">
        <v>-529</v>
      </c>
      <c r="J17" s="116">
        <v>-2.5841434224024229</v>
      </c>
      <c r="K17"/>
      <c r="L17"/>
      <c r="M17"/>
      <c r="N17"/>
      <c r="O17"/>
      <c r="P17"/>
    </row>
    <row r="18" spans="1:16" s="110" customFormat="1" ht="14.45" customHeight="1" x14ac:dyDescent="0.2">
      <c r="A18" s="120"/>
      <c r="B18" s="121" t="s">
        <v>111</v>
      </c>
      <c r="C18" s="113">
        <v>14.990062610221049</v>
      </c>
      <c r="D18" s="115">
        <v>16065</v>
      </c>
      <c r="E18" s="114">
        <v>16504</v>
      </c>
      <c r="F18" s="114">
        <v>16397</v>
      </c>
      <c r="G18" s="114">
        <v>16135</v>
      </c>
      <c r="H18" s="140">
        <v>15938</v>
      </c>
      <c r="I18" s="115">
        <v>127</v>
      </c>
      <c r="J18" s="116">
        <v>0.79683774626678383</v>
      </c>
      <c r="K18"/>
      <c r="L18"/>
      <c r="M18"/>
      <c r="N18"/>
      <c r="O18"/>
      <c r="P18"/>
    </row>
    <row r="19" spans="1:16" s="110" customFormat="1" ht="14.45" customHeight="1" x14ac:dyDescent="0.2">
      <c r="A19" s="120"/>
      <c r="B19" s="121" t="s">
        <v>112</v>
      </c>
      <c r="C19" s="113">
        <v>1.4322904517080179</v>
      </c>
      <c r="D19" s="115">
        <v>1535</v>
      </c>
      <c r="E19" s="114">
        <v>1553</v>
      </c>
      <c r="F19" s="114">
        <v>1644</v>
      </c>
      <c r="G19" s="114">
        <v>1416</v>
      </c>
      <c r="H19" s="140">
        <v>1382</v>
      </c>
      <c r="I19" s="115">
        <v>153</v>
      </c>
      <c r="J19" s="116">
        <v>11.070911722141824</v>
      </c>
      <c r="K19"/>
      <c r="L19"/>
      <c r="M19"/>
      <c r="N19"/>
      <c r="O19"/>
      <c r="P19"/>
    </row>
    <row r="20" spans="1:16" s="110" customFormat="1" ht="14.45" customHeight="1" x14ac:dyDescent="0.2">
      <c r="A20" s="120" t="s">
        <v>113</v>
      </c>
      <c r="B20" s="119" t="s">
        <v>116</v>
      </c>
      <c r="C20" s="113">
        <v>87.098188875721974</v>
      </c>
      <c r="D20" s="115">
        <v>93344</v>
      </c>
      <c r="E20" s="114">
        <v>97708</v>
      </c>
      <c r="F20" s="114">
        <v>98019</v>
      </c>
      <c r="G20" s="114">
        <v>98950</v>
      </c>
      <c r="H20" s="140">
        <v>97537</v>
      </c>
      <c r="I20" s="115">
        <v>-4193</v>
      </c>
      <c r="J20" s="116">
        <v>-4.2988814501163661</v>
      </c>
      <c r="K20"/>
      <c r="L20"/>
      <c r="M20"/>
      <c r="N20"/>
      <c r="O20"/>
      <c r="P20"/>
    </row>
    <row r="21" spans="1:16" s="110" customFormat="1" ht="14.45" customHeight="1" x14ac:dyDescent="0.2">
      <c r="A21" s="123"/>
      <c r="B21" s="124" t="s">
        <v>117</v>
      </c>
      <c r="C21" s="125">
        <v>12.618152298662885</v>
      </c>
      <c r="D21" s="143">
        <v>13523</v>
      </c>
      <c r="E21" s="144">
        <v>14205</v>
      </c>
      <c r="F21" s="144">
        <v>14194</v>
      </c>
      <c r="G21" s="144">
        <v>14245</v>
      </c>
      <c r="H21" s="145">
        <v>13928</v>
      </c>
      <c r="I21" s="143">
        <v>-405</v>
      </c>
      <c r="J21" s="146">
        <v>-2.9078116025272833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105713</v>
      </c>
      <c r="E56" s="114">
        <v>110397</v>
      </c>
      <c r="F56" s="114">
        <v>110320</v>
      </c>
      <c r="G56" s="114">
        <v>111236</v>
      </c>
      <c r="H56" s="140">
        <v>109539</v>
      </c>
      <c r="I56" s="115">
        <v>-3826</v>
      </c>
      <c r="J56" s="116">
        <v>-3.4928199088908971</v>
      </c>
      <c r="K56"/>
      <c r="L56"/>
      <c r="M56"/>
      <c r="N56"/>
      <c r="O56"/>
      <c r="P56"/>
    </row>
    <row r="57" spans="1:16" s="110" customFormat="1" ht="14.45" customHeight="1" x14ac:dyDescent="0.2">
      <c r="A57" s="120" t="s">
        <v>105</v>
      </c>
      <c r="B57" s="119" t="s">
        <v>106</v>
      </c>
      <c r="C57" s="113">
        <v>42.629572521827967</v>
      </c>
      <c r="D57" s="115">
        <v>45065</v>
      </c>
      <c r="E57" s="114">
        <v>46983</v>
      </c>
      <c r="F57" s="114">
        <v>46820</v>
      </c>
      <c r="G57" s="114">
        <v>47168</v>
      </c>
      <c r="H57" s="140">
        <v>46323</v>
      </c>
      <c r="I57" s="115">
        <v>-1258</v>
      </c>
      <c r="J57" s="116">
        <v>-2.7157135764091271</v>
      </c>
    </row>
    <row r="58" spans="1:16" s="110" customFormat="1" ht="14.45" customHeight="1" x14ac:dyDescent="0.2">
      <c r="A58" s="120"/>
      <c r="B58" s="119" t="s">
        <v>107</v>
      </c>
      <c r="C58" s="113">
        <v>57.370427478172033</v>
      </c>
      <c r="D58" s="115">
        <v>60648</v>
      </c>
      <c r="E58" s="114">
        <v>63414</v>
      </c>
      <c r="F58" s="114">
        <v>63500</v>
      </c>
      <c r="G58" s="114">
        <v>64068</v>
      </c>
      <c r="H58" s="140">
        <v>63216</v>
      </c>
      <c r="I58" s="115">
        <v>-2568</v>
      </c>
      <c r="J58" s="116">
        <v>-4.0622627182991646</v>
      </c>
    </row>
    <row r="59" spans="1:16" s="110" customFormat="1" ht="14.45" customHeight="1" x14ac:dyDescent="0.2">
      <c r="A59" s="118" t="s">
        <v>105</v>
      </c>
      <c r="B59" s="121" t="s">
        <v>108</v>
      </c>
      <c r="C59" s="113">
        <v>19.471588167964207</v>
      </c>
      <c r="D59" s="115">
        <v>20584</v>
      </c>
      <c r="E59" s="114">
        <v>22177</v>
      </c>
      <c r="F59" s="114">
        <v>21814</v>
      </c>
      <c r="G59" s="114">
        <v>22611</v>
      </c>
      <c r="H59" s="140">
        <v>21395</v>
      </c>
      <c r="I59" s="115">
        <v>-811</v>
      </c>
      <c r="J59" s="116">
        <v>-3.7906052816078524</v>
      </c>
    </row>
    <row r="60" spans="1:16" s="110" customFormat="1" ht="14.45" customHeight="1" x14ac:dyDescent="0.2">
      <c r="A60" s="118"/>
      <c r="B60" s="121" t="s">
        <v>109</v>
      </c>
      <c r="C60" s="113">
        <v>46.817326156669473</v>
      </c>
      <c r="D60" s="115">
        <v>49492</v>
      </c>
      <c r="E60" s="114">
        <v>51719</v>
      </c>
      <c r="F60" s="114">
        <v>52116</v>
      </c>
      <c r="G60" s="114">
        <v>52537</v>
      </c>
      <c r="H60" s="140">
        <v>52453</v>
      </c>
      <c r="I60" s="115">
        <v>-2961</v>
      </c>
      <c r="J60" s="116">
        <v>-5.6450536670924443</v>
      </c>
    </row>
    <row r="61" spans="1:16" s="110" customFormat="1" ht="14.45" customHeight="1" x14ac:dyDescent="0.2">
      <c r="A61" s="118"/>
      <c r="B61" s="121" t="s">
        <v>110</v>
      </c>
      <c r="C61" s="113">
        <v>18.665632419853754</v>
      </c>
      <c r="D61" s="115">
        <v>19732</v>
      </c>
      <c r="E61" s="114">
        <v>20215</v>
      </c>
      <c r="F61" s="114">
        <v>20202</v>
      </c>
      <c r="G61" s="114">
        <v>20160</v>
      </c>
      <c r="H61" s="140">
        <v>19955</v>
      </c>
      <c r="I61" s="115">
        <v>-223</v>
      </c>
      <c r="J61" s="116">
        <v>-1.1175144074166876</v>
      </c>
    </row>
    <row r="62" spans="1:16" s="110" customFormat="1" ht="14.45" customHeight="1" x14ac:dyDescent="0.2">
      <c r="A62" s="120"/>
      <c r="B62" s="121" t="s">
        <v>111</v>
      </c>
      <c r="C62" s="113">
        <v>15.044507298061733</v>
      </c>
      <c r="D62" s="115">
        <v>15904</v>
      </c>
      <c r="E62" s="114">
        <v>16286</v>
      </c>
      <c r="F62" s="114">
        <v>16188</v>
      </c>
      <c r="G62" s="114">
        <v>15928</v>
      </c>
      <c r="H62" s="140">
        <v>15735</v>
      </c>
      <c r="I62" s="115">
        <v>169</v>
      </c>
      <c r="J62" s="116">
        <v>1.0740387670797584</v>
      </c>
    </row>
    <row r="63" spans="1:16" s="110" customFormat="1" ht="14.45" customHeight="1" x14ac:dyDescent="0.2">
      <c r="A63" s="120"/>
      <c r="B63" s="121" t="s">
        <v>112</v>
      </c>
      <c r="C63" s="113">
        <v>1.441639155070805</v>
      </c>
      <c r="D63" s="115">
        <v>1524</v>
      </c>
      <c r="E63" s="114">
        <v>1531</v>
      </c>
      <c r="F63" s="114">
        <v>1610</v>
      </c>
      <c r="G63" s="114">
        <v>1390</v>
      </c>
      <c r="H63" s="140">
        <v>1364</v>
      </c>
      <c r="I63" s="115">
        <v>160</v>
      </c>
      <c r="J63" s="116">
        <v>11.730205278592376</v>
      </c>
    </row>
    <row r="64" spans="1:16" s="110" customFormat="1" ht="14.45" customHeight="1" x14ac:dyDescent="0.2">
      <c r="A64" s="120" t="s">
        <v>113</v>
      </c>
      <c r="B64" s="119" t="s">
        <v>116</v>
      </c>
      <c r="C64" s="113">
        <v>88.267289737307621</v>
      </c>
      <c r="D64" s="115">
        <v>93310</v>
      </c>
      <c r="E64" s="114">
        <v>97412</v>
      </c>
      <c r="F64" s="114">
        <v>97532</v>
      </c>
      <c r="G64" s="114">
        <v>98402</v>
      </c>
      <c r="H64" s="140">
        <v>96981</v>
      </c>
      <c r="I64" s="115">
        <v>-3671</v>
      </c>
      <c r="J64" s="116">
        <v>-3.785277528588074</v>
      </c>
    </row>
    <row r="65" spans="1:10" s="110" customFormat="1" ht="14.45" customHeight="1" x14ac:dyDescent="0.2">
      <c r="A65" s="123"/>
      <c r="B65" s="124" t="s">
        <v>117</v>
      </c>
      <c r="C65" s="125">
        <v>11.442301325286389</v>
      </c>
      <c r="D65" s="143">
        <v>12096</v>
      </c>
      <c r="E65" s="144">
        <v>12659</v>
      </c>
      <c r="F65" s="144">
        <v>12483</v>
      </c>
      <c r="G65" s="144">
        <v>12496</v>
      </c>
      <c r="H65" s="145">
        <v>12227</v>
      </c>
      <c r="I65" s="143">
        <v>-131</v>
      </c>
      <c r="J65" s="146">
        <v>-1.0713993620675555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107171</v>
      </c>
      <c r="G11" s="114">
        <v>112234</v>
      </c>
      <c r="H11" s="114">
        <v>112523</v>
      </c>
      <c r="I11" s="114">
        <v>113531</v>
      </c>
      <c r="J11" s="140">
        <v>111804</v>
      </c>
      <c r="K11" s="114">
        <v>-4633</v>
      </c>
      <c r="L11" s="116">
        <v>-4.1438588959250113</v>
      </c>
    </row>
    <row r="12" spans="1:17" s="110" customFormat="1" ht="24" customHeight="1" x14ac:dyDescent="0.2">
      <c r="A12" s="606" t="s">
        <v>185</v>
      </c>
      <c r="B12" s="607"/>
      <c r="C12" s="607"/>
      <c r="D12" s="608"/>
      <c r="E12" s="113">
        <v>42.234373104664506</v>
      </c>
      <c r="F12" s="115">
        <v>45263</v>
      </c>
      <c r="G12" s="114">
        <v>47267</v>
      </c>
      <c r="H12" s="114">
        <v>47219</v>
      </c>
      <c r="I12" s="114">
        <v>47525</v>
      </c>
      <c r="J12" s="140">
        <v>46697</v>
      </c>
      <c r="K12" s="114">
        <v>-1434</v>
      </c>
      <c r="L12" s="116">
        <v>-3.0708610831530931</v>
      </c>
    </row>
    <row r="13" spans="1:17" s="110" customFormat="1" ht="15" customHeight="1" x14ac:dyDescent="0.2">
      <c r="A13" s="120"/>
      <c r="B13" s="609" t="s">
        <v>107</v>
      </c>
      <c r="C13" s="609"/>
      <c r="E13" s="113">
        <v>57.765626895335494</v>
      </c>
      <c r="F13" s="115">
        <v>61908</v>
      </c>
      <c r="G13" s="114">
        <v>64967</v>
      </c>
      <c r="H13" s="114">
        <v>65304</v>
      </c>
      <c r="I13" s="114">
        <v>66006</v>
      </c>
      <c r="J13" s="140">
        <v>65107</v>
      </c>
      <c r="K13" s="114">
        <v>-3199</v>
      </c>
      <c r="L13" s="116">
        <v>-4.9134501666487473</v>
      </c>
    </row>
    <row r="14" spans="1:17" s="110" customFormat="1" ht="22.5" customHeight="1" x14ac:dyDescent="0.2">
      <c r="A14" s="606" t="s">
        <v>186</v>
      </c>
      <c r="B14" s="607"/>
      <c r="C14" s="607"/>
      <c r="D14" s="608"/>
      <c r="E14" s="113">
        <v>19.661102350449283</v>
      </c>
      <c r="F14" s="115">
        <v>21071</v>
      </c>
      <c r="G14" s="114">
        <v>22658</v>
      </c>
      <c r="H14" s="114">
        <v>22495</v>
      </c>
      <c r="I14" s="114">
        <v>23323</v>
      </c>
      <c r="J14" s="140">
        <v>21980</v>
      </c>
      <c r="K14" s="114">
        <v>-909</v>
      </c>
      <c r="L14" s="116">
        <v>-4.13557779799818</v>
      </c>
    </row>
    <row r="15" spans="1:17" s="110" customFormat="1" ht="15" customHeight="1" x14ac:dyDescent="0.2">
      <c r="A15" s="120"/>
      <c r="B15" s="119"/>
      <c r="C15" s="258" t="s">
        <v>106</v>
      </c>
      <c r="E15" s="113">
        <v>50.752218689193676</v>
      </c>
      <c r="F15" s="115">
        <v>10694</v>
      </c>
      <c r="G15" s="114">
        <v>11467</v>
      </c>
      <c r="H15" s="114">
        <v>11250</v>
      </c>
      <c r="I15" s="114">
        <v>11751</v>
      </c>
      <c r="J15" s="140">
        <v>11143</v>
      </c>
      <c r="K15" s="114">
        <v>-449</v>
      </c>
      <c r="L15" s="116">
        <v>-4.0294355200574348</v>
      </c>
    </row>
    <row r="16" spans="1:17" s="110" customFormat="1" ht="15" customHeight="1" x14ac:dyDescent="0.2">
      <c r="A16" s="120"/>
      <c r="B16" s="119"/>
      <c r="C16" s="258" t="s">
        <v>107</v>
      </c>
      <c r="E16" s="113">
        <v>49.247781310806324</v>
      </c>
      <c r="F16" s="115">
        <v>10377</v>
      </c>
      <c r="G16" s="114">
        <v>11191</v>
      </c>
      <c r="H16" s="114">
        <v>11245</v>
      </c>
      <c r="I16" s="114">
        <v>11572</v>
      </c>
      <c r="J16" s="140">
        <v>10837</v>
      </c>
      <c r="K16" s="114">
        <v>-460</v>
      </c>
      <c r="L16" s="116">
        <v>-4.2447171726492572</v>
      </c>
    </row>
    <row r="17" spans="1:12" s="110" customFormat="1" ht="15" customHeight="1" x14ac:dyDescent="0.2">
      <c r="A17" s="120"/>
      <c r="B17" s="121" t="s">
        <v>109</v>
      </c>
      <c r="C17" s="258"/>
      <c r="E17" s="113">
        <v>46.739323137789142</v>
      </c>
      <c r="F17" s="115">
        <v>50091</v>
      </c>
      <c r="G17" s="114">
        <v>52497</v>
      </c>
      <c r="H17" s="114">
        <v>53003</v>
      </c>
      <c r="I17" s="114">
        <v>53498</v>
      </c>
      <c r="J17" s="140">
        <v>53414</v>
      </c>
      <c r="K17" s="114">
        <v>-3323</v>
      </c>
      <c r="L17" s="116">
        <v>-6.2212154116898191</v>
      </c>
    </row>
    <row r="18" spans="1:12" s="110" customFormat="1" ht="15" customHeight="1" x14ac:dyDescent="0.2">
      <c r="A18" s="120"/>
      <c r="B18" s="119"/>
      <c r="C18" s="258" t="s">
        <v>106</v>
      </c>
      <c r="E18" s="113">
        <v>38.052744005909247</v>
      </c>
      <c r="F18" s="115">
        <v>19061</v>
      </c>
      <c r="G18" s="114">
        <v>19901</v>
      </c>
      <c r="H18" s="114">
        <v>20025</v>
      </c>
      <c r="I18" s="114">
        <v>19960</v>
      </c>
      <c r="J18" s="140">
        <v>19856</v>
      </c>
      <c r="K18" s="114">
        <v>-795</v>
      </c>
      <c r="L18" s="116">
        <v>-4.0038275584206282</v>
      </c>
    </row>
    <row r="19" spans="1:12" s="110" customFormat="1" ht="15" customHeight="1" x14ac:dyDescent="0.2">
      <c r="A19" s="120"/>
      <c r="B19" s="119"/>
      <c r="C19" s="258" t="s">
        <v>107</v>
      </c>
      <c r="E19" s="113">
        <v>61.947255994090753</v>
      </c>
      <c r="F19" s="115">
        <v>31030</v>
      </c>
      <c r="G19" s="114">
        <v>32596</v>
      </c>
      <c r="H19" s="114">
        <v>32978</v>
      </c>
      <c r="I19" s="114">
        <v>33538</v>
      </c>
      <c r="J19" s="140">
        <v>33558</v>
      </c>
      <c r="K19" s="114">
        <v>-2528</v>
      </c>
      <c r="L19" s="116">
        <v>-7.5332260563799984</v>
      </c>
    </row>
    <row r="20" spans="1:12" s="110" customFormat="1" ht="15" customHeight="1" x14ac:dyDescent="0.2">
      <c r="A20" s="120"/>
      <c r="B20" s="121" t="s">
        <v>110</v>
      </c>
      <c r="C20" s="258"/>
      <c r="E20" s="113">
        <v>18.607645725056219</v>
      </c>
      <c r="F20" s="115">
        <v>19942</v>
      </c>
      <c r="G20" s="114">
        <v>20575</v>
      </c>
      <c r="H20" s="114">
        <v>20628</v>
      </c>
      <c r="I20" s="114">
        <v>20575</v>
      </c>
      <c r="J20" s="140">
        <v>20471</v>
      </c>
      <c r="K20" s="114">
        <v>-529</v>
      </c>
      <c r="L20" s="116">
        <v>-2.5841434224024229</v>
      </c>
    </row>
    <row r="21" spans="1:12" s="110" customFormat="1" ht="15" customHeight="1" x14ac:dyDescent="0.2">
      <c r="A21" s="120"/>
      <c r="B21" s="119"/>
      <c r="C21" s="258" t="s">
        <v>106</v>
      </c>
      <c r="E21" s="113">
        <v>34.314512085046637</v>
      </c>
      <c r="F21" s="115">
        <v>6843</v>
      </c>
      <c r="G21" s="114">
        <v>7032</v>
      </c>
      <c r="H21" s="114">
        <v>7095</v>
      </c>
      <c r="I21" s="114">
        <v>7077</v>
      </c>
      <c r="J21" s="140">
        <v>7053</v>
      </c>
      <c r="K21" s="114">
        <v>-210</v>
      </c>
      <c r="L21" s="116">
        <v>-2.9774564015312635</v>
      </c>
    </row>
    <row r="22" spans="1:12" s="110" customFormat="1" ht="15" customHeight="1" x14ac:dyDescent="0.2">
      <c r="A22" s="120"/>
      <c r="B22" s="119"/>
      <c r="C22" s="258" t="s">
        <v>107</v>
      </c>
      <c r="E22" s="113">
        <v>65.68548791495337</v>
      </c>
      <c r="F22" s="115">
        <v>13099</v>
      </c>
      <c r="G22" s="114">
        <v>13543</v>
      </c>
      <c r="H22" s="114">
        <v>13533</v>
      </c>
      <c r="I22" s="114">
        <v>13498</v>
      </c>
      <c r="J22" s="140">
        <v>13418</v>
      </c>
      <c r="K22" s="114">
        <v>-319</v>
      </c>
      <c r="L22" s="116">
        <v>-2.3774034878521388</v>
      </c>
    </row>
    <row r="23" spans="1:12" s="110" customFormat="1" ht="15" customHeight="1" x14ac:dyDescent="0.2">
      <c r="A23" s="120"/>
      <c r="B23" s="121" t="s">
        <v>111</v>
      </c>
      <c r="C23" s="258"/>
      <c r="E23" s="113">
        <v>14.990062610221049</v>
      </c>
      <c r="F23" s="115">
        <v>16065</v>
      </c>
      <c r="G23" s="114">
        <v>16504</v>
      </c>
      <c r="H23" s="114">
        <v>16397</v>
      </c>
      <c r="I23" s="114">
        <v>16135</v>
      </c>
      <c r="J23" s="140">
        <v>15938</v>
      </c>
      <c r="K23" s="114">
        <v>127</v>
      </c>
      <c r="L23" s="116">
        <v>0.79683774626678383</v>
      </c>
    </row>
    <row r="24" spans="1:12" s="110" customFormat="1" ht="15" customHeight="1" x14ac:dyDescent="0.2">
      <c r="A24" s="120"/>
      <c r="B24" s="119"/>
      <c r="C24" s="258" t="s">
        <v>106</v>
      </c>
      <c r="E24" s="113">
        <v>53.937130407718641</v>
      </c>
      <c r="F24" s="115">
        <v>8665</v>
      </c>
      <c r="G24" s="114">
        <v>8867</v>
      </c>
      <c r="H24" s="114">
        <v>8849</v>
      </c>
      <c r="I24" s="114">
        <v>8737</v>
      </c>
      <c r="J24" s="140">
        <v>8644</v>
      </c>
      <c r="K24" s="114">
        <v>21</v>
      </c>
      <c r="L24" s="116">
        <v>0.24294308190652475</v>
      </c>
    </row>
    <row r="25" spans="1:12" s="110" customFormat="1" ht="15" customHeight="1" x14ac:dyDescent="0.2">
      <c r="A25" s="120"/>
      <c r="B25" s="119"/>
      <c r="C25" s="258" t="s">
        <v>107</v>
      </c>
      <c r="E25" s="113">
        <v>46.062869592281359</v>
      </c>
      <c r="F25" s="115">
        <v>7400</v>
      </c>
      <c r="G25" s="114">
        <v>7637</v>
      </c>
      <c r="H25" s="114">
        <v>7548</v>
      </c>
      <c r="I25" s="114">
        <v>7398</v>
      </c>
      <c r="J25" s="140">
        <v>7294</v>
      </c>
      <c r="K25" s="114">
        <v>106</v>
      </c>
      <c r="L25" s="116">
        <v>1.4532492459555799</v>
      </c>
    </row>
    <row r="26" spans="1:12" s="110" customFormat="1" ht="15" customHeight="1" x14ac:dyDescent="0.2">
      <c r="A26" s="120"/>
      <c r="C26" s="121" t="s">
        <v>187</v>
      </c>
      <c r="D26" s="110" t="s">
        <v>188</v>
      </c>
      <c r="E26" s="113">
        <v>1.4322904517080179</v>
      </c>
      <c r="F26" s="115">
        <v>1535</v>
      </c>
      <c r="G26" s="114">
        <v>1553</v>
      </c>
      <c r="H26" s="114">
        <v>1644</v>
      </c>
      <c r="I26" s="114">
        <v>1416</v>
      </c>
      <c r="J26" s="140">
        <v>1382</v>
      </c>
      <c r="K26" s="114">
        <v>153</v>
      </c>
      <c r="L26" s="116">
        <v>11.070911722141824</v>
      </c>
    </row>
    <row r="27" spans="1:12" s="110" customFormat="1" ht="15" customHeight="1" x14ac:dyDescent="0.2">
      <c r="A27" s="120"/>
      <c r="B27" s="119"/>
      <c r="D27" s="259" t="s">
        <v>106</v>
      </c>
      <c r="E27" s="113">
        <v>48.078175895765469</v>
      </c>
      <c r="F27" s="115">
        <v>738</v>
      </c>
      <c r="G27" s="114">
        <v>733</v>
      </c>
      <c r="H27" s="114">
        <v>786</v>
      </c>
      <c r="I27" s="114">
        <v>700</v>
      </c>
      <c r="J27" s="140">
        <v>690</v>
      </c>
      <c r="K27" s="114">
        <v>48</v>
      </c>
      <c r="L27" s="116">
        <v>6.9565217391304346</v>
      </c>
    </row>
    <row r="28" spans="1:12" s="110" customFormat="1" ht="15" customHeight="1" x14ac:dyDescent="0.2">
      <c r="A28" s="120"/>
      <c r="B28" s="119"/>
      <c r="D28" s="259" t="s">
        <v>107</v>
      </c>
      <c r="E28" s="113">
        <v>51.921824104234531</v>
      </c>
      <c r="F28" s="115">
        <v>797</v>
      </c>
      <c r="G28" s="114">
        <v>820</v>
      </c>
      <c r="H28" s="114">
        <v>858</v>
      </c>
      <c r="I28" s="114">
        <v>716</v>
      </c>
      <c r="J28" s="140">
        <v>692</v>
      </c>
      <c r="K28" s="114">
        <v>105</v>
      </c>
      <c r="L28" s="116">
        <v>15.173410404624278</v>
      </c>
    </row>
    <row r="29" spans="1:12" s="110" customFormat="1" ht="24" customHeight="1" x14ac:dyDescent="0.2">
      <c r="A29" s="606" t="s">
        <v>189</v>
      </c>
      <c r="B29" s="607"/>
      <c r="C29" s="607"/>
      <c r="D29" s="608"/>
      <c r="E29" s="113">
        <v>87.098188875721974</v>
      </c>
      <c r="F29" s="115">
        <v>93344</v>
      </c>
      <c r="G29" s="114">
        <v>97708</v>
      </c>
      <c r="H29" s="114">
        <v>98019</v>
      </c>
      <c r="I29" s="114">
        <v>98950</v>
      </c>
      <c r="J29" s="140">
        <v>97537</v>
      </c>
      <c r="K29" s="114">
        <v>-4193</v>
      </c>
      <c r="L29" s="116">
        <v>-4.2988814501163661</v>
      </c>
    </row>
    <row r="30" spans="1:12" s="110" customFormat="1" ht="15" customHeight="1" x14ac:dyDescent="0.2">
      <c r="A30" s="120"/>
      <c r="B30" s="119"/>
      <c r="C30" s="258" t="s">
        <v>106</v>
      </c>
      <c r="E30" s="113">
        <v>41.867715118272194</v>
      </c>
      <c r="F30" s="115">
        <v>39081</v>
      </c>
      <c r="G30" s="114">
        <v>40795</v>
      </c>
      <c r="H30" s="114">
        <v>40832</v>
      </c>
      <c r="I30" s="114">
        <v>41191</v>
      </c>
      <c r="J30" s="140">
        <v>40450</v>
      </c>
      <c r="K30" s="114">
        <v>-1369</v>
      </c>
      <c r="L30" s="116">
        <v>-3.3844252163164401</v>
      </c>
    </row>
    <row r="31" spans="1:12" s="110" customFormat="1" ht="15" customHeight="1" x14ac:dyDescent="0.2">
      <c r="A31" s="120"/>
      <c r="B31" s="119"/>
      <c r="C31" s="258" t="s">
        <v>107</v>
      </c>
      <c r="E31" s="113">
        <v>58.132284881727806</v>
      </c>
      <c r="F31" s="115">
        <v>54263</v>
      </c>
      <c r="G31" s="114">
        <v>56913</v>
      </c>
      <c r="H31" s="114">
        <v>57187</v>
      </c>
      <c r="I31" s="114">
        <v>57759</v>
      </c>
      <c r="J31" s="140">
        <v>57087</v>
      </c>
      <c r="K31" s="114">
        <v>-2824</v>
      </c>
      <c r="L31" s="116">
        <v>-4.9468355317322681</v>
      </c>
    </row>
    <row r="32" spans="1:12" s="110" customFormat="1" ht="15" customHeight="1" x14ac:dyDescent="0.2">
      <c r="A32" s="120"/>
      <c r="B32" s="119" t="s">
        <v>117</v>
      </c>
      <c r="C32" s="258"/>
      <c r="E32" s="113">
        <v>12.618152298662885</v>
      </c>
      <c r="F32" s="114">
        <v>13523</v>
      </c>
      <c r="G32" s="114">
        <v>14205</v>
      </c>
      <c r="H32" s="114">
        <v>14194</v>
      </c>
      <c r="I32" s="114">
        <v>14245</v>
      </c>
      <c r="J32" s="140">
        <v>13928</v>
      </c>
      <c r="K32" s="114">
        <v>-405</v>
      </c>
      <c r="L32" s="116">
        <v>-2.9078116025272833</v>
      </c>
    </row>
    <row r="33" spans="1:12" s="110" customFormat="1" ht="15" customHeight="1" x14ac:dyDescent="0.2">
      <c r="A33" s="120"/>
      <c r="B33" s="119"/>
      <c r="C33" s="258" t="s">
        <v>106</v>
      </c>
      <c r="E33" s="113">
        <v>44.738593507357834</v>
      </c>
      <c r="F33" s="114">
        <v>6050</v>
      </c>
      <c r="G33" s="114">
        <v>6337</v>
      </c>
      <c r="H33" s="114">
        <v>6264</v>
      </c>
      <c r="I33" s="114">
        <v>6204</v>
      </c>
      <c r="J33" s="140">
        <v>6116</v>
      </c>
      <c r="K33" s="114">
        <v>-66</v>
      </c>
      <c r="L33" s="116">
        <v>-1.079136690647482</v>
      </c>
    </row>
    <row r="34" spans="1:12" s="110" customFormat="1" ht="15" customHeight="1" x14ac:dyDescent="0.2">
      <c r="A34" s="120"/>
      <c r="B34" s="119"/>
      <c r="C34" s="258" t="s">
        <v>107</v>
      </c>
      <c r="E34" s="113">
        <v>55.261406492642166</v>
      </c>
      <c r="F34" s="114">
        <v>7473</v>
      </c>
      <c r="G34" s="114">
        <v>7868</v>
      </c>
      <c r="H34" s="114">
        <v>7930</v>
      </c>
      <c r="I34" s="114">
        <v>8041</v>
      </c>
      <c r="J34" s="140">
        <v>7812</v>
      </c>
      <c r="K34" s="114">
        <v>-339</v>
      </c>
      <c r="L34" s="116">
        <v>-4.3394777265745006</v>
      </c>
    </row>
    <row r="35" spans="1:12" s="110" customFormat="1" ht="24" customHeight="1" x14ac:dyDescent="0.2">
      <c r="A35" s="606" t="s">
        <v>192</v>
      </c>
      <c r="B35" s="607"/>
      <c r="C35" s="607"/>
      <c r="D35" s="608"/>
      <c r="E35" s="113">
        <v>24.166985471816069</v>
      </c>
      <c r="F35" s="114">
        <v>25900</v>
      </c>
      <c r="G35" s="114">
        <v>27408</v>
      </c>
      <c r="H35" s="114">
        <v>27299</v>
      </c>
      <c r="I35" s="114">
        <v>28362</v>
      </c>
      <c r="J35" s="114">
        <v>27121</v>
      </c>
      <c r="K35" s="318">
        <v>-1221</v>
      </c>
      <c r="L35" s="319">
        <v>-4.5020463847203276</v>
      </c>
    </row>
    <row r="36" spans="1:12" s="110" customFormat="1" ht="15" customHeight="1" x14ac:dyDescent="0.2">
      <c r="A36" s="120"/>
      <c r="B36" s="119"/>
      <c r="C36" s="258" t="s">
        <v>106</v>
      </c>
      <c r="E36" s="113">
        <v>45.498069498069498</v>
      </c>
      <c r="F36" s="114">
        <v>11784</v>
      </c>
      <c r="G36" s="114">
        <v>12496</v>
      </c>
      <c r="H36" s="114">
        <v>12315</v>
      </c>
      <c r="I36" s="114">
        <v>12918</v>
      </c>
      <c r="J36" s="114">
        <v>12399</v>
      </c>
      <c r="K36" s="318">
        <v>-615</v>
      </c>
      <c r="L36" s="116">
        <v>-4.9600774255988389</v>
      </c>
    </row>
    <row r="37" spans="1:12" s="110" customFormat="1" ht="15" customHeight="1" x14ac:dyDescent="0.2">
      <c r="A37" s="120"/>
      <c r="B37" s="119"/>
      <c r="C37" s="258" t="s">
        <v>107</v>
      </c>
      <c r="E37" s="113">
        <v>54.501930501930502</v>
      </c>
      <c r="F37" s="114">
        <v>14116</v>
      </c>
      <c r="G37" s="114">
        <v>14912</v>
      </c>
      <c r="H37" s="114">
        <v>14984</v>
      </c>
      <c r="I37" s="114">
        <v>15444</v>
      </c>
      <c r="J37" s="140">
        <v>14722</v>
      </c>
      <c r="K37" s="114">
        <v>-606</v>
      </c>
      <c r="L37" s="116">
        <v>-4.1162885477516644</v>
      </c>
    </row>
    <row r="38" spans="1:12" s="110" customFormat="1" ht="15" customHeight="1" x14ac:dyDescent="0.2">
      <c r="A38" s="120"/>
      <c r="B38" s="119" t="s">
        <v>329</v>
      </c>
      <c r="C38" s="258"/>
      <c r="E38" s="113">
        <v>45.60562092357074</v>
      </c>
      <c r="F38" s="114">
        <v>48876</v>
      </c>
      <c r="G38" s="114">
        <v>50390</v>
      </c>
      <c r="H38" s="114">
        <v>50461</v>
      </c>
      <c r="I38" s="114">
        <v>50315</v>
      </c>
      <c r="J38" s="140">
        <v>49778</v>
      </c>
      <c r="K38" s="114">
        <v>-902</v>
      </c>
      <c r="L38" s="116">
        <v>-1.8120454819398129</v>
      </c>
    </row>
    <row r="39" spans="1:12" s="110" customFormat="1" ht="15" customHeight="1" x14ac:dyDescent="0.2">
      <c r="A39" s="120"/>
      <c r="B39" s="119"/>
      <c r="C39" s="258" t="s">
        <v>106</v>
      </c>
      <c r="E39" s="113">
        <v>41.627792781733369</v>
      </c>
      <c r="F39" s="115">
        <v>20346</v>
      </c>
      <c r="G39" s="114">
        <v>20948</v>
      </c>
      <c r="H39" s="114">
        <v>20968</v>
      </c>
      <c r="I39" s="114">
        <v>20761</v>
      </c>
      <c r="J39" s="140">
        <v>20471</v>
      </c>
      <c r="K39" s="114">
        <v>-125</v>
      </c>
      <c r="L39" s="116">
        <v>-0.61061990132382393</v>
      </c>
    </row>
    <row r="40" spans="1:12" s="110" customFormat="1" ht="15" customHeight="1" x14ac:dyDescent="0.2">
      <c r="A40" s="120"/>
      <c r="B40" s="119"/>
      <c r="C40" s="258" t="s">
        <v>107</v>
      </c>
      <c r="E40" s="113">
        <v>58.372207218266631</v>
      </c>
      <c r="F40" s="115">
        <v>28530</v>
      </c>
      <c r="G40" s="114">
        <v>29442</v>
      </c>
      <c r="H40" s="114">
        <v>29493</v>
      </c>
      <c r="I40" s="114">
        <v>29554</v>
      </c>
      <c r="J40" s="140">
        <v>29307</v>
      </c>
      <c r="K40" s="114">
        <v>-777</v>
      </c>
      <c r="L40" s="116">
        <v>-2.6512437301668546</v>
      </c>
    </row>
    <row r="41" spans="1:12" s="110" customFormat="1" ht="15" customHeight="1" x14ac:dyDescent="0.2">
      <c r="A41" s="120"/>
      <c r="B41" s="320" t="s">
        <v>516</v>
      </c>
      <c r="C41" s="258"/>
      <c r="E41" s="113">
        <v>7.9107221169906037</v>
      </c>
      <c r="F41" s="115">
        <v>8478</v>
      </c>
      <c r="G41" s="114">
        <v>8813</v>
      </c>
      <c r="H41" s="114">
        <v>8710</v>
      </c>
      <c r="I41" s="114">
        <v>8663</v>
      </c>
      <c r="J41" s="140">
        <v>8416</v>
      </c>
      <c r="K41" s="114">
        <v>62</v>
      </c>
      <c r="L41" s="116">
        <v>0.73669201520912553</v>
      </c>
    </row>
    <row r="42" spans="1:12" s="110" customFormat="1" ht="15" customHeight="1" x14ac:dyDescent="0.2">
      <c r="A42" s="120"/>
      <c r="B42" s="119"/>
      <c r="C42" s="268" t="s">
        <v>106</v>
      </c>
      <c r="D42" s="182"/>
      <c r="E42" s="113">
        <v>48.52559565935362</v>
      </c>
      <c r="F42" s="115">
        <v>4114</v>
      </c>
      <c r="G42" s="114">
        <v>4260</v>
      </c>
      <c r="H42" s="114">
        <v>4201</v>
      </c>
      <c r="I42" s="114">
        <v>4174</v>
      </c>
      <c r="J42" s="140">
        <v>4070</v>
      </c>
      <c r="K42" s="114">
        <v>44</v>
      </c>
      <c r="L42" s="116">
        <v>1.0810810810810811</v>
      </c>
    </row>
    <row r="43" spans="1:12" s="110" customFormat="1" ht="15" customHeight="1" x14ac:dyDescent="0.2">
      <c r="A43" s="120"/>
      <c r="B43" s="119"/>
      <c r="C43" s="268" t="s">
        <v>107</v>
      </c>
      <c r="D43" s="182"/>
      <c r="E43" s="113">
        <v>51.47440434064638</v>
      </c>
      <c r="F43" s="115">
        <v>4364</v>
      </c>
      <c r="G43" s="114">
        <v>4553</v>
      </c>
      <c r="H43" s="114">
        <v>4509</v>
      </c>
      <c r="I43" s="114">
        <v>4489</v>
      </c>
      <c r="J43" s="140">
        <v>4346</v>
      </c>
      <c r="K43" s="114">
        <v>18</v>
      </c>
      <c r="L43" s="116">
        <v>0.41417395306028532</v>
      </c>
    </row>
    <row r="44" spans="1:12" s="110" customFormat="1" ht="15" customHeight="1" x14ac:dyDescent="0.2">
      <c r="A44" s="120"/>
      <c r="B44" s="119" t="s">
        <v>205</v>
      </c>
      <c r="C44" s="268"/>
      <c r="D44" s="182"/>
      <c r="E44" s="113">
        <v>22.316671487622585</v>
      </c>
      <c r="F44" s="115">
        <v>23917</v>
      </c>
      <c r="G44" s="114">
        <v>25623</v>
      </c>
      <c r="H44" s="114">
        <v>26053</v>
      </c>
      <c r="I44" s="114">
        <v>26191</v>
      </c>
      <c r="J44" s="140">
        <v>26489</v>
      </c>
      <c r="K44" s="114">
        <v>-2572</v>
      </c>
      <c r="L44" s="116">
        <v>-9.7096908150553052</v>
      </c>
    </row>
    <row r="45" spans="1:12" s="110" customFormat="1" ht="15" customHeight="1" x14ac:dyDescent="0.2">
      <c r="A45" s="120"/>
      <c r="B45" s="119"/>
      <c r="C45" s="268" t="s">
        <v>106</v>
      </c>
      <c r="D45" s="182"/>
      <c r="E45" s="113">
        <v>37.709578960571982</v>
      </c>
      <c r="F45" s="115">
        <v>9019</v>
      </c>
      <c r="G45" s="114">
        <v>9563</v>
      </c>
      <c r="H45" s="114">
        <v>9735</v>
      </c>
      <c r="I45" s="114">
        <v>9672</v>
      </c>
      <c r="J45" s="140">
        <v>9757</v>
      </c>
      <c r="K45" s="114">
        <v>-738</v>
      </c>
      <c r="L45" s="116">
        <v>-7.5638003484677672</v>
      </c>
    </row>
    <row r="46" spans="1:12" s="110" customFormat="1" ht="15" customHeight="1" x14ac:dyDescent="0.2">
      <c r="A46" s="123"/>
      <c r="B46" s="124"/>
      <c r="C46" s="260" t="s">
        <v>107</v>
      </c>
      <c r="D46" s="261"/>
      <c r="E46" s="125">
        <v>62.290421039428018</v>
      </c>
      <c r="F46" s="143">
        <v>14898</v>
      </c>
      <c r="G46" s="144">
        <v>16060</v>
      </c>
      <c r="H46" s="144">
        <v>16318</v>
      </c>
      <c r="I46" s="144">
        <v>16519</v>
      </c>
      <c r="J46" s="145">
        <v>16732</v>
      </c>
      <c r="K46" s="144">
        <v>-1834</v>
      </c>
      <c r="L46" s="146">
        <v>-10.961032751613674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107171</v>
      </c>
      <c r="E11" s="114">
        <v>112234</v>
      </c>
      <c r="F11" s="114">
        <v>112523</v>
      </c>
      <c r="G11" s="114">
        <v>113531</v>
      </c>
      <c r="H11" s="140">
        <v>111804</v>
      </c>
      <c r="I11" s="115">
        <v>-4633</v>
      </c>
      <c r="J11" s="116">
        <v>-4.1438588959250113</v>
      </c>
    </row>
    <row r="12" spans="1:15" s="110" customFormat="1" ht="24.95" customHeight="1" x14ac:dyDescent="0.2">
      <c r="A12" s="193" t="s">
        <v>132</v>
      </c>
      <c r="B12" s="194" t="s">
        <v>133</v>
      </c>
      <c r="C12" s="113">
        <v>1.1635610379673607</v>
      </c>
      <c r="D12" s="115">
        <v>1247</v>
      </c>
      <c r="E12" s="114">
        <v>1239</v>
      </c>
      <c r="F12" s="114">
        <v>1316</v>
      </c>
      <c r="G12" s="114">
        <v>1307</v>
      </c>
      <c r="H12" s="140">
        <v>1199</v>
      </c>
      <c r="I12" s="115">
        <v>48</v>
      </c>
      <c r="J12" s="116">
        <v>4.0033361134278564</v>
      </c>
    </row>
    <row r="13" spans="1:15" s="110" customFormat="1" ht="24.95" customHeight="1" x14ac:dyDescent="0.2">
      <c r="A13" s="193" t="s">
        <v>134</v>
      </c>
      <c r="B13" s="199" t="s">
        <v>214</v>
      </c>
      <c r="C13" s="113">
        <v>0.54025809220778009</v>
      </c>
      <c r="D13" s="115">
        <v>579</v>
      </c>
      <c r="E13" s="114">
        <v>598</v>
      </c>
      <c r="F13" s="114">
        <v>609</v>
      </c>
      <c r="G13" s="114">
        <v>622</v>
      </c>
      <c r="H13" s="140">
        <v>599</v>
      </c>
      <c r="I13" s="115">
        <v>-20</v>
      </c>
      <c r="J13" s="116">
        <v>-3.33889816360601</v>
      </c>
    </row>
    <row r="14" spans="1:15" s="287" customFormat="1" ht="24.95" customHeight="1" x14ac:dyDescent="0.2">
      <c r="A14" s="193" t="s">
        <v>215</v>
      </c>
      <c r="B14" s="199" t="s">
        <v>137</v>
      </c>
      <c r="C14" s="113">
        <v>6.0436125444383277</v>
      </c>
      <c r="D14" s="115">
        <v>6477</v>
      </c>
      <c r="E14" s="114">
        <v>6840</v>
      </c>
      <c r="F14" s="114">
        <v>6913</v>
      </c>
      <c r="G14" s="114">
        <v>6936</v>
      </c>
      <c r="H14" s="140">
        <v>6987</v>
      </c>
      <c r="I14" s="115">
        <v>-510</v>
      </c>
      <c r="J14" s="116">
        <v>-7.2992700729927007</v>
      </c>
      <c r="K14" s="110"/>
      <c r="L14" s="110"/>
      <c r="M14" s="110"/>
      <c r="N14" s="110"/>
      <c r="O14" s="110"/>
    </row>
    <row r="15" spans="1:15" s="110" customFormat="1" ht="24.95" customHeight="1" x14ac:dyDescent="0.2">
      <c r="A15" s="193" t="s">
        <v>216</v>
      </c>
      <c r="B15" s="199" t="s">
        <v>217</v>
      </c>
      <c r="C15" s="113">
        <v>1.7654029541573746</v>
      </c>
      <c r="D15" s="115">
        <v>1892</v>
      </c>
      <c r="E15" s="114">
        <v>2055</v>
      </c>
      <c r="F15" s="114">
        <v>2028</v>
      </c>
      <c r="G15" s="114">
        <v>2039</v>
      </c>
      <c r="H15" s="140">
        <v>2089</v>
      </c>
      <c r="I15" s="115">
        <v>-197</v>
      </c>
      <c r="J15" s="116">
        <v>-9.430349449497367</v>
      </c>
    </row>
    <row r="16" spans="1:15" s="287" customFormat="1" ht="24.95" customHeight="1" x14ac:dyDescent="0.2">
      <c r="A16" s="193" t="s">
        <v>218</v>
      </c>
      <c r="B16" s="199" t="s">
        <v>141</v>
      </c>
      <c r="C16" s="113">
        <v>3.0110757574343805</v>
      </c>
      <c r="D16" s="115">
        <v>3227</v>
      </c>
      <c r="E16" s="114">
        <v>3326</v>
      </c>
      <c r="F16" s="114">
        <v>3415</v>
      </c>
      <c r="G16" s="114">
        <v>3399</v>
      </c>
      <c r="H16" s="140">
        <v>3395</v>
      </c>
      <c r="I16" s="115">
        <v>-168</v>
      </c>
      <c r="J16" s="116">
        <v>-4.9484536082474229</v>
      </c>
      <c r="K16" s="110"/>
      <c r="L16" s="110"/>
      <c r="M16" s="110"/>
      <c r="N16" s="110"/>
      <c r="O16" s="110"/>
    </row>
    <row r="17" spans="1:15" s="110" customFormat="1" ht="24.95" customHeight="1" x14ac:dyDescent="0.2">
      <c r="A17" s="193" t="s">
        <v>142</v>
      </c>
      <c r="B17" s="199" t="s">
        <v>220</v>
      </c>
      <c r="C17" s="113">
        <v>1.2671338328465722</v>
      </c>
      <c r="D17" s="115">
        <v>1358</v>
      </c>
      <c r="E17" s="114">
        <v>1459</v>
      </c>
      <c r="F17" s="114">
        <v>1470</v>
      </c>
      <c r="G17" s="114">
        <v>1498</v>
      </c>
      <c r="H17" s="140">
        <v>1503</v>
      </c>
      <c r="I17" s="115">
        <v>-145</v>
      </c>
      <c r="J17" s="116">
        <v>-9.6473719228210246</v>
      </c>
    </row>
    <row r="18" spans="1:15" s="287" customFormat="1" ht="24.95" customHeight="1" x14ac:dyDescent="0.2">
      <c r="A18" s="201" t="s">
        <v>144</v>
      </c>
      <c r="B18" s="202" t="s">
        <v>145</v>
      </c>
      <c r="C18" s="113">
        <v>4.3537897378955126</v>
      </c>
      <c r="D18" s="115">
        <v>4666</v>
      </c>
      <c r="E18" s="114">
        <v>4691</v>
      </c>
      <c r="F18" s="114">
        <v>4689</v>
      </c>
      <c r="G18" s="114">
        <v>4708</v>
      </c>
      <c r="H18" s="140">
        <v>4611</v>
      </c>
      <c r="I18" s="115">
        <v>55</v>
      </c>
      <c r="J18" s="116">
        <v>1.1927998265018434</v>
      </c>
      <c r="K18" s="110"/>
      <c r="L18" s="110"/>
      <c r="M18" s="110"/>
      <c r="N18" s="110"/>
      <c r="O18" s="110"/>
    </row>
    <row r="19" spans="1:15" s="110" customFormat="1" ht="24.95" customHeight="1" x14ac:dyDescent="0.2">
      <c r="A19" s="193" t="s">
        <v>146</v>
      </c>
      <c r="B19" s="199" t="s">
        <v>147</v>
      </c>
      <c r="C19" s="113">
        <v>16.3178471788077</v>
      </c>
      <c r="D19" s="115">
        <v>17488</v>
      </c>
      <c r="E19" s="114">
        <v>18189</v>
      </c>
      <c r="F19" s="114">
        <v>18109</v>
      </c>
      <c r="G19" s="114">
        <v>18299</v>
      </c>
      <c r="H19" s="140">
        <v>18295</v>
      </c>
      <c r="I19" s="115">
        <v>-807</v>
      </c>
      <c r="J19" s="116">
        <v>-4.4110412681060396</v>
      </c>
    </row>
    <row r="20" spans="1:15" s="287" customFormat="1" ht="24.95" customHeight="1" x14ac:dyDescent="0.2">
      <c r="A20" s="193" t="s">
        <v>148</v>
      </c>
      <c r="B20" s="199" t="s">
        <v>149</v>
      </c>
      <c r="C20" s="113">
        <v>5.4837595991452908</v>
      </c>
      <c r="D20" s="115">
        <v>5877</v>
      </c>
      <c r="E20" s="114">
        <v>6176</v>
      </c>
      <c r="F20" s="114">
        <v>6236</v>
      </c>
      <c r="G20" s="114">
        <v>6091</v>
      </c>
      <c r="H20" s="140">
        <v>6200</v>
      </c>
      <c r="I20" s="115">
        <v>-323</v>
      </c>
      <c r="J20" s="116">
        <v>-5.209677419354839</v>
      </c>
      <c r="K20" s="110"/>
      <c r="L20" s="110"/>
      <c r="M20" s="110"/>
      <c r="N20" s="110"/>
      <c r="O20" s="110"/>
    </row>
    <row r="21" spans="1:15" s="110" customFormat="1" ht="24.95" customHeight="1" x14ac:dyDescent="0.2">
      <c r="A21" s="201" t="s">
        <v>150</v>
      </c>
      <c r="B21" s="202" t="s">
        <v>151</v>
      </c>
      <c r="C21" s="113">
        <v>10.160397868826456</v>
      </c>
      <c r="D21" s="115">
        <v>10889</v>
      </c>
      <c r="E21" s="114">
        <v>12408</v>
      </c>
      <c r="F21" s="114">
        <v>12549</v>
      </c>
      <c r="G21" s="114">
        <v>12749</v>
      </c>
      <c r="H21" s="140">
        <v>12030</v>
      </c>
      <c r="I21" s="115">
        <v>-1141</v>
      </c>
      <c r="J21" s="116">
        <v>-9.4846217788861189</v>
      </c>
    </row>
    <row r="22" spans="1:15" s="110" customFormat="1" ht="24.95" customHeight="1" x14ac:dyDescent="0.2">
      <c r="A22" s="201" t="s">
        <v>152</v>
      </c>
      <c r="B22" s="199" t="s">
        <v>153</v>
      </c>
      <c r="C22" s="113">
        <v>2.8981720801336182</v>
      </c>
      <c r="D22" s="115">
        <v>3106</v>
      </c>
      <c r="E22" s="114">
        <v>3144</v>
      </c>
      <c r="F22" s="114">
        <v>3202</v>
      </c>
      <c r="G22" s="114">
        <v>3145</v>
      </c>
      <c r="H22" s="140">
        <v>3080</v>
      </c>
      <c r="I22" s="115">
        <v>26</v>
      </c>
      <c r="J22" s="116">
        <v>0.8441558441558441</v>
      </c>
    </row>
    <row r="23" spans="1:15" s="110" customFormat="1" ht="24.95" customHeight="1" x14ac:dyDescent="0.2">
      <c r="A23" s="193" t="s">
        <v>154</v>
      </c>
      <c r="B23" s="199" t="s">
        <v>155</v>
      </c>
      <c r="C23" s="113">
        <v>0.97227794832557313</v>
      </c>
      <c r="D23" s="115">
        <v>1042</v>
      </c>
      <c r="E23" s="114">
        <v>1055</v>
      </c>
      <c r="F23" s="114">
        <v>1040</v>
      </c>
      <c r="G23" s="114">
        <v>1074</v>
      </c>
      <c r="H23" s="140">
        <v>1081</v>
      </c>
      <c r="I23" s="115">
        <v>-39</v>
      </c>
      <c r="J23" s="116">
        <v>-3.6077705827937097</v>
      </c>
    </row>
    <row r="24" spans="1:15" s="110" customFormat="1" ht="24.95" customHeight="1" x14ac:dyDescent="0.2">
      <c r="A24" s="193" t="s">
        <v>156</v>
      </c>
      <c r="B24" s="199" t="s">
        <v>221</v>
      </c>
      <c r="C24" s="113">
        <v>11.135475081878493</v>
      </c>
      <c r="D24" s="115">
        <v>11934</v>
      </c>
      <c r="E24" s="114">
        <v>12032</v>
      </c>
      <c r="F24" s="114">
        <v>12104</v>
      </c>
      <c r="G24" s="114">
        <v>12088</v>
      </c>
      <c r="H24" s="140">
        <v>11989</v>
      </c>
      <c r="I24" s="115">
        <v>-55</v>
      </c>
      <c r="J24" s="116">
        <v>-0.45875385770289434</v>
      </c>
    </row>
    <row r="25" spans="1:15" s="110" customFormat="1" ht="24.95" customHeight="1" x14ac:dyDescent="0.2">
      <c r="A25" s="193" t="s">
        <v>222</v>
      </c>
      <c r="B25" s="204" t="s">
        <v>159</v>
      </c>
      <c r="C25" s="113">
        <v>11.16066846441668</v>
      </c>
      <c r="D25" s="115">
        <v>11961</v>
      </c>
      <c r="E25" s="114">
        <v>12588</v>
      </c>
      <c r="F25" s="114">
        <v>12976</v>
      </c>
      <c r="G25" s="114">
        <v>12913</v>
      </c>
      <c r="H25" s="140">
        <v>12811</v>
      </c>
      <c r="I25" s="115">
        <v>-850</v>
      </c>
      <c r="J25" s="116">
        <v>-6.6349231129498092</v>
      </c>
    </row>
    <row r="26" spans="1:15" s="110" customFormat="1" ht="24.95" customHeight="1" x14ac:dyDescent="0.2">
      <c r="A26" s="201">
        <v>782.78300000000002</v>
      </c>
      <c r="B26" s="203" t="s">
        <v>160</v>
      </c>
      <c r="C26" s="113">
        <v>1.477078687331461</v>
      </c>
      <c r="D26" s="115">
        <v>1583</v>
      </c>
      <c r="E26" s="114">
        <v>1750</v>
      </c>
      <c r="F26" s="114">
        <v>1871</v>
      </c>
      <c r="G26" s="114">
        <v>1925</v>
      </c>
      <c r="H26" s="140">
        <v>1946</v>
      </c>
      <c r="I26" s="115">
        <v>-363</v>
      </c>
      <c r="J26" s="116">
        <v>-18.653648509763617</v>
      </c>
    </row>
    <row r="27" spans="1:15" s="110" customFormat="1" ht="24.95" customHeight="1" x14ac:dyDescent="0.2">
      <c r="A27" s="193" t="s">
        <v>161</v>
      </c>
      <c r="B27" s="199" t="s">
        <v>162</v>
      </c>
      <c r="C27" s="113">
        <v>0.64756324005561205</v>
      </c>
      <c r="D27" s="115">
        <v>694</v>
      </c>
      <c r="E27" s="114">
        <v>702</v>
      </c>
      <c r="F27" s="114">
        <v>733</v>
      </c>
      <c r="G27" s="114">
        <v>722</v>
      </c>
      <c r="H27" s="140">
        <v>697</v>
      </c>
      <c r="I27" s="115">
        <v>-3</v>
      </c>
      <c r="J27" s="116">
        <v>-0.43041606886657102</v>
      </c>
    </row>
    <row r="28" spans="1:15" s="110" customFormat="1" ht="24.95" customHeight="1" x14ac:dyDescent="0.2">
      <c r="A28" s="193" t="s">
        <v>163</v>
      </c>
      <c r="B28" s="199" t="s">
        <v>164</v>
      </c>
      <c r="C28" s="113">
        <v>4.5618684158960914</v>
      </c>
      <c r="D28" s="115">
        <v>4889</v>
      </c>
      <c r="E28" s="114">
        <v>5513</v>
      </c>
      <c r="F28" s="114">
        <v>4877</v>
      </c>
      <c r="G28" s="114">
        <v>5425</v>
      </c>
      <c r="H28" s="140">
        <v>5022</v>
      </c>
      <c r="I28" s="115">
        <v>-133</v>
      </c>
      <c r="J28" s="116">
        <v>-2.648347272003186</v>
      </c>
    </row>
    <row r="29" spans="1:15" s="110" customFormat="1" ht="24.95" customHeight="1" x14ac:dyDescent="0.2">
      <c r="A29" s="193">
        <v>86</v>
      </c>
      <c r="B29" s="199" t="s">
        <v>165</v>
      </c>
      <c r="C29" s="113">
        <v>6.3860559293092347</v>
      </c>
      <c r="D29" s="115">
        <v>6844</v>
      </c>
      <c r="E29" s="114">
        <v>6903</v>
      </c>
      <c r="F29" s="114">
        <v>6828</v>
      </c>
      <c r="G29" s="114">
        <v>6913</v>
      </c>
      <c r="H29" s="140">
        <v>6886</v>
      </c>
      <c r="I29" s="115">
        <v>-42</v>
      </c>
      <c r="J29" s="116">
        <v>-0.60993319779262267</v>
      </c>
    </row>
    <row r="30" spans="1:15" s="110" customFormat="1" ht="24.95" customHeight="1" x14ac:dyDescent="0.2">
      <c r="A30" s="193">
        <v>87.88</v>
      </c>
      <c r="B30" s="204" t="s">
        <v>166</v>
      </c>
      <c r="C30" s="113">
        <v>4.8249993001838183</v>
      </c>
      <c r="D30" s="115">
        <v>5171</v>
      </c>
      <c r="E30" s="114">
        <v>5132</v>
      </c>
      <c r="F30" s="114">
        <v>5187</v>
      </c>
      <c r="G30" s="114">
        <v>5265</v>
      </c>
      <c r="H30" s="140">
        <v>5190</v>
      </c>
      <c r="I30" s="115">
        <v>-19</v>
      </c>
      <c r="J30" s="116">
        <v>-0.36608863198458574</v>
      </c>
    </row>
    <row r="31" spans="1:15" s="110" customFormat="1" ht="24.95" customHeight="1" x14ac:dyDescent="0.2">
      <c r="A31" s="193" t="s">
        <v>167</v>
      </c>
      <c r="B31" s="199" t="s">
        <v>168</v>
      </c>
      <c r="C31" s="113">
        <v>11.871681704938837</v>
      </c>
      <c r="D31" s="115">
        <v>12723</v>
      </c>
      <c r="E31" s="114">
        <v>13273</v>
      </c>
      <c r="F31" s="114">
        <v>13283</v>
      </c>
      <c r="G31" s="114">
        <v>13346</v>
      </c>
      <c r="H31" s="140">
        <v>13179</v>
      </c>
      <c r="I31" s="115">
        <v>-456</v>
      </c>
      <c r="J31" s="116">
        <v>-3.4600500796722056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1.1635610379673607</v>
      </c>
      <c r="D34" s="115">
        <v>1247</v>
      </c>
      <c r="E34" s="114">
        <v>1239</v>
      </c>
      <c r="F34" s="114">
        <v>1316</v>
      </c>
      <c r="G34" s="114">
        <v>1307</v>
      </c>
      <c r="H34" s="140">
        <v>1199</v>
      </c>
      <c r="I34" s="115">
        <v>48</v>
      </c>
      <c r="J34" s="116">
        <v>4.0033361134278564</v>
      </c>
    </row>
    <row r="35" spans="1:10" s="110" customFormat="1" ht="24.95" customHeight="1" x14ac:dyDescent="0.2">
      <c r="A35" s="292" t="s">
        <v>171</v>
      </c>
      <c r="B35" s="293" t="s">
        <v>172</v>
      </c>
      <c r="C35" s="113">
        <v>10.93766037454162</v>
      </c>
      <c r="D35" s="115">
        <v>11722</v>
      </c>
      <c r="E35" s="114">
        <v>12129</v>
      </c>
      <c r="F35" s="114">
        <v>12211</v>
      </c>
      <c r="G35" s="114">
        <v>12266</v>
      </c>
      <c r="H35" s="140">
        <v>12197</v>
      </c>
      <c r="I35" s="115">
        <v>-475</v>
      </c>
      <c r="J35" s="116">
        <v>-3.8944002623595968</v>
      </c>
    </row>
    <row r="36" spans="1:10" s="110" customFormat="1" ht="24.95" customHeight="1" x14ac:dyDescent="0.2">
      <c r="A36" s="294" t="s">
        <v>173</v>
      </c>
      <c r="B36" s="295" t="s">
        <v>174</v>
      </c>
      <c r="C36" s="125">
        <v>87.897845499248859</v>
      </c>
      <c r="D36" s="143">
        <v>94201</v>
      </c>
      <c r="E36" s="144">
        <v>98865</v>
      </c>
      <c r="F36" s="144">
        <v>98995</v>
      </c>
      <c r="G36" s="144">
        <v>99955</v>
      </c>
      <c r="H36" s="145">
        <v>98406</v>
      </c>
      <c r="I36" s="143">
        <v>-4205</v>
      </c>
      <c r="J36" s="146">
        <v>-4.2731134280430059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107171</v>
      </c>
      <c r="F11" s="264">
        <v>112234</v>
      </c>
      <c r="G11" s="264">
        <v>112523</v>
      </c>
      <c r="H11" s="264">
        <v>113531</v>
      </c>
      <c r="I11" s="265">
        <v>111804</v>
      </c>
      <c r="J11" s="263">
        <v>-4633</v>
      </c>
      <c r="K11" s="266">
        <v>-4.1438588959250113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43.640537085592186</v>
      </c>
      <c r="E13" s="115">
        <v>46770</v>
      </c>
      <c r="F13" s="114">
        <v>48314</v>
      </c>
      <c r="G13" s="114">
        <v>48981</v>
      </c>
      <c r="H13" s="114">
        <v>49234</v>
      </c>
      <c r="I13" s="140">
        <v>48646</v>
      </c>
      <c r="J13" s="115">
        <v>-1876</v>
      </c>
      <c r="K13" s="116">
        <v>-3.8564321835299924</v>
      </c>
    </row>
    <row r="14" spans="1:15" ht="15.95" customHeight="1" x14ac:dyDescent="0.2">
      <c r="A14" s="306" t="s">
        <v>230</v>
      </c>
      <c r="B14" s="307"/>
      <c r="C14" s="308"/>
      <c r="D14" s="113">
        <v>41.395526774967109</v>
      </c>
      <c r="E14" s="115">
        <v>44364</v>
      </c>
      <c r="F14" s="114">
        <v>46899</v>
      </c>
      <c r="G14" s="114">
        <v>47271</v>
      </c>
      <c r="H14" s="114">
        <v>47394</v>
      </c>
      <c r="I14" s="140">
        <v>46884</v>
      </c>
      <c r="J14" s="115">
        <v>-2520</v>
      </c>
      <c r="K14" s="116">
        <v>-5.3749680061428204</v>
      </c>
    </row>
    <row r="15" spans="1:15" ht="15.95" customHeight="1" x14ac:dyDescent="0.2">
      <c r="A15" s="306" t="s">
        <v>231</v>
      </c>
      <c r="B15" s="307"/>
      <c r="C15" s="308"/>
      <c r="D15" s="113">
        <v>4.6915676815556449</v>
      </c>
      <c r="E15" s="115">
        <v>5028</v>
      </c>
      <c r="F15" s="114">
        <v>5178</v>
      </c>
      <c r="G15" s="114">
        <v>5120</v>
      </c>
      <c r="H15" s="114">
        <v>5062</v>
      </c>
      <c r="I15" s="140">
        <v>5045</v>
      </c>
      <c r="J15" s="115">
        <v>-17</v>
      </c>
      <c r="K15" s="116">
        <v>-0.33696729435084244</v>
      </c>
    </row>
    <row r="16" spans="1:15" ht="15.95" customHeight="1" x14ac:dyDescent="0.2">
      <c r="A16" s="306" t="s">
        <v>232</v>
      </c>
      <c r="B16" s="307"/>
      <c r="C16" s="308"/>
      <c r="D16" s="113">
        <v>6.1443860745910737</v>
      </c>
      <c r="E16" s="115">
        <v>6585</v>
      </c>
      <c r="F16" s="114">
        <v>7304</v>
      </c>
      <c r="G16" s="114">
        <v>6652</v>
      </c>
      <c r="H16" s="114">
        <v>7315</v>
      </c>
      <c r="I16" s="140">
        <v>6834</v>
      </c>
      <c r="J16" s="115">
        <v>-249</v>
      </c>
      <c r="K16" s="116">
        <v>-3.643546971027217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0.97601030129419342</v>
      </c>
      <c r="E18" s="115">
        <v>1046</v>
      </c>
      <c r="F18" s="114">
        <v>1026</v>
      </c>
      <c r="G18" s="114">
        <v>1098</v>
      </c>
      <c r="H18" s="114">
        <v>1081</v>
      </c>
      <c r="I18" s="140">
        <v>1039</v>
      </c>
      <c r="J18" s="115">
        <v>7</v>
      </c>
      <c r="K18" s="116">
        <v>0.67372473532242538</v>
      </c>
    </row>
    <row r="19" spans="1:11" ht="14.1" customHeight="1" x14ac:dyDescent="0.2">
      <c r="A19" s="306" t="s">
        <v>235</v>
      </c>
      <c r="B19" s="307" t="s">
        <v>236</v>
      </c>
      <c r="C19" s="308"/>
      <c r="D19" s="113">
        <v>0.72221029942801696</v>
      </c>
      <c r="E19" s="115">
        <v>774</v>
      </c>
      <c r="F19" s="114">
        <v>772</v>
      </c>
      <c r="G19" s="114">
        <v>830</v>
      </c>
      <c r="H19" s="114">
        <v>799</v>
      </c>
      <c r="I19" s="140">
        <v>747</v>
      </c>
      <c r="J19" s="115">
        <v>27</v>
      </c>
      <c r="K19" s="116">
        <v>3.6144578313253013</v>
      </c>
    </row>
    <row r="20" spans="1:11" ht="14.1" customHeight="1" x14ac:dyDescent="0.2">
      <c r="A20" s="306">
        <v>12</v>
      </c>
      <c r="B20" s="307" t="s">
        <v>237</v>
      </c>
      <c r="C20" s="308"/>
      <c r="D20" s="113">
        <v>1.2671338328465722</v>
      </c>
      <c r="E20" s="115">
        <v>1358</v>
      </c>
      <c r="F20" s="114">
        <v>1373</v>
      </c>
      <c r="G20" s="114">
        <v>1473</v>
      </c>
      <c r="H20" s="114">
        <v>1478</v>
      </c>
      <c r="I20" s="140">
        <v>1385</v>
      </c>
      <c r="J20" s="115">
        <v>-27</v>
      </c>
      <c r="K20" s="116">
        <v>-1.9494584837545126</v>
      </c>
    </row>
    <row r="21" spans="1:11" ht="14.1" customHeight="1" x14ac:dyDescent="0.2">
      <c r="A21" s="306">
        <v>21</v>
      </c>
      <c r="B21" s="307" t="s">
        <v>238</v>
      </c>
      <c r="C21" s="308"/>
      <c r="D21" s="113">
        <v>0.10730514784783197</v>
      </c>
      <c r="E21" s="115">
        <v>115</v>
      </c>
      <c r="F21" s="114">
        <v>123</v>
      </c>
      <c r="G21" s="114">
        <v>119</v>
      </c>
      <c r="H21" s="114">
        <v>123</v>
      </c>
      <c r="I21" s="140">
        <v>119</v>
      </c>
      <c r="J21" s="115">
        <v>-4</v>
      </c>
      <c r="K21" s="116">
        <v>-3.3613445378151261</v>
      </c>
    </row>
    <row r="22" spans="1:11" ht="14.1" customHeight="1" x14ac:dyDescent="0.2">
      <c r="A22" s="306">
        <v>22</v>
      </c>
      <c r="B22" s="307" t="s">
        <v>239</v>
      </c>
      <c r="C22" s="308"/>
      <c r="D22" s="113">
        <v>0.56918382771458698</v>
      </c>
      <c r="E22" s="115">
        <v>610</v>
      </c>
      <c r="F22" s="114">
        <v>596</v>
      </c>
      <c r="G22" s="114">
        <v>598</v>
      </c>
      <c r="H22" s="114">
        <v>637</v>
      </c>
      <c r="I22" s="140">
        <v>622</v>
      </c>
      <c r="J22" s="115">
        <v>-12</v>
      </c>
      <c r="K22" s="116">
        <v>-1.9292604501607717</v>
      </c>
    </row>
    <row r="23" spans="1:11" ht="14.1" customHeight="1" x14ac:dyDescent="0.2">
      <c r="A23" s="306">
        <v>23</v>
      </c>
      <c r="B23" s="307" t="s">
        <v>240</v>
      </c>
      <c r="C23" s="308"/>
      <c r="D23" s="113">
        <v>0.71381250524862139</v>
      </c>
      <c r="E23" s="115">
        <v>765</v>
      </c>
      <c r="F23" s="114">
        <v>842</v>
      </c>
      <c r="G23" s="114">
        <v>847</v>
      </c>
      <c r="H23" s="114">
        <v>870</v>
      </c>
      <c r="I23" s="140">
        <v>898</v>
      </c>
      <c r="J23" s="115">
        <v>-133</v>
      </c>
      <c r="K23" s="116">
        <v>-14.810690423162583</v>
      </c>
    </row>
    <row r="24" spans="1:11" ht="14.1" customHeight="1" x14ac:dyDescent="0.2">
      <c r="A24" s="306">
        <v>24</v>
      </c>
      <c r="B24" s="307" t="s">
        <v>241</v>
      </c>
      <c r="C24" s="308"/>
      <c r="D24" s="113">
        <v>0.90602868313256379</v>
      </c>
      <c r="E24" s="115">
        <v>971</v>
      </c>
      <c r="F24" s="114">
        <v>1013</v>
      </c>
      <c r="G24" s="114">
        <v>1056</v>
      </c>
      <c r="H24" s="114">
        <v>1087</v>
      </c>
      <c r="I24" s="140">
        <v>1083</v>
      </c>
      <c r="J24" s="115">
        <v>-112</v>
      </c>
      <c r="K24" s="116">
        <v>-10.341643582640813</v>
      </c>
    </row>
    <row r="25" spans="1:11" ht="14.1" customHeight="1" x14ac:dyDescent="0.2">
      <c r="A25" s="306">
        <v>25</v>
      </c>
      <c r="B25" s="307" t="s">
        <v>242</v>
      </c>
      <c r="C25" s="308"/>
      <c r="D25" s="113">
        <v>1.2382080973397653</v>
      </c>
      <c r="E25" s="115">
        <v>1327</v>
      </c>
      <c r="F25" s="114">
        <v>1392</v>
      </c>
      <c r="G25" s="114">
        <v>1416</v>
      </c>
      <c r="H25" s="114">
        <v>1417</v>
      </c>
      <c r="I25" s="140">
        <v>1385</v>
      </c>
      <c r="J25" s="115">
        <v>-58</v>
      </c>
      <c r="K25" s="116">
        <v>-4.1877256317689531</v>
      </c>
    </row>
    <row r="26" spans="1:11" ht="14.1" customHeight="1" x14ac:dyDescent="0.2">
      <c r="A26" s="306">
        <v>26</v>
      </c>
      <c r="B26" s="307" t="s">
        <v>243</v>
      </c>
      <c r="C26" s="308"/>
      <c r="D26" s="113">
        <v>0.84071250618170956</v>
      </c>
      <c r="E26" s="115">
        <v>901</v>
      </c>
      <c r="F26" s="114">
        <v>974</v>
      </c>
      <c r="G26" s="114">
        <v>961</v>
      </c>
      <c r="H26" s="114">
        <v>958</v>
      </c>
      <c r="I26" s="140">
        <v>950</v>
      </c>
      <c r="J26" s="115">
        <v>-49</v>
      </c>
      <c r="K26" s="116">
        <v>-5.1578947368421053</v>
      </c>
    </row>
    <row r="27" spans="1:11" ht="14.1" customHeight="1" x14ac:dyDescent="0.2">
      <c r="A27" s="306">
        <v>27</v>
      </c>
      <c r="B27" s="307" t="s">
        <v>244</v>
      </c>
      <c r="C27" s="308"/>
      <c r="D27" s="113">
        <v>0.47960735646770114</v>
      </c>
      <c r="E27" s="115">
        <v>514</v>
      </c>
      <c r="F27" s="114">
        <v>518</v>
      </c>
      <c r="G27" s="114">
        <v>523</v>
      </c>
      <c r="H27" s="114">
        <v>500</v>
      </c>
      <c r="I27" s="140">
        <v>493</v>
      </c>
      <c r="J27" s="115">
        <v>21</v>
      </c>
      <c r="K27" s="116">
        <v>4.2596348884381339</v>
      </c>
    </row>
    <row r="28" spans="1:11" ht="14.1" customHeight="1" x14ac:dyDescent="0.2">
      <c r="A28" s="306">
        <v>28</v>
      </c>
      <c r="B28" s="307" t="s">
        <v>245</v>
      </c>
      <c r="C28" s="308"/>
      <c r="D28" s="113">
        <v>0.27339485495143273</v>
      </c>
      <c r="E28" s="115">
        <v>293</v>
      </c>
      <c r="F28" s="114">
        <v>319</v>
      </c>
      <c r="G28" s="114">
        <v>336</v>
      </c>
      <c r="H28" s="114">
        <v>331</v>
      </c>
      <c r="I28" s="140">
        <v>328</v>
      </c>
      <c r="J28" s="115">
        <v>-35</v>
      </c>
      <c r="K28" s="116">
        <v>-10.670731707317072</v>
      </c>
    </row>
    <row r="29" spans="1:11" ht="14.1" customHeight="1" x14ac:dyDescent="0.2">
      <c r="A29" s="306">
        <v>29</v>
      </c>
      <c r="B29" s="307" t="s">
        <v>246</v>
      </c>
      <c r="C29" s="308"/>
      <c r="D29" s="113">
        <v>3.094120610986181</v>
      </c>
      <c r="E29" s="115">
        <v>3316</v>
      </c>
      <c r="F29" s="114">
        <v>3725</v>
      </c>
      <c r="G29" s="114">
        <v>3645</v>
      </c>
      <c r="H29" s="114">
        <v>3751</v>
      </c>
      <c r="I29" s="140">
        <v>3681</v>
      </c>
      <c r="J29" s="115">
        <v>-365</v>
      </c>
      <c r="K29" s="116">
        <v>-9.9157837544145604</v>
      </c>
    </row>
    <row r="30" spans="1:11" ht="14.1" customHeight="1" x14ac:dyDescent="0.2">
      <c r="A30" s="306" t="s">
        <v>247</v>
      </c>
      <c r="B30" s="307" t="s">
        <v>248</v>
      </c>
      <c r="C30" s="308"/>
      <c r="D30" s="113">
        <v>0.33591176717582183</v>
      </c>
      <c r="E30" s="115">
        <v>360</v>
      </c>
      <c r="F30" s="114">
        <v>384</v>
      </c>
      <c r="G30" s="114">
        <v>390</v>
      </c>
      <c r="H30" s="114">
        <v>396</v>
      </c>
      <c r="I30" s="140">
        <v>421</v>
      </c>
      <c r="J30" s="115">
        <v>-61</v>
      </c>
      <c r="K30" s="116">
        <v>-14.489311163895486</v>
      </c>
    </row>
    <row r="31" spans="1:11" ht="14.1" customHeight="1" x14ac:dyDescent="0.2">
      <c r="A31" s="306" t="s">
        <v>249</v>
      </c>
      <c r="B31" s="307" t="s">
        <v>250</v>
      </c>
      <c r="C31" s="308"/>
      <c r="D31" s="113">
        <v>2.7554095790838939</v>
      </c>
      <c r="E31" s="115">
        <v>2953</v>
      </c>
      <c r="F31" s="114">
        <v>3335</v>
      </c>
      <c r="G31" s="114">
        <v>3248</v>
      </c>
      <c r="H31" s="114">
        <v>3349</v>
      </c>
      <c r="I31" s="140">
        <v>3255</v>
      </c>
      <c r="J31" s="115">
        <v>-302</v>
      </c>
      <c r="K31" s="116">
        <v>-9.2780337941628268</v>
      </c>
    </row>
    <row r="32" spans="1:11" ht="14.1" customHeight="1" x14ac:dyDescent="0.2">
      <c r="A32" s="306">
        <v>31</v>
      </c>
      <c r="B32" s="307" t="s">
        <v>251</v>
      </c>
      <c r="C32" s="308"/>
      <c r="D32" s="113">
        <v>0.2696625019828125</v>
      </c>
      <c r="E32" s="115">
        <v>289</v>
      </c>
      <c r="F32" s="114">
        <v>297</v>
      </c>
      <c r="G32" s="114">
        <v>302</v>
      </c>
      <c r="H32" s="114">
        <v>295</v>
      </c>
      <c r="I32" s="140">
        <v>300</v>
      </c>
      <c r="J32" s="115">
        <v>-11</v>
      </c>
      <c r="K32" s="116">
        <v>-3.6666666666666665</v>
      </c>
    </row>
    <row r="33" spans="1:11" ht="14.1" customHeight="1" x14ac:dyDescent="0.2">
      <c r="A33" s="306">
        <v>32</v>
      </c>
      <c r="B33" s="307" t="s">
        <v>252</v>
      </c>
      <c r="C33" s="308"/>
      <c r="D33" s="113">
        <v>1.1551632437879651</v>
      </c>
      <c r="E33" s="115">
        <v>1238</v>
      </c>
      <c r="F33" s="114">
        <v>1205</v>
      </c>
      <c r="G33" s="114">
        <v>1241</v>
      </c>
      <c r="H33" s="114">
        <v>1254</v>
      </c>
      <c r="I33" s="140">
        <v>1186</v>
      </c>
      <c r="J33" s="115">
        <v>52</v>
      </c>
      <c r="K33" s="116">
        <v>4.3844856661045535</v>
      </c>
    </row>
    <row r="34" spans="1:11" ht="14.1" customHeight="1" x14ac:dyDescent="0.2">
      <c r="A34" s="306">
        <v>33</v>
      </c>
      <c r="B34" s="307" t="s">
        <v>253</v>
      </c>
      <c r="C34" s="308"/>
      <c r="D34" s="113">
        <v>0.48240662119416633</v>
      </c>
      <c r="E34" s="115">
        <v>517</v>
      </c>
      <c r="F34" s="114">
        <v>520</v>
      </c>
      <c r="G34" s="114">
        <v>539</v>
      </c>
      <c r="H34" s="114">
        <v>537</v>
      </c>
      <c r="I34" s="140">
        <v>543</v>
      </c>
      <c r="J34" s="115">
        <v>-26</v>
      </c>
      <c r="K34" s="116">
        <v>-4.7882136279926337</v>
      </c>
    </row>
    <row r="35" spans="1:11" ht="14.1" customHeight="1" x14ac:dyDescent="0.2">
      <c r="A35" s="306">
        <v>34</v>
      </c>
      <c r="B35" s="307" t="s">
        <v>254</v>
      </c>
      <c r="C35" s="308"/>
      <c r="D35" s="113">
        <v>3.7995353220554069</v>
      </c>
      <c r="E35" s="115">
        <v>4072</v>
      </c>
      <c r="F35" s="114">
        <v>4120</v>
      </c>
      <c r="G35" s="114">
        <v>4149</v>
      </c>
      <c r="H35" s="114">
        <v>4129</v>
      </c>
      <c r="I35" s="140">
        <v>4125</v>
      </c>
      <c r="J35" s="115">
        <v>-53</v>
      </c>
      <c r="K35" s="116">
        <v>-1.2848484848484849</v>
      </c>
    </row>
    <row r="36" spans="1:11" ht="14.1" customHeight="1" x14ac:dyDescent="0.2">
      <c r="A36" s="306">
        <v>41</v>
      </c>
      <c r="B36" s="307" t="s">
        <v>255</v>
      </c>
      <c r="C36" s="308"/>
      <c r="D36" s="113">
        <v>0.21087794272704369</v>
      </c>
      <c r="E36" s="115">
        <v>226</v>
      </c>
      <c r="F36" s="114">
        <v>250</v>
      </c>
      <c r="G36" s="114">
        <v>256</v>
      </c>
      <c r="H36" s="114">
        <v>266</v>
      </c>
      <c r="I36" s="140">
        <v>250</v>
      </c>
      <c r="J36" s="115">
        <v>-24</v>
      </c>
      <c r="K36" s="116">
        <v>-9.6</v>
      </c>
    </row>
    <row r="37" spans="1:11" ht="14.1" customHeight="1" x14ac:dyDescent="0.2">
      <c r="A37" s="306">
        <v>42</v>
      </c>
      <c r="B37" s="307" t="s">
        <v>256</v>
      </c>
      <c r="C37" s="308"/>
      <c r="D37" s="113">
        <v>5.9717647497923881E-2</v>
      </c>
      <c r="E37" s="115">
        <v>64</v>
      </c>
      <c r="F37" s="114">
        <v>65</v>
      </c>
      <c r="G37" s="114">
        <v>67</v>
      </c>
      <c r="H37" s="114">
        <v>65</v>
      </c>
      <c r="I37" s="140">
        <v>67</v>
      </c>
      <c r="J37" s="115">
        <v>-3</v>
      </c>
      <c r="K37" s="116">
        <v>-4.4776119402985071</v>
      </c>
    </row>
    <row r="38" spans="1:11" ht="14.1" customHeight="1" x14ac:dyDescent="0.2">
      <c r="A38" s="306">
        <v>43</v>
      </c>
      <c r="B38" s="307" t="s">
        <v>257</v>
      </c>
      <c r="C38" s="308"/>
      <c r="D38" s="113">
        <v>0.48333970943632137</v>
      </c>
      <c r="E38" s="115">
        <v>518</v>
      </c>
      <c r="F38" s="114">
        <v>520</v>
      </c>
      <c r="G38" s="114">
        <v>504</v>
      </c>
      <c r="H38" s="114">
        <v>519</v>
      </c>
      <c r="I38" s="140">
        <v>504</v>
      </c>
      <c r="J38" s="115">
        <v>14</v>
      </c>
      <c r="K38" s="116">
        <v>2.7777777777777777</v>
      </c>
    </row>
    <row r="39" spans="1:11" ht="14.1" customHeight="1" x14ac:dyDescent="0.2">
      <c r="A39" s="306">
        <v>51</v>
      </c>
      <c r="B39" s="307" t="s">
        <v>258</v>
      </c>
      <c r="C39" s="308"/>
      <c r="D39" s="113">
        <v>8.6506610930195666</v>
      </c>
      <c r="E39" s="115">
        <v>9271</v>
      </c>
      <c r="F39" s="114">
        <v>9477</v>
      </c>
      <c r="G39" s="114">
        <v>9708</v>
      </c>
      <c r="H39" s="114">
        <v>9560</v>
      </c>
      <c r="I39" s="140">
        <v>9679</v>
      </c>
      <c r="J39" s="115">
        <v>-408</v>
      </c>
      <c r="K39" s="116">
        <v>-4.2153114991218104</v>
      </c>
    </row>
    <row r="40" spans="1:11" ht="14.1" customHeight="1" x14ac:dyDescent="0.2">
      <c r="A40" s="306" t="s">
        <v>259</v>
      </c>
      <c r="B40" s="307" t="s">
        <v>260</v>
      </c>
      <c r="C40" s="308"/>
      <c r="D40" s="113">
        <v>8.2708941784624574</v>
      </c>
      <c r="E40" s="115">
        <v>8864</v>
      </c>
      <c r="F40" s="114">
        <v>9047</v>
      </c>
      <c r="G40" s="114">
        <v>9269</v>
      </c>
      <c r="H40" s="114">
        <v>9111</v>
      </c>
      <c r="I40" s="140">
        <v>9203</v>
      </c>
      <c r="J40" s="115">
        <v>-339</v>
      </c>
      <c r="K40" s="116">
        <v>-3.6835814408345104</v>
      </c>
    </row>
    <row r="41" spans="1:11" ht="14.1" customHeight="1" x14ac:dyDescent="0.2">
      <c r="A41" s="306"/>
      <c r="B41" s="307" t="s">
        <v>261</v>
      </c>
      <c r="C41" s="308"/>
      <c r="D41" s="113">
        <v>3.876981646154277</v>
      </c>
      <c r="E41" s="115">
        <v>4155</v>
      </c>
      <c r="F41" s="114">
        <v>4390</v>
      </c>
      <c r="G41" s="114">
        <v>4552</v>
      </c>
      <c r="H41" s="114">
        <v>4424</v>
      </c>
      <c r="I41" s="140">
        <v>4501</v>
      </c>
      <c r="J41" s="115">
        <v>-346</v>
      </c>
      <c r="K41" s="116">
        <v>-7.6871806265274385</v>
      </c>
    </row>
    <row r="42" spans="1:11" ht="14.1" customHeight="1" x14ac:dyDescent="0.2">
      <c r="A42" s="306">
        <v>52</v>
      </c>
      <c r="B42" s="307" t="s">
        <v>262</v>
      </c>
      <c r="C42" s="308"/>
      <c r="D42" s="113">
        <v>5.0666691549019793</v>
      </c>
      <c r="E42" s="115">
        <v>5430</v>
      </c>
      <c r="F42" s="114">
        <v>5644</v>
      </c>
      <c r="G42" s="114">
        <v>5682</v>
      </c>
      <c r="H42" s="114">
        <v>5560</v>
      </c>
      <c r="I42" s="140">
        <v>5579</v>
      </c>
      <c r="J42" s="115">
        <v>-149</v>
      </c>
      <c r="K42" s="116">
        <v>-2.6707295214196094</v>
      </c>
    </row>
    <row r="43" spans="1:11" ht="14.1" customHeight="1" x14ac:dyDescent="0.2">
      <c r="A43" s="306" t="s">
        <v>263</v>
      </c>
      <c r="B43" s="307" t="s">
        <v>264</v>
      </c>
      <c r="C43" s="308"/>
      <c r="D43" s="113">
        <v>4.9201743008836347</v>
      </c>
      <c r="E43" s="115">
        <v>5273</v>
      </c>
      <c r="F43" s="114">
        <v>5464</v>
      </c>
      <c r="G43" s="114">
        <v>5506</v>
      </c>
      <c r="H43" s="114">
        <v>5401</v>
      </c>
      <c r="I43" s="140">
        <v>5424</v>
      </c>
      <c r="J43" s="115">
        <v>-151</v>
      </c>
      <c r="K43" s="116">
        <v>-2.7839233038348081</v>
      </c>
    </row>
    <row r="44" spans="1:11" ht="14.1" customHeight="1" x14ac:dyDescent="0.2">
      <c r="A44" s="306">
        <v>53</v>
      </c>
      <c r="B44" s="307" t="s">
        <v>265</v>
      </c>
      <c r="C44" s="308"/>
      <c r="D44" s="113">
        <v>1.6580978063095426</v>
      </c>
      <c r="E44" s="115">
        <v>1777</v>
      </c>
      <c r="F44" s="114">
        <v>1792</v>
      </c>
      <c r="G44" s="114">
        <v>1877</v>
      </c>
      <c r="H44" s="114">
        <v>1848</v>
      </c>
      <c r="I44" s="140">
        <v>1885</v>
      </c>
      <c r="J44" s="115">
        <v>-108</v>
      </c>
      <c r="K44" s="116">
        <v>-5.7294429708222809</v>
      </c>
    </row>
    <row r="45" spans="1:11" ht="14.1" customHeight="1" x14ac:dyDescent="0.2">
      <c r="A45" s="306" t="s">
        <v>266</v>
      </c>
      <c r="B45" s="307" t="s">
        <v>267</v>
      </c>
      <c r="C45" s="308"/>
      <c r="D45" s="113">
        <v>1.6338375120135111</v>
      </c>
      <c r="E45" s="115">
        <v>1751</v>
      </c>
      <c r="F45" s="114">
        <v>1765</v>
      </c>
      <c r="G45" s="114">
        <v>1850</v>
      </c>
      <c r="H45" s="114">
        <v>1821</v>
      </c>
      <c r="I45" s="140">
        <v>1854</v>
      </c>
      <c r="J45" s="115">
        <v>-103</v>
      </c>
      <c r="K45" s="116">
        <v>-5.5555555555555554</v>
      </c>
    </row>
    <row r="46" spans="1:11" ht="14.1" customHeight="1" x14ac:dyDescent="0.2">
      <c r="A46" s="306">
        <v>54</v>
      </c>
      <c r="B46" s="307" t="s">
        <v>268</v>
      </c>
      <c r="C46" s="308"/>
      <c r="D46" s="113">
        <v>14.935943492176055</v>
      </c>
      <c r="E46" s="115">
        <v>16007</v>
      </c>
      <c r="F46" s="114">
        <v>16708</v>
      </c>
      <c r="G46" s="114">
        <v>17032</v>
      </c>
      <c r="H46" s="114">
        <v>17059</v>
      </c>
      <c r="I46" s="140">
        <v>17008</v>
      </c>
      <c r="J46" s="115">
        <v>-1001</v>
      </c>
      <c r="K46" s="116">
        <v>-5.8854656632173095</v>
      </c>
    </row>
    <row r="47" spans="1:11" ht="14.1" customHeight="1" x14ac:dyDescent="0.2">
      <c r="A47" s="306">
        <v>61</v>
      </c>
      <c r="B47" s="307" t="s">
        <v>269</v>
      </c>
      <c r="C47" s="308"/>
      <c r="D47" s="113">
        <v>0.67089044610948856</v>
      </c>
      <c r="E47" s="115">
        <v>719</v>
      </c>
      <c r="F47" s="114">
        <v>729</v>
      </c>
      <c r="G47" s="114">
        <v>731</v>
      </c>
      <c r="H47" s="114">
        <v>711</v>
      </c>
      <c r="I47" s="140">
        <v>711</v>
      </c>
      <c r="J47" s="115">
        <v>8</v>
      </c>
      <c r="K47" s="116">
        <v>1.1251758087201125</v>
      </c>
    </row>
    <row r="48" spans="1:11" ht="14.1" customHeight="1" x14ac:dyDescent="0.2">
      <c r="A48" s="306">
        <v>62</v>
      </c>
      <c r="B48" s="307" t="s">
        <v>270</v>
      </c>
      <c r="C48" s="308"/>
      <c r="D48" s="113">
        <v>9.9280588965298442</v>
      </c>
      <c r="E48" s="115">
        <v>10640</v>
      </c>
      <c r="F48" s="114">
        <v>11387</v>
      </c>
      <c r="G48" s="114">
        <v>11194</v>
      </c>
      <c r="H48" s="114">
        <v>11384</v>
      </c>
      <c r="I48" s="140">
        <v>11203</v>
      </c>
      <c r="J48" s="115">
        <v>-563</v>
      </c>
      <c r="K48" s="116">
        <v>-5.0254396143890032</v>
      </c>
    </row>
    <row r="49" spans="1:11" ht="14.1" customHeight="1" x14ac:dyDescent="0.2">
      <c r="A49" s="306">
        <v>63</v>
      </c>
      <c r="B49" s="307" t="s">
        <v>271</v>
      </c>
      <c r="C49" s="308"/>
      <c r="D49" s="113">
        <v>8.7962228587957565</v>
      </c>
      <c r="E49" s="115">
        <v>9427</v>
      </c>
      <c r="F49" s="114">
        <v>10685</v>
      </c>
      <c r="G49" s="114">
        <v>10917</v>
      </c>
      <c r="H49" s="114">
        <v>11137</v>
      </c>
      <c r="I49" s="140">
        <v>10599</v>
      </c>
      <c r="J49" s="115">
        <v>-1172</v>
      </c>
      <c r="K49" s="116">
        <v>-11.057646947825267</v>
      </c>
    </row>
    <row r="50" spans="1:11" ht="14.1" customHeight="1" x14ac:dyDescent="0.2">
      <c r="A50" s="306" t="s">
        <v>272</v>
      </c>
      <c r="B50" s="307" t="s">
        <v>273</v>
      </c>
      <c r="C50" s="308"/>
      <c r="D50" s="113">
        <v>0.36950294389340399</v>
      </c>
      <c r="E50" s="115">
        <v>396</v>
      </c>
      <c r="F50" s="114">
        <v>442</v>
      </c>
      <c r="G50" s="114">
        <v>448</v>
      </c>
      <c r="H50" s="114">
        <v>444</v>
      </c>
      <c r="I50" s="140">
        <v>413</v>
      </c>
      <c r="J50" s="115">
        <v>-17</v>
      </c>
      <c r="K50" s="116">
        <v>-4.1162227602905572</v>
      </c>
    </row>
    <row r="51" spans="1:11" ht="14.1" customHeight="1" x14ac:dyDescent="0.2">
      <c r="A51" s="306" t="s">
        <v>274</v>
      </c>
      <c r="B51" s="307" t="s">
        <v>275</v>
      </c>
      <c r="C51" s="308"/>
      <c r="D51" s="113">
        <v>8.0805441770628246</v>
      </c>
      <c r="E51" s="115">
        <v>8660</v>
      </c>
      <c r="F51" s="114">
        <v>9819</v>
      </c>
      <c r="G51" s="114">
        <v>10056</v>
      </c>
      <c r="H51" s="114">
        <v>10286</v>
      </c>
      <c r="I51" s="140">
        <v>9790</v>
      </c>
      <c r="J51" s="115">
        <v>-1130</v>
      </c>
      <c r="K51" s="116">
        <v>-11.542390194075587</v>
      </c>
    </row>
    <row r="52" spans="1:11" ht="14.1" customHeight="1" x14ac:dyDescent="0.2">
      <c r="A52" s="306">
        <v>71</v>
      </c>
      <c r="B52" s="307" t="s">
        <v>276</v>
      </c>
      <c r="C52" s="308"/>
      <c r="D52" s="113">
        <v>12.47912215058178</v>
      </c>
      <c r="E52" s="115">
        <v>13374</v>
      </c>
      <c r="F52" s="114">
        <v>13561</v>
      </c>
      <c r="G52" s="114">
        <v>13617</v>
      </c>
      <c r="H52" s="114">
        <v>13576</v>
      </c>
      <c r="I52" s="140">
        <v>13521</v>
      </c>
      <c r="J52" s="115">
        <v>-147</v>
      </c>
      <c r="K52" s="116">
        <v>-1.0871976924783671</v>
      </c>
    </row>
    <row r="53" spans="1:11" ht="14.1" customHeight="1" x14ac:dyDescent="0.2">
      <c r="A53" s="306" t="s">
        <v>277</v>
      </c>
      <c r="B53" s="307" t="s">
        <v>278</v>
      </c>
      <c r="C53" s="308"/>
      <c r="D53" s="113">
        <v>0.81925147661214326</v>
      </c>
      <c r="E53" s="115">
        <v>878</v>
      </c>
      <c r="F53" s="114">
        <v>880</v>
      </c>
      <c r="G53" s="114">
        <v>892</v>
      </c>
      <c r="H53" s="114">
        <v>886</v>
      </c>
      <c r="I53" s="140">
        <v>869</v>
      </c>
      <c r="J53" s="115">
        <v>9</v>
      </c>
      <c r="K53" s="116">
        <v>1.0356731875719218</v>
      </c>
    </row>
    <row r="54" spans="1:11" ht="14.1" customHeight="1" x14ac:dyDescent="0.2">
      <c r="A54" s="306" t="s">
        <v>279</v>
      </c>
      <c r="B54" s="307" t="s">
        <v>280</v>
      </c>
      <c r="C54" s="308"/>
      <c r="D54" s="113">
        <v>11.335155965699677</v>
      </c>
      <c r="E54" s="115">
        <v>12148</v>
      </c>
      <c r="F54" s="114">
        <v>12329</v>
      </c>
      <c r="G54" s="114">
        <v>12366</v>
      </c>
      <c r="H54" s="114">
        <v>12346</v>
      </c>
      <c r="I54" s="140">
        <v>12307</v>
      </c>
      <c r="J54" s="115">
        <v>-159</v>
      </c>
      <c r="K54" s="116">
        <v>-1.2919476720565533</v>
      </c>
    </row>
    <row r="55" spans="1:11" ht="14.1" customHeight="1" x14ac:dyDescent="0.2">
      <c r="A55" s="306">
        <v>72</v>
      </c>
      <c r="B55" s="307" t="s">
        <v>281</v>
      </c>
      <c r="C55" s="308"/>
      <c r="D55" s="113">
        <v>1.07865000793125</v>
      </c>
      <c r="E55" s="115">
        <v>1156</v>
      </c>
      <c r="F55" s="114">
        <v>1170</v>
      </c>
      <c r="G55" s="114">
        <v>1182</v>
      </c>
      <c r="H55" s="114">
        <v>1174</v>
      </c>
      <c r="I55" s="140">
        <v>1156</v>
      </c>
      <c r="J55" s="115">
        <v>0</v>
      </c>
      <c r="K55" s="116">
        <v>0</v>
      </c>
    </row>
    <row r="56" spans="1:11" ht="14.1" customHeight="1" x14ac:dyDescent="0.2">
      <c r="A56" s="306" t="s">
        <v>282</v>
      </c>
      <c r="B56" s="307" t="s">
        <v>283</v>
      </c>
      <c r="C56" s="308"/>
      <c r="D56" s="113">
        <v>0.1707551483143761</v>
      </c>
      <c r="E56" s="115">
        <v>183</v>
      </c>
      <c r="F56" s="114">
        <v>188</v>
      </c>
      <c r="G56" s="114">
        <v>191</v>
      </c>
      <c r="H56" s="114">
        <v>191</v>
      </c>
      <c r="I56" s="140">
        <v>195</v>
      </c>
      <c r="J56" s="115">
        <v>-12</v>
      </c>
      <c r="K56" s="116">
        <v>-6.1538461538461542</v>
      </c>
    </row>
    <row r="57" spans="1:11" ht="14.1" customHeight="1" x14ac:dyDescent="0.2">
      <c r="A57" s="306" t="s">
        <v>284</v>
      </c>
      <c r="B57" s="307" t="s">
        <v>285</v>
      </c>
      <c r="C57" s="308"/>
      <c r="D57" s="113">
        <v>0.59064485728415339</v>
      </c>
      <c r="E57" s="115">
        <v>633</v>
      </c>
      <c r="F57" s="114">
        <v>634</v>
      </c>
      <c r="G57" s="114">
        <v>635</v>
      </c>
      <c r="H57" s="114">
        <v>635</v>
      </c>
      <c r="I57" s="140">
        <v>624</v>
      </c>
      <c r="J57" s="115">
        <v>9</v>
      </c>
      <c r="K57" s="116">
        <v>1.4423076923076923</v>
      </c>
    </row>
    <row r="58" spans="1:11" ht="14.1" customHeight="1" x14ac:dyDescent="0.2">
      <c r="A58" s="306">
        <v>73</v>
      </c>
      <c r="B58" s="307" t="s">
        <v>286</v>
      </c>
      <c r="C58" s="308"/>
      <c r="D58" s="113">
        <v>0.77446324098870034</v>
      </c>
      <c r="E58" s="115">
        <v>830</v>
      </c>
      <c r="F58" s="114">
        <v>832</v>
      </c>
      <c r="G58" s="114">
        <v>835</v>
      </c>
      <c r="H58" s="114">
        <v>810</v>
      </c>
      <c r="I58" s="140">
        <v>784</v>
      </c>
      <c r="J58" s="115">
        <v>46</v>
      </c>
      <c r="K58" s="116">
        <v>5.8673469387755102</v>
      </c>
    </row>
    <row r="59" spans="1:11" ht="14.1" customHeight="1" x14ac:dyDescent="0.2">
      <c r="A59" s="306" t="s">
        <v>287</v>
      </c>
      <c r="B59" s="307" t="s">
        <v>288</v>
      </c>
      <c r="C59" s="308"/>
      <c r="D59" s="113">
        <v>0.52159632736467887</v>
      </c>
      <c r="E59" s="115">
        <v>559</v>
      </c>
      <c r="F59" s="114">
        <v>564</v>
      </c>
      <c r="G59" s="114">
        <v>574</v>
      </c>
      <c r="H59" s="114">
        <v>544</v>
      </c>
      <c r="I59" s="140">
        <v>517</v>
      </c>
      <c r="J59" s="115">
        <v>42</v>
      </c>
      <c r="K59" s="116">
        <v>8.123791102514506</v>
      </c>
    </row>
    <row r="60" spans="1:11" ht="14.1" customHeight="1" x14ac:dyDescent="0.2">
      <c r="A60" s="306">
        <v>81</v>
      </c>
      <c r="B60" s="307" t="s">
        <v>289</v>
      </c>
      <c r="C60" s="308"/>
      <c r="D60" s="113">
        <v>3.862985322521951</v>
      </c>
      <c r="E60" s="115">
        <v>4140</v>
      </c>
      <c r="F60" s="114">
        <v>4145</v>
      </c>
      <c r="G60" s="114">
        <v>4098</v>
      </c>
      <c r="H60" s="114">
        <v>4158</v>
      </c>
      <c r="I60" s="140">
        <v>4188</v>
      </c>
      <c r="J60" s="115">
        <v>-48</v>
      </c>
      <c r="K60" s="116">
        <v>-1.1461318051575931</v>
      </c>
    </row>
    <row r="61" spans="1:11" ht="14.1" customHeight="1" x14ac:dyDescent="0.2">
      <c r="A61" s="306" t="s">
        <v>290</v>
      </c>
      <c r="B61" s="307" t="s">
        <v>291</v>
      </c>
      <c r="C61" s="308"/>
      <c r="D61" s="113">
        <v>1.371639715967939</v>
      </c>
      <c r="E61" s="115">
        <v>1470</v>
      </c>
      <c r="F61" s="114">
        <v>1481</v>
      </c>
      <c r="G61" s="114">
        <v>1486</v>
      </c>
      <c r="H61" s="114">
        <v>1500</v>
      </c>
      <c r="I61" s="140">
        <v>1537</v>
      </c>
      <c r="J61" s="115">
        <v>-67</v>
      </c>
      <c r="K61" s="116">
        <v>-4.359141184124919</v>
      </c>
    </row>
    <row r="62" spans="1:11" ht="14.1" customHeight="1" x14ac:dyDescent="0.2">
      <c r="A62" s="306" t="s">
        <v>292</v>
      </c>
      <c r="B62" s="307" t="s">
        <v>293</v>
      </c>
      <c r="C62" s="308"/>
      <c r="D62" s="113">
        <v>1.3119220684700152</v>
      </c>
      <c r="E62" s="115">
        <v>1406</v>
      </c>
      <c r="F62" s="114">
        <v>1392</v>
      </c>
      <c r="G62" s="114">
        <v>1390</v>
      </c>
      <c r="H62" s="114">
        <v>1412</v>
      </c>
      <c r="I62" s="140">
        <v>1407</v>
      </c>
      <c r="J62" s="115">
        <v>-1</v>
      </c>
      <c r="K62" s="116">
        <v>-7.1073205401563616E-2</v>
      </c>
    </row>
    <row r="63" spans="1:11" ht="14.1" customHeight="1" x14ac:dyDescent="0.2">
      <c r="A63" s="306"/>
      <c r="B63" s="307" t="s">
        <v>294</v>
      </c>
      <c r="C63" s="308"/>
      <c r="D63" s="113">
        <v>1.1486316260928795</v>
      </c>
      <c r="E63" s="115">
        <v>1231</v>
      </c>
      <c r="F63" s="114">
        <v>1232</v>
      </c>
      <c r="G63" s="114">
        <v>1231</v>
      </c>
      <c r="H63" s="114">
        <v>1254</v>
      </c>
      <c r="I63" s="140">
        <v>1247</v>
      </c>
      <c r="J63" s="115">
        <v>-16</v>
      </c>
      <c r="K63" s="116">
        <v>-1.2830793905372895</v>
      </c>
    </row>
    <row r="64" spans="1:11" ht="14.1" customHeight="1" x14ac:dyDescent="0.2">
      <c r="A64" s="306" t="s">
        <v>295</v>
      </c>
      <c r="B64" s="307" t="s">
        <v>296</v>
      </c>
      <c r="C64" s="308"/>
      <c r="D64" s="113">
        <v>0.13716397159679392</v>
      </c>
      <c r="E64" s="115">
        <v>147</v>
      </c>
      <c r="F64" s="114">
        <v>136</v>
      </c>
      <c r="G64" s="114">
        <v>126</v>
      </c>
      <c r="H64" s="114">
        <v>134</v>
      </c>
      <c r="I64" s="140">
        <v>129</v>
      </c>
      <c r="J64" s="115">
        <v>18</v>
      </c>
      <c r="K64" s="116">
        <v>13.953488372093023</v>
      </c>
    </row>
    <row r="65" spans="1:11" ht="14.1" customHeight="1" x14ac:dyDescent="0.2">
      <c r="A65" s="306" t="s">
        <v>297</v>
      </c>
      <c r="B65" s="307" t="s">
        <v>298</v>
      </c>
      <c r="C65" s="308"/>
      <c r="D65" s="113">
        <v>0.66342574017224809</v>
      </c>
      <c r="E65" s="115">
        <v>711</v>
      </c>
      <c r="F65" s="114">
        <v>750</v>
      </c>
      <c r="G65" s="114">
        <v>707</v>
      </c>
      <c r="H65" s="114">
        <v>713</v>
      </c>
      <c r="I65" s="140">
        <v>710</v>
      </c>
      <c r="J65" s="115">
        <v>1</v>
      </c>
      <c r="K65" s="116">
        <v>0.14084507042253522</v>
      </c>
    </row>
    <row r="66" spans="1:11" ht="14.1" customHeight="1" x14ac:dyDescent="0.2">
      <c r="A66" s="306">
        <v>82</v>
      </c>
      <c r="B66" s="307" t="s">
        <v>299</v>
      </c>
      <c r="C66" s="308"/>
      <c r="D66" s="113">
        <v>2.0341323678980321</v>
      </c>
      <c r="E66" s="115">
        <v>2180</v>
      </c>
      <c r="F66" s="114">
        <v>2239</v>
      </c>
      <c r="G66" s="114">
        <v>2279</v>
      </c>
      <c r="H66" s="114">
        <v>2309</v>
      </c>
      <c r="I66" s="140">
        <v>2256</v>
      </c>
      <c r="J66" s="115">
        <v>-76</v>
      </c>
      <c r="K66" s="116">
        <v>-3.3687943262411348</v>
      </c>
    </row>
    <row r="67" spans="1:11" ht="14.1" customHeight="1" x14ac:dyDescent="0.2">
      <c r="A67" s="306" t="s">
        <v>300</v>
      </c>
      <c r="B67" s="307" t="s">
        <v>301</v>
      </c>
      <c r="C67" s="308"/>
      <c r="D67" s="113">
        <v>0.8799022123522221</v>
      </c>
      <c r="E67" s="115">
        <v>943</v>
      </c>
      <c r="F67" s="114">
        <v>931</v>
      </c>
      <c r="G67" s="114">
        <v>950</v>
      </c>
      <c r="H67" s="114">
        <v>956</v>
      </c>
      <c r="I67" s="140">
        <v>906</v>
      </c>
      <c r="J67" s="115">
        <v>37</v>
      </c>
      <c r="K67" s="116">
        <v>4.0838852097130243</v>
      </c>
    </row>
    <row r="68" spans="1:11" ht="14.1" customHeight="1" x14ac:dyDescent="0.2">
      <c r="A68" s="306" t="s">
        <v>302</v>
      </c>
      <c r="B68" s="307" t="s">
        <v>303</v>
      </c>
      <c r="C68" s="308"/>
      <c r="D68" s="113">
        <v>0.72221029942801696</v>
      </c>
      <c r="E68" s="115">
        <v>774</v>
      </c>
      <c r="F68" s="114">
        <v>838</v>
      </c>
      <c r="G68" s="114">
        <v>859</v>
      </c>
      <c r="H68" s="114">
        <v>874</v>
      </c>
      <c r="I68" s="140">
        <v>875</v>
      </c>
      <c r="J68" s="115">
        <v>-101</v>
      </c>
      <c r="K68" s="116">
        <v>-11.542857142857143</v>
      </c>
    </row>
    <row r="69" spans="1:11" ht="14.1" customHeight="1" x14ac:dyDescent="0.2">
      <c r="A69" s="306">
        <v>83</v>
      </c>
      <c r="B69" s="307" t="s">
        <v>304</v>
      </c>
      <c r="C69" s="308"/>
      <c r="D69" s="113">
        <v>3.2910022300808985</v>
      </c>
      <c r="E69" s="115">
        <v>3527</v>
      </c>
      <c r="F69" s="114">
        <v>3543</v>
      </c>
      <c r="G69" s="114">
        <v>3529</v>
      </c>
      <c r="H69" s="114">
        <v>3621</v>
      </c>
      <c r="I69" s="140">
        <v>3585</v>
      </c>
      <c r="J69" s="115">
        <v>-58</v>
      </c>
      <c r="K69" s="116">
        <v>-1.6178521617852162</v>
      </c>
    </row>
    <row r="70" spans="1:11" ht="14.1" customHeight="1" x14ac:dyDescent="0.2">
      <c r="A70" s="306" t="s">
        <v>305</v>
      </c>
      <c r="B70" s="307" t="s">
        <v>306</v>
      </c>
      <c r="C70" s="308"/>
      <c r="D70" s="113">
        <v>2.0891845741851807</v>
      </c>
      <c r="E70" s="115">
        <v>2239</v>
      </c>
      <c r="F70" s="114">
        <v>2227</v>
      </c>
      <c r="G70" s="114">
        <v>2201</v>
      </c>
      <c r="H70" s="114">
        <v>2288</v>
      </c>
      <c r="I70" s="140">
        <v>2232</v>
      </c>
      <c r="J70" s="115">
        <v>7</v>
      </c>
      <c r="K70" s="116">
        <v>0.31362007168458783</v>
      </c>
    </row>
    <row r="71" spans="1:11" ht="14.1" customHeight="1" x14ac:dyDescent="0.2">
      <c r="A71" s="306"/>
      <c r="B71" s="307" t="s">
        <v>307</v>
      </c>
      <c r="C71" s="308"/>
      <c r="D71" s="113">
        <v>1.276464715268123</v>
      </c>
      <c r="E71" s="115">
        <v>1368</v>
      </c>
      <c r="F71" s="114">
        <v>1340</v>
      </c>
      <c r="G71" s="114">
        <v>1301</v>
      </c>
      <c r="H71" s="114">
        <v>1361</v>
      </c>
      <c r="I71" s="140">
        <v>1334</v>
      </c>
      <c r="J71" s="115">
        <v>34</v>
      </c>
      <c r="K71" s="116">
        <v>2.5487256371814091</v>
      </c>
    </row>
    <row r="72" spans="1:11" ht="14.1" customHeight="1" x14ac:dyDescent="0.2">
      <c r="A72" s="306">
        <v>84</v>
      </c>
      <c r="B72" s="307" t="s">
        <v>308</v>
      </c>
      <c r="C72" s="308"/>
      <c r="D72" s="113">
        <v>4.5618684158960914</v>
      </c>
      <c r="E72" s="115">
        <v>4889</v>
      </c>
      <c r="F72" s="114">
        <v>5576</v>
      </c>
      <c r="G72" s="114">
        <v>4896</v>
      </c>
      <c r="H72" s="114">
        <v>5503</v>
      </c>
      <c r="I72" s="140">
        <v>5001</v>
      </c>
      <c r="J72" s="115">
        <v>-112</v>
      </c>
      <c r="K72" s="116">
        <v>-2.2395520895820837</v>
      </c>
    </row>
    <row r="73" spans="1:11" ht="14.1" customHeight="1" x14ac:dyDescent="0.2">
      <c r="A73" s="306" t="s">
        <v>309</v>
      </c>
      <c r="B73" s="307" t="s">
        <v>310</v>
      </c>
      <c r="C73" s="308"/>
      <c r="D73" s="113">
        <v>0.44508309150796393</v>
      </c>
      <c r="E73" s="115">
        <v>477</v>
      </c>
      <c r="F73" s="114">
        <v>511</v>
      </c>
      <c r="G73" s="114">
        <v>456</v>
      </c>
      <c r="H73" s="114">
        <v>492</v>
      </c>
      <c r="I73" s="140">
        <v>437</v>
      </c>
      <c r="J73" s="115">
        <v>40</v>
      </c>
      <c r="K73" s="116">
        <v>9.1533180778032044</v>
      </c>
    </row>
    <row r="74" spans="1:11" ht="14.1" customHeight="1" x14ac:dyDescent="0.2">
      <c r="A74" s="306" t="s">
        <v>311</v>
      </c>
      <c r="B74" s="307" t="s">
        <v>312</v>
      </c>
      <c r="C74" s="308"/>
      <c r="D74" s="113">
        <v>4.1988970896977729E-2</v>
      </c>
      <c r="E74" s="115">
        <v>45</v>
      </c>
      <c r="F74" s="114">
        <v>48</v>
      </c>
      <c r="G74" s="114">
        <v>50</v>
      </c>
      <c r="H74" s="114">
        <v>48</v>
      </c>
      <c r="I74" s="140">
        <v>44</v>
      </c>
      <c r="J74" s="115">
        <v>1</v>
      </c>
      <c r="K74" s="116">
        <v>2.2727272727272729</v>
      </c>
    </row>
    <row r="75" spans="1:11" ht="14.1" customHeight="1" x14ac:dyDescent="0.2">
      <c r="A75" s="306" t="s">
        <v>313</v>
      </c>
      <c r="B75" s="307" t="s">
        <v>314</v>
      </c>
      <c r="C75" s="308"/>
      <c r="D75" s="113">
        <v>3.2023588470761681</v>
      </c>
      <c r="E75" s="115">
        <v>3432</v>
      </c>
      <c r="F75" s="114">
        <v>3965</v>
      </c>
      <c r="G75" s="114">
        <v>3407</v>
      </c>
      <c r="H75" s="114">
        <v>3947</v>
      </c>
      <c r="I75" s="140">
        <v>3566</v>
      </c>
      <c r="J75" s="115">
        <v>-134</v>
      </c>
      <c r="K75" s="116">
        <v>-3.7577117218171621</v>
      </c>
    </row>
    <row r="76" spans="1:11" ht="14.1" customHeight="1" x14ac:dyDescent="0.2">
      <c r="A76" s="306">
        <v>91</v>
      </c>
      <c r="B76" s="307" t="s">
        <v>315</v>
      </c>
      <c r="C76" s="308"/>
      <c r="D76" s="113">
        <v>9.6108088941971245E-2</v>
      </c>
      <c r="E76" s="115">
        <v>103</v>
      </c>
      <c r="F76" s="114">
        <v>100</v>
      </c>
      <c r="G76" s="114">
        <v>102</v>
      </c>
      <c r="H76" s="114">
        <v>113</v>
      </c>
      <c r="I76" s="140">
        <v>124</v>
      </c>
      <c r="J76" s="115">
        <v>-21</v>
      </c>
      <c r="K76" s="116">
        <v>-16.93548387096774</v>
      </c>
    </row>
    <row r="77" spans="1:11" ht="14.1" customHeight="1" x14ac:dyDescent="0.2">
      <c r="A77" s="306">
        <v>92</v>
      </c>
      <c r="B77" s="307" t="s">
        <v>316</v>
      </c>
      <c r="C77" s="308"/>
      <c r="D77" s="113">
        <v>0.38629853225219507</v>
      </c>
      <c r="E77" s="115">
        <v>414</v>
      </c>
      <c r="F77" s="114">
        <v>428</v>
      </c>
      <c r="G77" s="114">
        <v>425</v>
      </c>
      <c r="H77" s="114">
        <v>426</v>
      </c>
      <c r="I77" s="140">
        <v>377</v>
      </c>
      <c r="J77" s="115">
        <v>37</v>
      </c>
      <c r="K77" s="116">
        <v>9.8143236074270561</v>
      </c>
    </row>
    <row r="78" spans="1:11" ht="14.1" customHeight="1" x14ac:dyDescent="0.2">
      <c r="A78" s="306">
        <v>93</v>
      </c>
      <c r="B78" s="307" t="s">
        <v>317</v>
      </c>
      <c r="C78" s="308"/>
      <c r="D78" s="113">
        <v>0.11290367730076234</v>
      </c>
      <c r="E78" s="115">
        <v>121</v>
      </c>
      <c r="F78" s="114">
        <v>126</v>
      </c>
      <c r="G78" s="114">
        <v>120</v>
      </c>
      <c r="H78" s="114">
        <v>116</v>
      </c>
      <c r="I78" s="140">
        <v>120</v>
      </c>
      <c r="J78" s="115">
        <v>1</v>
      </c>
      <c r="K78" s="116">
        <v>0.83333333333333337</v>
      </c>
    </row>
    <row r="79" spans="1:11" ht="14.1" customHeight="1" x14ac:dyDescent="0.2">
      <c r="A79" s="306">
        <v>94</v>
      </c>
      <c r="B79" s="307" t="s">
        <v>318</v>
      </c>
      <c r="C79" s="308"/>
      <c r="D79" s="113">
        <v>0.53279338627053963</v>
      </c>
      <c r="E79" s="115">
        <v>571</v>
      </c>
      <c r="F79" s="114">
        <v>641</v>
      </c>
      <c r="G79" s="114">
        <v>637</v>
      </c>
      <c r="H79" s="114">
        <v>607</v>
      </c>
      <c r="I79" s="140">
        <v>640</v>
      </c>
      <c r="J79" s="115">
        <v>-69</v>
      </c>
      <c r="K79" s="116">
        <v>-10.78125</v>
      </c>
    </row>
    <row r="80" spans="1:11" ht="14.1" customHeight="1" x14ac:dyDescent="0.2">
      <c r="A80" s="306" t="s">
        <v>319</v>
      </c>
      <c r="B80" s="307" t="s">
        <v>320</v>
      </c>
      <c r="C80" s="308"/>
      <c r="D80" s="113">
        <v>2.8925735506806879E-2</v>
      </c>
      <c r="E80" s="115">
        <v>31</v>
      </c>
      <c r="F80" s="114">
        <v>34</v>
      </c>
      <c r="G80" s="114">
        <v>33</v>
      </c>
      <c r="H80" s="114">
        <v>35</v>
      </c>
      <c r="I80" s="140">
        <v>35</v>
      </c>
      <c r="J80" s="115">
        <v>-4</v>
      </c>
      <c r="K80" s="116">
        <v>-11.428571428571429</v>
      </c>
    </row>
    <row r="81" spans="1:11" ht="14.1" customHeight="1" x14ac:dyDescent="0.2">
      <c r="A81" s="310" t="s">
        <v>321</v>
      </c>
      <c r="B81" s="311" t="s">
        <v>334</v>
      </c>
      <c r="C81" s="312"/>
      <c r="D81" s="125">
        <v>4.1279823832939879</v>
      </c>
      <c r="E81" s="143">
        <v>4424</v>
      </c>
      <c r="F81" s="144">
        <v>4539</v>
      </c>
      <c r="G81" s="144">
        <v>4499</v>
      </c>
      <c r="H81" s="144">
        <v>4526</v>
      </c>
      <c r="I81" s="145">
        <v>4395</v>
      </c>
      <c r="J81" s="143">
        <v>29</v>
      </c>
      <c r="K81" s="146">
        <v>0.65984072810011374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30211</v>
      </c>
      <c r="G12" s="535">
        <v>28556</v>
      </c>
      <c r="H12" s="535">
        <v>40497</v>
      </c>
      <c r="I12" s="535">
        <v>29183</v>
      </c>
      <c r="J12" s="536">
        <v>29624</v>
      </c>
      <c r="K12" s="537">
        <v>587</v>
      </c>
      <c r="L12" s="348">
        <v>1.9815014852822037</v>
      </c>
    </row>
    <row r="13" spans="1:17" s="110" customFormat="1" ht="15" customHeight="1" x14ac:dyDescent="0.2">
      <c r="A13" s="349" t="s">
        <v>345</v>
      </c>
      <c r="B13" s="350" t="s">
        <v>346</v>
      </c>
      <c r="C13" s="346"/>
      <c r="D13" s="346"/>
      <c r="E13" s="347"/>
      <c r="F13" s="535">
        <v>17345</v>
      </c>
      <c r="G13" s="535">
        <v>15390</v>
      </c>
      <c r="H13" s="535">
        <v>22890</v>
      </c>
      <c r="I13" s="535">
        <v>16781</v>
      </c>
      <c r="J13" s="536">
        <v>16954</v>
      </c>
      <c r="K13" s="537">
        <v>391</v>
      </c>
      <c r="L13" s="348">
        <v>2.3062404152412408</v>
      </c>
    </row>
    <row r="14" spans="1:17" s="110" customFormat="1" ht="22.5" customHeight="1" x14ac:dyDescent="0.2">
      <c r="A14" s="349"/>
      <c r="B14" s="350" t="s">
        <v>347</v>
      </c>
      <c r="C14" s="346"/>
      <c r="D14" s="346"/>
      <c r="E14" s="347"/>
      <c r="F14" s="535">
        <v>12866</v>
      </c>
      <c r="G14" s="535">
        <v>13166</v>
      </c>
      <c r="H14" s="535">
        <v>17607</v>
      </c>
      <c r="I14" s="535">
        <v>12402</v>
      </c>
      <c r="J14" s="536">
        <v>12670</v>
      </c>
      <c r="K14" s="537">
        <v>196</v>
      </c>
      <c r="L14" s="348">
        <v>1.5469613259668509</v>
      </c>
    </row>
    <row r="15" spans="1:17" s="110" customFormat="1" ht="15" customHeight="1" x14ac:dyDescent="0.2">
      <c r="A15" s="349" t="s">
        <v>348</v>
      </c>
      <c r="B15" s="350" t="s">
        <v>108</v>
      </c>
      <c r="C15" s="346"/>
      <c r="D15" s="346"/>
      <c r="E15" s="347"/>
      <c r="F15" s="535">
        <v>6938</v>
      </c>
      <c r="G15" s="535">
        <v>7443</v>
      </c>
      <c r="H15" s="535">
        <v>15929</v>
      </c>
      <c r="I15" s="535">
        <v>7499</v>
      </c>
      <c r="J15" s="536">
        <v>7282</v>
      </c>
      <c r="K15" s="537">
        <v>-344</v>
      </c>
      <c r="L15" s="348">
        <v>-4.723976929414996</v>
      </c>
    </row>
    <row r="16" spans="1:17" s="110" customFormat="1" ht="15" customHeight="1" x14ac:dyDescent="0.2">
      <c r="A16" s="349"/>
      <c r="B16" s="350" t="s">
        <v>109</v>
      </c>
      <c r="C16" s="346"/>
      <c r="D16" s="346"/>
      <c r="E16" s="347"/>
      <c r="F16" s="535">
        <v>20277</v>
      </c>
      <c r="G16" s="535">
        <v>18498</v>
      </c>
      <c r="H16" s="535">
        <v>21774</v>
      </c>
      <c r="I16" s="535">
        <v>19128</v>
      </c>
      <c r="J16" s="536">
        <v>19498</v>
      </c>
      <c r="K16" s="537">
        <v>779</v>
      </c>
      <c r="L16" s="348">
        <v>3.99528156734024</v>
      </c>
    </row>
    <row r="17" spans="1:12" s="110" customFormat="1" ht="15" customHeight="1" x14ac:dyDescent="0.2">
      <c r="A17" s="349"/>
      <c r="B17" s="350" t="s">
        <v>110</v>
      </c>
      <c r="C17" s="346"/>
      <c r="D17" s="346"/>
      <c r="E17" s="347"/>
      <c r="F17" s="535">
        <v>2661</v>
      </c>
      <c r="G17" s="535">
        <v>2328</v>
      </c>
      <c r="H17" s="535">
        <v>2467</v>
      </c>
      <c r="I17" s="535">
        <v>2283</v>
      </c>
      <c r="J17" s="536">
        <v>2445</v>
      </c>
      <c r="K17" s="537">
        <v>216</v>
      </c>
      <c r="L17" s="348">
        <v>8.8343558282208594</v>
      </c>
    </row>
    <row r="18" spans="1:12" s="110" customFormat="1" ht="15" customHeight="1" x14ac:dyDescent="0.2">
      <c r="A18" s="349"/>
      <c r="B18" s="350" t="s">
        <v>111</v>
      </c>
      <c r="C18" s="346"/>
      <c r="D18" s="346"/>
      <c r="E18" s="347"/>
      <c r="F18" s="535">
        <v>335</v>
      </c>
      <c r="G18" s="535">
        <v>287</v>
      </c>
      <c r="H18" s="535">
        <v>327</v>
      </c>
      <c r="I18" s="535">
        <v>273</v>
      </c>
      <c r="J18" s="536">
        <v>399</v>
      </c>
      <c r="K18" s="537">
        <v>-64</v>
      </c>
      <c r="L18" s="348">
        <v>-16.040100250626566</v>
      </c>
    </row>
    <row r="19" spans="1:12" s="110" customFormat="1" ht="15" customHeight="1" x14ac:dyDescent="0.2">
      <c r="A19" s="118" t="s">
        <v>113</v>
      </c>
      <c r="B19" s="119" t="s">
        <v>181</v>
      </c>
      <c r="C19" s="346"/>
      <c r="D19" s="346"/>
      <c r="E19" s="347"/>
      <c r="F19" s="535">
        <v>18241</v>
      </c>
      <c r="G19" s="535">
        <v>16387</v>
      </c>
      <c r="H19" s="535">
        <v>27806</v>
      </c>
      <c r="I19" s="535">
        <v>17640</v>
      </c>
      <c r="J19" s="536">
        <v>17988</v>
      </c>
      <c r="K19" s="537">
        <v>253</v>
      </c>
      <c r="L19" s="348">
        <v>1.4064932177006892</v>
      </c>
    </row>
    <row r="20" spans="1:12" s="110" customFormat="1" ht="15" customHeight="1" x14ac:dyDescent="0.2">
      <c r="A20" s="118"/>
      <c r="B20" s="119" t="s">
        <v>182</v>
      </c>
      <c r="C20" s="346"/>
      <c r="D20" s="346"/>
      <c r="E20" s="347"/>
      <c r="F20" s="535">
        <v>11970</v>
      </c>
      <c r="G20" s="535">
        <v>12169</v>
      </c>
      <c r="H20" s="535">
        <v>12691</v>
      </c>
      <c r="I20" s="535">
        <v>11543</v>
      </c>
      <c r="J20" s="536">
        <v>11636</v>
      </c>
      <c r="K20" s="537">
        <v>334</v>
      </c>
      <c r="L20" s="348">
        <v>2.8704022000687521</v>
      </c>
    </row>
    <row r="21" spans="1:12" s="110" customFormat="1" ht="15" customHeight="1" x14ac:dyDescent="0.2">
      <c r="A21" s="118" t="s">
        <v>113</v>
      </c>
      <c r="B21" s="119" t="s">
        <v>116</v>
      </c>
      <c r="C21" s="346"/>
      <c r="D21" s="346"/>
      <c r="E21" s="347"/>
      <c r="F21" s="535">
        <v>22672</v>
      </c>
      <c r="G21" s="535">
        <v>21184</v>
      </c>
      <c r="H21" s="535">
        <v>31026</v>
      </c>
      <c r="I21" s="535">
        <v>21073</v>
      </c>
      <c r="J21" s="536">
        <v>22516</v>
      </c>
      <c r="K21" s="537">
        <v>156</v>
      </c>
      <c r="L21" s="348">
        <v>0.69284064665127021</v>
      </c>
    </row>
    <row r="22" spans="1:12" s="110" customFormat="1" ht="15" customHeight="1" x14ac:dyDescent="0.2">
      <c r="A22" s="118"/>
      <c r="B22" s="119" t="s">
        <v>117</v>
      </c>
      <c r="C22" s="346"/>
      <c r="D22" s="346"/>
      <c r="E22" s="347"/>
      <c r="F22" s="535">
        <v>7462</v>
      </c>
      <c r="G22" s="535">
        <v>7267</v>
      </c>
      <c r="H22" s="535">
        <v>9403</v>
      </c>
      <c r="I22" s="535">
        <v>8069</v>
      </c>
      <c r="J22" s="536">
        <v>7057</v>
      </c>
      <c r="K22" s="537">
        <v>405</v>
      </c>
      <c r="L22" s="348">
        <v>5.7389825704973783</v>
      </c>
    </row>
    <row r="23" spans="1:12" s="110" customFormat="1" ht="15" customHeight="1" x14ac:dyDescent="0.2">
      <c r="A23" s="351" t="s">
        <v>348</v>
      </c>
      <c r="B23" s="352" t="s">
        <v>193</v>
      </c>
      <c r="C23" s="353"/>
      <c r="D23" s="353"/>
      <c r="E23" s="354"/>
      <c r="F23" s="538">
        <v>802</v>
      </c>
      <c r="G23" s="538">
        <v>1713</v>
      </c>
      <c r="H23" s="538">
        <v>7662</v>
      </c>
      <c r="I23" s="538">
        <v>887</v>
      </c>
      <c r="J23" s="539">
        <v>1096</v>
      </c>
      <c r="K23" s="540">
        <v>-294</v>
      </c>
      <c r="L23" s="355">
        <v>-26.824817518248175</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42.7</v>
      </c>
      <c r="G25" s="541">
        <v>45.8</v>
      </c>
      <c r="H25" s="541">
        <v>48</v>
      </c>
      <c r="I25" s="541">
        <v>48.2</v>
      </c>
      <c r="J25" s="541">
        <v>43.9</v>
      </c>
      <c r="K25" s="542" t="s">
        <v>350</v>
      </c>
      <c r="L25" s="363">
        <v>-1.1999999999999957</v>
      </c>
    </row>
    <row r="26" spans="1:12" s="110" customFormat="1" ht="15" customHeight="1" x14ac:dyDescent="0.2">
      <c r="A26" s="364" t="s">
        <v>105</v>
      </c>
      <c r="B26" s="365" t="s">
        <v>346</v>
      </c>
      <c r="C26" s="361"/>
      <c r="D26" s="361"/>
      <c r="E26" s="362"/>
      <c r="F26" s="541">
        <v>41.3</v>
      </c>
      <c r="G26" s="541">
        <v>43.8</v>
      </c>
      <c r="H26" s="541">
        <v>44.8</v>
      </c>
      <c r="I26" s="541">
        <v>45.5</v>
      </c>
      <c r="J26" s="543">
        <v>41.3</v>
      </c>
      <c r="K26" s="542" t="s">
        <v>350</v>
      </c>
      <c r="L26" s="363">
        <v>0</v>
      </c>
    </row>
    <row r="27" spans="1:12" s="110" customFormat="1" ht="15" customHeight="1" x14ac:dyDescent="0.2">
      <c r="A27" s="364"/>
      <c r="B27" s="365" t="s">
        <v>347</v>
      </c>
      <c r="C27" s="361"/>
      <c r="D27" s="361"/>
      <c r="E27" s="362"/>
      <c r="F27" s="541">
        <v>44.6</v>
      </c>
      <c r="G27" s="541">
        <v>48.2</v>
      </c>
      <c r="H27" s="541">
        <v>52</v>
      </c>
      <c r="I27" s="541">
        <v>52</v>
      </c>
      <c r="J27" s="541">
        <v>47.5</v>
      </c>
      <c r="K27" s="542" t="s">
        <v>350</v>
      </c>
      <c r="L27" s="363">
        <v>-2.8999999999999986</v>
      </c>
    </row>
    <row r="28" spans="1:12" s="110" customFormat="1" ht="15" customHeight="1" x14ac:dyDescent="0.2">
      <c r="A28" s="364" t="s">
        <v>113</v>
      </c>
      <c r="B28" s="365" t="s">
        <v>108</v>
      </c>
      <c r="C28" s="361"/>
      <c r="D28" s="361"/>
      <c r="E28" s="362"/>
      <c r="F28" s="541">
        <v>53.9</v>
      </c>
      <c r="G28" s="541">
        <v>58.3</v>
      </c>
      <c r="H28" s="541">
        <v>56.5</v>
      </c>
      <c r="I28" s="541">
        <v>58.4</v>
      </c>
      <c r="J28" s="541">
        <v>55</v>
      </c>
      <c r="K28" s="542" t="s">
        <v>350</v>
      </c>
      <c r="L28" s="363">
        <v>-1.1000000000000014</v>
      </c>
    </row>
    <row r="29" spans="1:12" s="110" customFormat="1" ht="11.25" x14ac:dyDescent="0.2">
      <c r="A29" s="364"/>
      <c r="B29" s="365" t="s">
        <v>109</v>
      </c>
      <c r="C29" s="361"/>
      <c r="D29" s="361"/>
      <c r="E29" s="362"/>
      <c r="F29" s="541">
        <v>40.200000000000003</v>
      </c>
      <c r="G29" s="541">
        <v>43.1</v>
      </c>
      <c r="H29" s="541">
        <v>45.4</v>
      </c>
      <c r="I29" s="541">
        <v>45.2</v>
      </c>
      <c r="J29" s="543">
        <v>41.2</v>
      </c>
      <c r="K29" s="542" t="s">
        <v>350</v>
      </c>
      <c r="L29" s="363">
        <v>-1</v>
      </c>
    </row>
    <row r="30" spans="1:12" s="110" customFormat="1" ht="15" customHeight="1" x14ac:dyDescent="0.2">
      <c r="A30" s="364"/>
      <c r="B30" s="365" t="s">
        <v>110</v>
      </c>
      <c r="C30" s="361"/>
      <c r="D30" s="361"/>
      <c r="E30" s="362"/>
      <c r="F30" s="541">
        <v>35</v>
      </c>
      <c r="G30" s="541">
        <v>33.9</v>
      </c>
      <c r="H30" s="541">
        <v>41.4</v>
      </c>
      <c r="I30" s="541">
        <v>42.9</v>
      </c>
      <c r="J30" s="541">
        <v>36.799999999999997</v>
      </c>
      <c r="K30" s="542" t="s">
        <v>350</v>
      </c>
      <c r="L30" s="363">
        <v>-1.7999999999999972</v>
      </c>
    </row>
    <row r="31" spans="1:12" s="110" customFormat="1" ht="15" customHeight="1" x14ac:dyDescent="0.2">
      <c r="A31" s="364"/>
      <c r="B31" s="365" t="s">
        <v>111</v>
      </c>
      <c r="C31" s="361"/>
      <c r="D31" s="361"/>
      <c r="E31" s="362"/>
      <c r="F31" s="541">
        <v>39.4</v>
      </c>
      <c r="G31" s="541">
        <v>49.5</v>
      </c>
      <c r="H31" s="541">
        <v>48.3</v>
      </c>
      <c r="I31" s="541">
        <v>46.2</v>
      </c>
      <c r="J31" s="541">
        <v>41.9</v>
      </c>
      <c r="K31" s="542" t="s">
        <v>350</v>
      </c>
      <c r="L31" s="363">
        <v>-2.5</v>
      </c>
    </row>
    <row r="32" spans="1:12" s="110" customFormat="1" ht="15" customHeight="1" x14ac:dyDescent="0.2">
      <c r="A32" s="366" t="s">
        <v>113</v>
      </c>
      <c r="B32" s="367" t="s">
        <v>181</v>
      </c>
      <c r="C32" s="361"/>
      <c r="D32" s="361"/>
      <c r="E32" s="362"/>
      <c r="F32" s="541">
        <v>37.1</v>
      </c>
      <c r="G32" s="541">
        <v>38.4</v>
      </c>
      <c r="H32" s="541">
        <v>43.7</v>
      </c>
      <c r="I32" s="541">
        <v>43.4</v>
      </c>
      <c r="J32" s="543">
        <v>38.200000000000003</v>
      </c>
      <c r="K32" s="542" t="s">
        <v>350</v>
      </c>
      <c r="L32" s="363">
        <v>-1.1000000000000014</v>
      </c>
    </row>
    <row r="33" spans="1:12" s="110" customFormat="1" ht="15" customHeight="1" x14ac:dyDescent="0.2">
      <c r="A33" s="366"/>
      <c r="B33" s="367" t="s">
        <v>182</v>
      </c>
      <c r="C33" s="361"/>
      <c r="D33" s="361"/>
      <c r="E33" s="362"/>
      <c r="F33" s="541">
        <v>50.7</v>
      </c>
      <c r="G33" s="541">
        <v>54.6</v>
      </c>
      <c r="H33" s="541">
        <v>54.6</v>
      </c>
      <c r="I33" s="541">
        <v>55.1</v>
      </c>
      <c r="J33" s="541">
        <v>52.2</v>
      </c>
      <c r="K33" s="542" t="s">
        <v>350</v>
      </c>
      <c r="L33" s="363">
        <v>-1.5</v>
      </c>
    </row>
    <row r="34" spans="1:12" s="368" customFormat="1" ht="15" customHeight="1" x14ac:dyDescent="0.2">
      <c r="A34" s="366" t="s">
        <v>113</v>
      </c>
      <c r="B34" s="367" t="s">
        <v>116</v>
      </c>
      <c r="C34" s="361"/>
      <c r="D34" s="361"/>
      <c r="E34" s="362"/>
      <c r="F34" s="541">
        <v>40.200000000000003</v>
      </c>
      <c r="G34" s="541">
        <v>43.4</v>
      </c>
      <c r="H34" s="541">
        <v>45.2</v>
      </c>
      <c r="I34" s="541">
        <v>45.8</v>
      </c>
      <c r="J34" s="541">
        <v>42.3</v>
      </c>
      <c r="K34" s="542" t="s">
        <v>350</v>
      </c>
      <c r="L34" s="363">
        <v>-2.0999999999999943</v>
      </c>
    </row>
    <row r="35" spans="1:12" s="368" customFormat="1" ht="11.25" x14ac:dyDescent="0.2">
      <c r="A35" s="369"/>
      <c r="B35" s="370" t="s">
        <v>117</v>
      </c>
      <c r="C35" s="371"/>
      <c r="D35" s="371"/>
      <c r="E35" s="372"/>
      <c r="F35" s="544">
        <v>49.8</v>
      </c>
      <c r="G35" s="544">
        <v>52.7</v>
      </c>
      <c r="H35" s="544">
        <v>55.7</v>
      </c>
      <c r="I35" s="544">
        <v>54.3</v>
      </c>
      <c r="J35" s="545">
        <v>48.9</v>
      </c>
      <c r="K35" s="546" t="s">
        <v>350</v>
      </c>
      <c r="L35" s="373">
        <v>0.89999999999999858</v>
      </c>
    </row>
    <row r="36" spans="1:12" s="368" customFormat="1" ht="15.95" customHeight="1" x14ac:dyDescent="0.2">
      <c r="A36" s="374" t="s">
        <v>351</v>
      </c>
      <c r="B36" s="375"/>
      <c r="C36" s="376"/>
      <c r="D36" s="375"/>
      <c r="E36" s="377"/>
      <c r="F36" s="547">
        <v>29152</v>
      </c>
      <c r="G36" s="547">
        <v>26531</v>
      </c>
      <c r="H36" s="547">
        <v>31555</v>
      </c>
      <c r="I36" s="547">
        <v>28108</v>
      </c>
      <c r="J36" s="547">
        <v>28247</v>
      </c>
      <c r="K36" s="548">
        <v>905</v>
      </c>
      <c r="L36" s="379">
        <v>3.203880058059263</v>
      </c>
    </row>
    <row r="37" spans="1:12" s="368" customFormat="1" ht="15.95" customHeight="1" x14ac:dyDescent="0.2">
      <c r="A37" s="380"/>
      <c r="B37" s="381" t="s">
        <v>113</v>
      </c>
      <c r="C37" s="381" t="s">
        <v>352</v>
      </c>
      <c r="D37" s="381"/>
      <c r="E37" s="382"/>
      <c r="F37" s="547">
        <v>12435</v>
      </c>
      <c r="G37" s="547">
        <v>12144</v>
      </c>
      <c r="H37" s="547">
        <v>15134</v>
      </c>
      <c r="I37" s="547">
        <v>13550</v>
      </c>
      <c r="J37" s="547">
        <v>12405</v>
      </c>
      <c r="K37" s="548">
        <v>30</v>
      </c>
      <c r="L37" s="379">
        <v>0.2418379685610641</v>
      </c>
    </row>
    <row r="38" spans="1:12" s="368" customFormat="1" ht="15.95" customHeight="1" x14ac:dyDescent="0.2">
      <c r="A38" s="380"/>
      <c r="B38" s="383" t="s">
        <v>105</v>
      </c>
      <c r="C38" s="383" t="s">
        <v>106</v>
      </c>
      <c r="D38" s="384"/>
      <c r="E38" s="382"/>
      <c r="F38" s="547">
        <v>16826</v>
      </c>
      <c r="G38" s="547">
        <v>14481</v>
      </c>
      <c r="H38" s="547">
        <v>17728</v>
      </c>
      <c r="I38" s="547">
        <v>16325</v>
      </c>
      <c r="J38" s="549">
        <v>16335</v>
      </c>
      <c r="K38" s="548">
        <v>491</v>
      </c>
      <c r="L38" s="379">
        <v>3.0058157330884603</v>
      </c>
    </row>
    <row r="39" spans="1:12" s="368" customFormat="1" ht="15.95" customHeight="1" x14ac:dyDescent="0.2">
      <c r="A39" s="380"/>
      <c r="B39" s="384"/>
      <c r="C39" s="381" t="s">
        <v>353</v>
      </c>
      <c r="D39" s="384"/>
      <c r="E39" s="382"/>
      <c r="F39" s="547">
        <v>6942</v>
      </c>
      <c r="G39" s="547">
        <v>6337</v>
      </c>
      <c r="H39" s="547">
        <v>7950</v>
      </c>
      <c r="I39" s="547">
        <v>7427</v>
      </c>
      <c r="J39" s="547">
        <v>6747</v>
      </c>
      <c r="K39" s="548">
        <v>195</v>
      </c>
      <c r="L39" s="379">
        <v>2.8901734104046244</v>
      </c>
    </row>
    <row r="40" spans="1:12" s="368" customFormat="1" ht="15.95" customHeight="1" x14ac:dyDescent="0.2">
      <c r="A40" s="380"/>
      <c r="B40" s="383"/>
      <c r="C40" s="383" t="s">
        <v>107</v>
      </c>
      <c r="D40" s="384"/>
      <c r="E40" s="382"/>
      <c r="F40" s="547">
        <v>12326</v>
      </c>
      <c r="G40" s="547">
        <v>12050</v>
      </c>
      <c r="H40" s="547">
        <v>13827</v>
      </c>
      <c r="I40" s="547">
        <v>11783</v>
      </c>
      <c r="J40" s="547">
        <v>11912</v>
      </c>
      <c r="K40" s="548">
        <v>414</v>
      </c>
      <c r="L40" s="379">
        <v>3.4754869039623908</v>
      </c>
    </row>
    <row r="41" spans="1:12" s="368" customFormat="1" ht="24" customHeight="1" x14ac:dyDescent="0.2">
      <c r="A41" s="380"/>
      <c r="B41" s="384"/>
      <c r="C41" s="381" t="s">
        <v>353</v>
      </c>
      <c r="D41" s="384"/>
      <c r="E41" s="382"/>
      <c r="F41" s="547">
        <v>5493</v>
      </c>
      <c r="G41" s="547">
        <v>5807</v>
      </c>
      <c r="H41" s="547">
        <v>7184</v>
      </c>
      <c r="I41" s="547">
        <v>6123</v>
      </c>
      <c r="J41" s="549">
        <v>5658</v>
      </c>
      <c r="K41" s="548">
        <v>-165</v>
      </c>
      <c r="L41" s="379">
        <v>-2.9162248144220571</v>
      </c>
    </row>
    <row r="42" spans="1:12" s="110" customFormat="1" ht="15" customHeight="1" x14ac:dyDescent="0.2">
      <c r="A42" s="380"/>
      <c r="B42" s="383" t="s">
        <v>113</v>
      </c>
      <c r="C42" s="383" t="s">
        <v>354</v>
      </c>
      <c r="D42" s="384"/>
      <c r="E42" s="382"/>
      <c r="F42" s="547">
        <v>6187</v>
      </c>
      <c r="G42" s="547">
        <v>5895</v>
      </c>
      <c r="H42" s="547">
        <v>8110</v>
      </c>
      <c r="I42" s="547">
        <v>6743</v>
      </c>
      <c r="J42" s="547">
        <v>6258</v>
      </c>
      <c r="K42" s="548">
        <v>-71</v>
      </c>
      <c r="L42" s="379">
        <v>-1.1345477788430809</v>
      </c>
    </row>
    <row r="43" spans="1:12" s="110" customFormat="1" ht="15" customHeight="1" x14ac:dyDescent="0.2">
      <c r="A43" s="380"/>
      <c r="B43" s="384"/>
      <c r="C43" s="381" t="s">
        <v>353</v>
      </c>
      <c r="D43" s="384"/>
      <c r="E43" s="382"/>
      <c r="F43" s="547">
        <v>3337</v>
      </c>
      <c r="G43" s="547">
        <v>3436</v>
      </c>
      <c r="H43" s="547">
        <v>4585</v>
      </c>
      <c r="I43" s="547">
        <v>3937</v>
      </c>
      <c r="J43" s="547">
        <v>3444</v>
      </c>
      <c r="K43" s="548">
        <v>-107</v>
      </c>
      <c r="L43" s="379">
        <v>-3.1068524970963995</v>
      </c>
    </row>
    <row r="44" spans="1:12" s="110" customFormat="1" ht="15" customHeight="1" x14ac:dyDescent="0.2">
      <c r="A44" s="380"/>
      <c r="B44" s="383"/>
      <c r="C44" s="365" t="s">
        <v>109</v>
      </c>
      <c r="D44" s="384"/>
      <c r="E44" s="382"/>
      <c r="F44" s="547">
        <v>19971</v>
      </c>
      <c r="G44" s="547">
        <v>18028</v>
      </c>
      <c r="H44" s="547">
        <v>20652</v>
      </c>
      <c r="I44" s="547">
        <v>18814</v>
      </c>
      <c r="J44" s="549">
        <v>19151</v>
      </c>
      <c r="K44" s="548">
        <v>820</v>
      </c>
      <c r="L44" s="379">
        <v>4.2817607435643046</v>
      </c>
    </row>
    <row r="45" spans="1:12" s="110" customFormat="1" ht="15" customHeight="1" x14ac:dyDescent="0.2">
      <c r="A45" s="380"/>
      <c r="B45" s="384"/>
      <c r="C45" s="381" t="s">
        <v>353</v>
      </c>
      <c r="D45" s="384"/>
      <c r="E45" s="382"/>
      <c r="F45" s="547">
        <v>8036</v>
      </c>
      <c r="G45" s="547">
        <v>7779</v>
      </c>
      <c r="H45" s="547">
        <v>9370</v>
      </c>
      <c r="I45" s="547">
        <v>8510</v>
      </c>
      <c r="J45" s="547">
        <v>7897</v>
      </c>
      <c r="K45" s="548">
        <v>139</v>
      </c>
      <c r="L45" s="379">
        <v>1.7601620868684311</v>
      </c>
    </row>
    <row r="46" spans="1:12" s="110" customFormat="1" ht="15" customHeight="1" x14ac:dyDescent="0.2">
      <c r="A46" s="380"/>
      <c r="B46" s="383"/>
      <c r="C46" s="365" t="s">
        <v>110</v>
      </c>
      <c r="D46" s="384"/>
      <c r="E46" s="382"/>
      <c r="F46" s="547">
        <v>2659</v>
      </c>
      <c r="G46" s="547">
        <v>2321</v>
      </c>
      <c r="H46" s="547">
        <v>2466</v>
      </c>
      <c r="I46" s="547">
        <v>2278</v>
      </c>
      <c r="J46" s="547">
        <v>2439</v>
      </c>
      <c r="K46" s="548">
        <v>220</v>
      </c>
      <c r="L46" s="379">
        <v>9.0200902009020094</v>
      </c>
    </row>
    <row r="47" spans="1:12" s="110" customFormat="1" ht="15" customHeight="1" x14ac:dyDescent="0.2">
      <c r="A47" s="380"/>
      <c r="B47" s="384"/>
      <c r="C47" s="381" t="s">
        <v>353</v>
      </c>
      <c r="D47" s="384"/>
      <c r="E47" s="382"/>
      <c r="F47" s="547">
        <v>930</v>
      </c>
      <c r="G47" s="547">
        <v>787</v>
      </c>
      <c r="H47" s="547">
        <v>1021</v>
      </c>
      <c r="I47" s="547">
        <v>977</v>
      </c>
      <c r="J47" s="549">
        <v>897</v>
      </c>
      <c r="K47" s="548">
        <v>33</v>
      </c>
      <c r="L47" s="379">
        <v>3.6789297658862878</v>
      </c>
    </row>
    <row r="48" spans="1:12" s="110" customFormat="1" ht="15" customHeight="1" x14ac:dyDescent="0.2">
      <c r="A48" s="380"/>
      <c r="B48" s="384"/>
      <c r="C48" s="365" t="s">
        <v>111</v>
      </c>
      <c r="D48" s="385"/>
      <c r="E48" s="386"/>
      <c r="F48" s="547">
        <v>335</v>
      </c>
      <c r="G48" s="547">
        <v>287</v>
      </c>
      <c r="H48" s="547">
        <v>327</v>
      </c>
      <c r="I48" s="547">
        <v>273</v>
      </c>
      <c r="J48" s="547">
        <v>399</v>
      </c>
      <c r="K48" s="548">
        <v>-64</v>
      </c>
      <c r="L48" s="379">
        <v>-16.040100250626566</v>
      </c>
    </row>
    <row r="49" spans="1:12" s="110" customFormat="1" ht="15" customHeight="1" x14ac:dyDescent="0.2">
      <c r="A49" s="380"/>
      <c r="B49" s="384"/>
      <c r="C49" s="381" t="s">
        <v>353</v>
      </c>
      <c r="D49" s="384"/>
      <c r="E49" s="382"/>
      <c r="F49" s="547">
        <v>132</v>
      </c>
      <c r="G49" s="547">
        <v>142</v>
      </c>
      <c r="H49" s="547">
        <v>158</v>
      </c>
      <c r="I49" s="547">
        <v>126</v>
      </c>
      <c r="J49" s="547">
        <v>167</v>
      </c>
      <c r="K49" s="548">
        <v>-35</v>
      </c>
      <c r="L49" s="379">
        <v>-20.95808383233533</v>
      </c>
    </row>
    <row r="50" spans="1:12" s="110" customFormat="1" ht="15" customHeight="1" x14ac:dyDescent="0.2">
      <c r="A50" s="380"/>
      <c r="B50" s="383" t="s">
        <v>113</v>
      </c>
      <c r="C50" s="381" t="s">
        <v>181</v>
      </c>
      <c r="D50" s="384"/>
      <c r="E50" s="382"/>
      <c r="F50" s="547">
        <v>17252</v>
      </c>
      <c r="G50" s="547">
        <v>14506</v>
      </c>
      <c r="H50" s="547">
        <v>19153</v>
      </c>
      <c r="I50" s="547">
        <v>16639</v>
      </c>
      <c r="J50" s="549">
        <v>16686</v>
      </c>
      <c r="K50" s="548">
        <v>566</v>
      </c>
      <c r="L50" s="379">
        <v>3.3920652043629391</v>
      </c>
    </row>
    <row r="51" spans="1:12" s="110" customFormat="1" ht="15" customHeight="1" x14ac:dyDescent="0.2">
      <c r="A51" s="380"/>
      <c r="B51" s="384"/>
      <c r="C51" s="381" t="s">
        <v>353</v>
      </c>
      <c r="D51" s="384"/>
      <c r="E51" s="382"/>
      <c r="F51" s="547">
        <v>6405</v>
      </c>
      <c r="G51" s="547">
        <v>5576</v>
      </c>
      <c r="H51" s="547">
        <v>8368</v>
      </c>
      <c r="I51" s="547">
        <v>7227</v>
      </c>
      <c r="J51" s="547">
        <v>6369</v>
      </c>
      <c r="K51" s="548">
        <v>36</v>
      </c>
      <c r="L51" s="379">
        <v>0.56523787093735278</v>
      </c>
    </row>
    <row r="52" spans="1:12" s="110" customFormat="1" ht="15" customHeight="1" x14ac:dyDescent="0.2">
      <c r="A52" s="380"/>
      <c r="B52" s="383"/>
      <c r="C52" s="381" t="s">
        <v>182</v>
      </c>
      <c r="D52" s="384"/>
      <c r="E52" s="382"/>
      <c r="F52" s="547">
        <v>11900</v>
      </c>
      <c r="G52" s="547">
        <v>12025</v>
      </c>
      <c r="H52" s="547">
        <v>12402</v>
      </c>
      <c r="I52" s="547">
        <v>11469</v>
      </c>
      <c r="J52" s="547">
        <v>11561</v>
      </c>
      <c r="K52" s="548">
        <v>339</v>
      </c>
      <c r="L52" s="379">
        <v>2.9322722947841884</v>
      </c>
    </row>
    <row r="53" spans="1:12" s="269" customFormat="1" ht="11.25" customHeight="1" x14ac:dyDescent="0.2">
      <c r="A53" s="380"/>
      <c r="B53" s="384"/>
      <c r="C53" s="381" t="s">
        <v>353</v>
      </c>
      <c r="D53" s="384"/>
      <c r="E53" s="382"/>
      <c r="F53" s="547">
        <v>6030</v>
      </c>
      <c r="G53" s="547">
        <v>6568</v>
      </c>
      <c r="H53" s="547">
        <v>6766</v>
      </c>
      <c r="I53" s="547">
        <v>6323</v>
      </c>
      <c r="J53" s="549">
        <v>6036</v>
      </c>
      <c r="K53" s="548">
        <v>-6</v>
      </c>
      <c r="L53" s="379">
        <v>-9.9403578528827044E-2</v>
      </c>
    </row>
    <row r="54" spans="1:12" s="151" customFormat="1" ht="12.75" customHeight="1" x14ac:dyDescent="0.2">
      <c r="A54" s="380"/>
      <c r="B54" s="383" t="s">
        <v>113</v>
      </c>
      <c r="C54" s="383" t="s">
        <v>116</v>
      </c>
      <c r="D54" s="384"/>
      <c r="E54" s="382"/>
      <c r="F54" s="547">
        <v>21774</v>
      </c>
      <c r="G54" s="547">
        <v>19504</v>
      </c>
      <c r="H54" s="547">
        <v>23211</v>
      </c>
      <c r="I54" s="547">
        <v>20196</v>
      </c>
      <c r="J54" s="547">
        <v>21349</v>
      </c>
      <c r="K54" s="548">
        <v>425</v>
      </c>
      <c r="L54" s="379">
        <v>1.9907255609162022</v>
      </c>
    </row>
    <row r="55" spans="1:12" ht="11.25" x14ac:dyDescent="0.2">
      <c r="A55" s="380"/>
      <c r="B55" s="384"/>
      <c r="C55" s="381" t="s">
        <v>353</v>
      </c>
      <c r="D55" s="384"/>
      <c r="E55" s="382"/>
      <c r="F55" s="547">
        <v>8761</v>
      </c>
      <c r="G55" s="547">
        <v>8467</v>
      </c>
      <c r="H55" s="547">
        <v>10493</v>
      </c>
      <c r="I55" s="547">
        <v>9258</v>
      </c>
      <c r="J55" s="547">
        <v>9032</v>
      </c>
      <c r="K55" s="548">
        <v>-271</v>
      </c>
      <c r="L55" s="379">
        <v>-3.0004428697962799</v>
      </c>
    </row>
    <row r="56" spans="1:12" ht="14.25" customHeight="1" x14ac:dyDescent="0.2">
      <c r="A56" s="380"/>
      <c r="B56" s="384"/>
      <c r="C56" s="383" t="s">
        <v>117</v>
      </c>
      <c r="D56" s="384"/>
      <c r="E56" s="382"/>
      <c r="F56" s="547">
        <v>7306</v>
      </c>
      <c r="G56" s="547">
        <v>6927</v>
      </c>
      <c r="H56" s="547">
        <v>8288</v>
      </c>
      <c r="I56" s="547">
        <v>7871</v>
      </c>
      <c r="J56" s="547">
        <v>6849</v>
      </c>
      <c r="K56" s="548">
        <v>457</v>
      </c>
      <c r="L56" s="379">
        <v>6.6725069353190243</v>
      </c>
    </row>
    <row r="57" spans="1:12" ht="18.75" customHeight="1" x14ac:dyDescent="0.2">
      <c r="A57" s="387"/>
      <c r="B57" s="388"/>
      <c r="C57" s="389" t="s">
        <v>353</v>
      </c>
      <c r="D57" s="388"/>
      <c r="E57" s="390"/>
      <c r="F57" s="550">
        <v>3635</v>
      </c>
      <c r="G57" s="551">
        <v>3653</v>
      </c>
      <c r="H57" s="551">
        <v>4615</v>
      </c>
      <c r="I57" s="551">
        <v>4276</v>
      </c>
      <c r="J57" s="551">
        <v>3349</v>
      </c>
      <c r="K57" s="552">
        <f t="shared" ref="K57" si="0">IF(OR(F57=".",J57=".")=TRUE,".",IF(OR(F57="*",J57="*")=TRUE,"*",IF(AND(F57="-",J57="-")=TRUE,"-",IF(AND(ISNUMBER(J57),ISNUMBER(F57))=TRUE,IF(F57-J57=0,0,F57-J57),IF(ISNUMBER(F57)=TRUE,F57,-J57)))))</f>
        <v>286</v>
      </c>
      <c r="L57" s="391">
        <f t="shared" ref="L57" si="1">IF(K57 =".",".",IF(K57 ="*","*",IF(K57="-","-",IF(K57=0,0,IF(OR(J57="-",J57=".",F57="-",F57=".")=TRUE,"X",IF(J57=0,"0,0",IF(ABS(K57*100/J57)&gt;250,".X",(K57*100/J57))))))))</f>
        <v>8.5398626455658402</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30211</v>
      </c>
      <c r="E11" s="114">
        <v>28556</v>
      </c>
      <c r="F11" s="114">
        <v>40497</v>
      </c>
      <c r="G11" s="114">
        <v>29183</v>
      </c>
      <c r="H11" s="140">
        <v>29624</v>
      </c>
      <c r="I11" s="115">
        <v>587</v>
      </c>
      <c r="J11" s="116">
        <v>1.9815014852822037</v>
      </c>
    </row>
    <row r="12" spans="1:15" s="110" customFormat="1" ht="24.95" customHeight="1" x14ac:dyDescent="0.2">
      <c r="A12" s="193" t="s">
        <v>132</v>
      </c>
      <c r="B12" s="194" t="s">
        <v>133</v>
      </c>
      <c r="C12" s="113">
        <v>1.3604316308629307</v>
      </c>
      <c r="D12" s="115">
        <v>411</v>
      </c>
      <c r="E12" s="114">
        <v>214</v>
      </c>
      <c r="F12" s="114">
        <v>756</v>
      </c>
      <c r="G12" s="114">
        <v>689</v>
      </c>
      <c r="H12" s="140">
        <v>228</v>
      </c>
      <c r="I12" s="115">
        <v>183</v>
      </c>
      <c r="J12" s="116">
        <v>80.263157894736835</v>
      </c>
    </row>
    <row r="13" spans="1:15" s="110" customFormat="1" ht="24.95" customHeight="1" x14ac:dyDescent="0.2">
      <c r="A13" s="193" t="s">
        <v>134</v>
      </c>
      <c r="B13" s="199" t="s">
        <v>214</v>
      </c>
      <c r="C13" s="113">
        <v>1.0128761047300652</v>
      </c>
      <c r="D13" s="115">
        <v>306</v>
      </c>
      <c r="E13" s="114">
        <v>573</v>
      </c>
      <c r="F13" s="114">
        <v>683</v>
      </c>
      <c r="G13" s="114">
        <v>231</v>
      </c>
      <c r="H13" s="140">
        <v>333</v>
      </c>
      <c r="I13" s="115">
        <v>-27</v>
      </c>
      <c r="J13" s="116">
        <v>-8.1081081081081088</v>
      </c>
    </row>
    <row r="14" spans="1:15" s="287" customFormat="1" ht="24.95" customHeight="1" x14ac:dyDescent="0.2">
      <c r="A14" s="193" t="s">
        <v>215</v>
      </c>
      <c r="B14" s="199" t="s">
        <v>137</v>
      </c>
      <c r="C14" s="113">
        <v>9.7282446790903983</v>
      </c>
      <c r="D14" s="115">
        <v>2939</v>
      </c>
      <c r="E14" s="114">
        <v>2656</v>
      </c>
      <c r="F14" s="114">
        <v>4241</v>
      </c>
      <c r="G14" s="114">
        <v>3194</v>
      </c>
      <c r="H14" s="140">
        <v>3264</v>
      </c>
      <c r="I14" s="115">
        <v>-325</v>
      </c>
      <c r="J14" s="116">
        <v>-9.9571078431372548</v>
      </c>
      <c r="K14" s="110"/>
      <c r="L14" s="110"/>
      <c r="M14" s="110"/>
      <c r="N14" s="110"/>
      <c r="O14" s="110"/>
    </row>
    <row r="15" spans="1:15" s="110" customFormat="1" ht="24.95" customHeight="1" x14ac:dyDescent="0.2">
      <c r="A15" s="193" t="s">
        <v>216</v>
      </c>
      <c r="B15" s="199" t="s">
        <v>217</v>
      </c>
      <c r="C15" s="113">
        <v>2.5123299460461421</v>
      </c>
      <c r="D15" s="115">
        <v>759</v>
      </c>
      <c r="E15" s="114">
        <v>662</v>
      </c>
      <c r="F15" s="114">
        <v>1079</v>
      </c>
      <c r="G15" s="114">
        <v>1256</v>
      </c>
      <c r="H15" s="140">
        <v>796</v>
      </c>
      <c r="I15" s="115">
        <v>-37</v>
      </c>
      <c r="J15" s="116">
        <v>-4.6482412060301508</v>
      </c>
    </row>
    <row r="16" spans="1:15" s="287" customFormat="1" ht="24.95" customHeight="1" x14ac:dyDescent="0.2">
      <c r="A16" s="193" t="s">
        <v>218</v>
      </c>
      <c r="B16" s="199" t="s">
        <v>141</v>
      </c>
      <c r="C16" s="113">
        <v>5.0412101552414681</v>
      </c>
      <c r="D16" s="115">
        <v>1523</v>
      </c>
      <c r="E16" s="114">
        <v>1463</v>
      </c>
      <c r="F16" s="114">
        <v>2037</v>
      </c>
      <c r="G16" s="114">
        <v>1340</v>
      </c>
      <c r="H16" s="140">
        <v>1731</v>
      </c>
      <c r="I16" s="115">
        <v>-208</v>
      </c>
      <c r="J16" s="116">
        <v>-12.016175621028307</v>
      </c>
      <c r="K16" s="110"/>
      <c r="L16" s="110"/>
      <c r="M16" s="110"/>
      <c r="N16" s="110"/>
      <c r="O16" s="110"/>
    </row>
    <row r="17" spans="1:15" s="110" customFormat="1" ht="24.95" customHeight="1" x14ac:dyDescent="0.2">
      <c r="A17" s="193" t="s">
        <v>142</v>
      </c>
      <c r="B17" s="199" t="s">
        <v>220</v>
      </c>
      <c r="C17" s="113">
        <v>2.1747045778027871</v>
      </c>
      <c r="D17" s="115">
        <v>657</v>
      </c>
      <c r="E17" s="114">
        <v>531</v>
      </c>
      <c r="F17" s="114">
        <v>1125</v>
      </c>
      <c r="G17" s="114">
        <v>598</v>
      </c>
      <c r="H17" s="140">
        <v>737</v>
      </c>
      <c r="I17" s="115">
        <v>-80</v>
      </c>
      <c r="J17" s="116">
        <v>-10.854816824966079</v>
      </c>
    </row>
    <row r="18" spans="1:15" s="287" customFormat="1" ht="24.95" customHeight="1" x14ac:dyDescent="0.2">
      <c r="A18" s="201" t="s">
        <v>144</v>
      </c>
      <c r="B18" s="202" t="s">
        <v>145</v>
      </c>
      <c r="C18" s="113">
        <v>7.08682268048062</v>
      </c>
      <c r="D18" s="115">
        <v>2141</v>
      </c>
      <c r="E18" s="114">
        <v>1325</v>
      </c>
      <c r="F18" s="114">
        <v>2634</v>
      </c>
      <c r="G18" s="114">
        <v>1757</v>
      </c>
      <c r="H18" s="140">
        <v>2035</v>
      </c>
      <c r="I18" s="115">
        <v>106</v>
      </c>
      <c r="J18" s="116">
        <v>5.2088452088452089</v>
      </c>
      <c r="K18" s="110"/>
      <c r="L18" s="110"/>
      <c r="M18" s="110"/>
      <c r="N18" s="110"/>
      <c r="O18" s="110"/>
    </row>
    <row r="19" spans="1:15" s="110" customFormat="1" ht="24.95" customHeight="1" x14ac:dyDescent="0.2">
      <c r="A19" s="193" t="s">
        <v>146</v>
      </c>
      <c r="B19" s="199" t="s">
        <v>147</v>
      </c>
      <c r="C19" s="113">
        <v>12.902585151103903</v>
      </c>
      <c r="D19" s="115">
        <v>3898</v>
      </c>
      <c r="E19" s="114">
        <v>4134</v>
      </c>
      <c r="F19" s="114">
        <v>5727</v>
      </c>
      <c r="G19" s="114">
        <v>3362</v>
      </c>
      <c r="H19" s="140">
        <v>3858</v>
      </c>
      <c r="I19" s="115">
        <v>40</v>
      </c>
      <c r="J19" s="116">
        <v>1.0368066355624677</v>
      </c>
    </row>
    <row r="20" spans="1:15" s="287" customFormat="1" ht="24.95" customHeight="1" x14ac:dyDescent="0.2">
      <c r="A20" s="193" t="s">
        <v>148</v>
      </c>
      <c r="B20" s="199" t="s">
        <v>149</v>
      </c>
      <c r="C20" s="113">
        <v>6.3619211545463576</v>
      </c>
      <c r="D20" s="115">
        <v>1922</v>
      </c>
      <c r="E20" s="114">
        <v>1605</v>
      </c>
      <c r="F20" s="114">
        <v>2229</v>
      </c>
      <c r="G20" s="114">
        <v>1649</v>
      </c>
      <c r="H20" s="140">
        <v>1664</v>
      </c>
      <c r="I20" s="115">
        <v>258</v>
      </c>
      <c r="J20" s="116">
        <v>15.504807692307692</v>
      </c>
      <c r="K20" s="110"/>
      <c r="L20" s="110"/>
      <c r="M20" s="110"/>
      <c r="N20" s="110"/>
      <c r="O20" s="110"/>
    </row>
    <row r="21" spans="1:15" s="110" customFormat="1" ht="24.95" customHeight="1" x14ac:dyDescent="0.2">
      <c r="A21" s="201" t="s">
        <v>150</v>
      </c>
      <c r="B21" s="202" t="s">
        <v>151</v>
      </c>
      <c r="C21" s="113">
        <v>5.5774386812750318</v>
      </c>
      <c r="D21" s="115">
        <v>1685</v>
      </c>
      <c r="E21" s="114">
        <v>1307</v>
      </c>
      <c r="F21" s="114">
        <v>1554</v>
      </c>
      <c r="G21" s="114">
        <v>1579</v>
      </c>
      <c r="H21" s="140">
        <v>1455</v>
      </c>
      <c r="I21" s="115">
        <v>230</v>
      </c>
      <c r="J21" s="116">
        <v>15.807560137457045</v>
      </c>
    </row>
    <row r="22" spans="1:15" s="110" customFormat="1" ht="24.95" customHeight="1" x14ac:dyDescent="0.2">
      <c r="A22" s="201" t="s">
        <v>152</v>
      </c>
      <c r="B22" s="199" t="s">
        <v>153</v>
      </c>
      <c r="C22" s="113">
        <v>3.2306113667207308</v>
      </c>
      <c r="D22" s="115">
        <v>976</v>
      </c>
      <c r="E22" s="114">
        <v>1126</v>
      </c>
      <c r="F22" s="114">
        <v>1052</v>
      </c>
      <c r="G22" s="114">
        <v>866</v>
      </c>
      <c r="H22" s="140">
        <v>762</v>
      </c>
      <c r="I22" s="115">
        <v>214</v>
      </c>
      <c r="J22" s="116">
        <v>28.083989501312335</v>
      </c>
    </row>
    <row r="23" spans="1:15" s="110" customFormat="1" ht="24.95" customHeight="1" x14ac:dyDescent="0.2">
      <c r="A23" s="193" t="s">
        <v>154</v>
      </c>
      <c r="B23" s="199" t="s">
        <v>155</v>
      </c>
      <c r="C23" s="113">
        <v>0.96653536791234984</v>
      </c>
      <c r="D23" s="115">
        <v>292</v>
      </c>
      <c r="E23" s="114">
        <v>136</v>
      </c>
      <c r="F23" s="114">
        <v>375</v>
      </c>
      <c r="G23" s="114">
        <v>149</v>
      </c>
      <c r="H23" s="140">
        <v>298</v>
      </c>
      <c r="I23" s="115">
        <v>-6</v>
      </c>
      <c r="J23" s="116">
        <v>-2.0134228187919465</v>
      </c>
    </row>
    <row r="24" spans="1:15" s="110" customFormat="1" ht="24.95" customHeight="1" x14ac:dyDescent="0.2">
      <c r="A24" s="193" t="s">
        <v>156</v>
      </c>
      <c r="B24" s="199" t="s">
        <v>221</v>
      </c>
      <c r="C24" s="113">
        <v>9.2019463109463437</v>
      </c>
      <c r="D24" s="115">
        <v>2780</v>
      </c>
      <c r="E24" s="114">
        <v>2892</v>
      </c>
      <c r="F24" s="114">
        <v>2800</v>
      </c>
      <c r="G24" s="114">
        <v>2424</v>
      </c>
      <c r="H24" s="140">
        <v>2548</v>
      </c>
      <c r="I24" s="115">
        <v>232</v>
      </c>
      <c r="J24" s="116">
        <v>9.1051805337519625</v>
      </c>
    </row>
    <row r="25" spans="1:15" s="110" customFormat="1" ht="24.95" customHeight="1" x14ac:dyDescent="0.2">
      <c r="A25" s="193" t="s">
        <v>222</v>
      </c>
      <c r="B25" s="204" t="s">
        <v>159</v>
      </c>
      <c r="C25" s="113">
        <v>7.7355929959286351</v>
      </c>
      <c r="D25" s="115">
        <v>2337</v>
      </c>
      <c r="E25" s="114">
        <v>2118</v>
      </c>
      <c r="F25" s="114">
        <v>2588</v>
      </c>
      <c r="G25" s="114">
        <v>2260</v>
      </c>
      <c r="H25" s="140">
        <v>2547</v>
      </c>
      <c r="I25" s="115">
        <v>-210</v>
      </c>
      <c r="J25" s="116">
        <v>-8.2449941107184923</v>
      </c>
    </row>
    <row r="26" spans="1:15" s="110" customFormat="1" ht="24.95" customHeight="1" x14ac:dyDescent="0.2">
      <c r="A26" s="201">
        <v>782.78300000000002</v>
      </c>
      <c r="B26" s="203" t="s">
        <v>160</v>
      </c>
      <c r="C26" s="113">
        <v>7.2258448909337663</v>
      </c>
      <c r="D26" s="115">
        <v>2183</v>
      </c>
      <c r="E26" s="114">
        <v>2231</v>
      </c>
      <c r="F26" s="114">
        <v>3550</v>
      </c>
      <c r="G26" s="114">
        <v>2982</v>
      </c>
      <c r="H26" s="140">
        <v>2438</v>
      </c>
      <c r="I26" s="115">
        <v>-255</v>
      </c>
      <c r="J26" s="116">
        <v>-10.459392945036916</v>
      </c>
    </row>
    <row r="27" spans="1:15" s="110" customFormat="1" ht="24.95" customHeight="1" x14ac:dyDescent="0.2">
      <c r="A27" s="193" t="s">
        <v>161</v>
      </c>
      <c r="B27" s="199" t="s">
        <v>162</v>
      </c>
      <c r="C27" s="113">
        <v>2.2475257356591971</v>
      </c>
      <c r="D27" s="115">
        <v>679</v>
      </c>
      <c r="E27" s="114">
        <v>520</v>
      </c>
      <c r="F27" s="114">
        <v>1370</v>
      </c>
      <c r="G27" s="114">
        <v>505</v>
      </c>
      <c r="H27" s="140">
        <v>741</v>
      </c>
      <c r="I27" s="115">
        <v>-62</v>
      </c>
      <c r="J27" s="116">
        <v>-8.3670715249662617</v>
      </c>
    </row>
    <row r="28" spans="1:15" s="110" customFormat="1" ht="24.95" customHeight="1" x14ac:dyDescent="0.2">
      <c r="A28" s="193" t="s">
        <v>163</v>
      </c>
      <c r="B28" s="199" t="s">
        <v>164</v>
      </c>
      <c r="C28" s="113">
        <v>5.2530535235510243</v>
      </c>
      <c r="D28" s="115">
        <v>1587</v>
      </c>
      <c r="E28" s="114">
        <v>1950</v>
      </c>
      <c r="F28" s="114">
        <v>2428</v>
      </c>
      <c r="G28" s="114">
        <v>1904</v>
      </c>
      <c r="H28" s="140">
        <v>1629</v>
      </c>
      <c r="I28" s="115">
        <v>-42</v>
      </c>
      <c r="J28" s="116">
        <v>-2.5782688766114181</v>
      </c>
    </row>
    <row r="29" spans="1:15" s="110" customFormat="1" ht="24.95" customHeight="1" x14ac:dyDescent="0.2">
      <c r="A29" s="193">
        <v>86</v>
      </c>
      <c r="B29" s="199" t="s">
        <v>165</v>
      </c>
      <c r="C29" s="113">
        <v>7.6627718380722252</v>
      </c>
      <c r="D29" s="115">
        <v>2315</v>
      </c>
      <c r="E29" s="114">
        <v>2111</v>
      </c>
      <c r="F29" s="114">
        <v>2713</v>
      </c>
      <c r="G29" s="114">
        <v>1951</v>
      </c>
      <c r="H29" s="140">
        <v>2344</v>
      </c>
      <c r="I29" s="115">
        <v>-29</v>
      </c>
      <c r="J29" s="116">
        <v>-1.2372013651877134</v>
      </c>
    </row>
    <row r="30" spans="1:15" s="110" customFormat="1" ht="24.95" customHeight="1" x14ac:dyDescent="0.2">
      <c r="A30" s="193">
        <v>87.88</v>
      </c>
      <c r="B30" s="204" t="s">
        <v>166</v>
      </c>
      <c r="C30" s="113">
        <v>8.0930786799510113</v>
      </c>
      <c r="D30" s="115">
        <v>2445</v>
      </c>
      <c r="E30" s="114">
        <v>2543</v>
      </c>
      <c r="F30" s="114">
        <v>3948</v>
      </c>
      <c r="G30" s="114">
        <v>2563</v>
      </c>
      <c r="H30" s="140">
        <v>2197</v>
      </c>
      <c r="I30" s="115">
        <v>248</v>
      </c>
      <c r="J30" s="116">
        <v>11.288120163859809</v>
      </c>
    </row>
    <row r="31" spans="1:15" s="110" customFormat="1" ht="24.95" customHeight="1" x14ac:dyDescent="0.2">
      <c r="A31" s="193" t="s">
        <v>167</v>
      </c>
      <c r="B31" s="199" t="s">
        <v>168</v>
      </c>
      <c r="C31" s="113">
        <v>4.3494091556055743</v>
      </c>
      <c r="D31" s="115">
        <v>1314</v>
      </c>
      <c r="E31" s="114">
        <v>1114</v>
      </c>
      <c r="F31" s="114">
        <v>1849</v>
      </c>
      <c r="G31" s="114">
        <v>1118</v>
      </c>
      <c r="H31" s="140">
        <v>1282</v>
      </c>
      <c r="I31" s="115">
        <v>32</v>
      </c>
      <c r="J31" s="116">
        <v>2.4960998439937598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1.3604316308629307</v>
      </c>
      <c r="D34" s="115">
        <v>411</v>
      </c>
      <c r="E34" s="114">
        <v>214</v>
      </c>
      <c r="F34" s="114">
        <v>756</v>
      </c>
      <c r="G34" s="114">
        <v>689</v>
      </c>
      <c r="H34" s="140">
        <v>228</v>
      </c>
      <c r="I34" s="115">
        <v>183</v>
      </c>
      <c r="J34" s="116">
        <v>80.263157894736835</v>
      </c>
    </row>
    <row r="35" spans="1:10" s="110" customFormat="1" ht="24.95" customHeight="1" x14ac:dyDescent="0.2">
      <c r="A35" s="292" t="s">
        <v>171</v>
      </c>
      <c r="B35" s="293" t="s">
        <v>172</v>
      </c>
      <c r="C35" s="113">
        <v>17.827943464301082</v>
      </c>
      <c r="D35" s="115">
        <v>5386</v>
      </c>
      <c r="E35" s="114">
        <v>4554</v>
      </c>
      <c r="F35" s="114">
        <v>7558</v>
      </c>
      <c r="G35" s="114">
        <v>5182</v>
      </c>
      <c r="H35" s="140">
        <v>5632</v>
      </c>
      <c r="I35" s="115">
        <v>-246</v>
      </c>
      <c r="J35" s="116">
        <v>-4.3678977272727275</v>
      </c>
    </row>
    <row r="36" spans="1:10" s="110" customFormat="1" ht="24.95" customHeight="1" x14ac:dyDescent="0.2">
      <c r="A36" s="294" t="s">
        <v>173</v>
      </c>
      <c r="B36" s="295" t="s">
        <v>174</v>
      </c>
      <c r="C36" s="125">
        <v>80.808314852206152</v>
      </c>
      <c r="D36" s="143">
        <v>24413</v>
      </c>
      <c r="E36" s="144">
        <v>23787</v>
      </c>
      <c r="F36" s="144">
        <v>32183</v>
      </c>
      <c r="G36" s="144">
        <v>23312</v>
      </c>
      <c r="H36" s="145">
        <v>23763</v>
      </c>
      <c r="I36" s="143">
        <v>650</v>
      </c>
      <c r="J36" s="146">
        <v>2.7353448638639901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30211</v>
      </c>
      <c r="F11" s="264">
        <v>28556</v>
      </c>
      <c r="G11" s="264">
        <v>40497</v>
      </c>
      <c r="H11" s="264">
        <v>29183</v>
      </c>
      <c r="I11" s="265">
        <v>29624</v>
      </c>
      <c r="J11" s="263">
        <v>587</v>
      </c>
      <c r="K11" s="266">
        <v>1.9815014852822037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28.21157856409917</v>
      </c>
      <c r="E13" s="115">
        <v>8523</v>
      </c>
      <c r="F13" s="114">
        <v>7971</v>
      </c>
      <c r="G13" s="114">
        <v>10938</v>
      </c>
      <c r="H13" s="114">
        <v>9286</v>
      </c>
      <c r="I13" s="140">
        <v>8502</v>
      </c>
      <c r="J13" s="115">
        <v>21</v>
      </c>
      <c r="K13" s="116">
        <v>0.24700070571630206</v>
      </c>
    </row>
    <row r="14" spans="1:15" ht="15.95" customHeight="1" x14ac:dyDescent="0.2">
      <c r="A14" s="306" t="s">
        <v>230</v>
      </c>
      <c r="B14" s="307"/>
      <c r="C14" s="308"/>
      <c r="D14" s="113">
        <v>48.515441395518188</v>
      </c>
      <c r="E14" s="115">
        <v>14657</v>
      </c>
      <c r="F14" s="114">
        <v>13564</v>
      </c>
      <c r="G14" s="114">
        <v>22453</v>
      </c>
      <c r="H14" s="114">
        <v>13671</v>
      </c>
      <c r="I14" s="140">
        <v>14555</v>
      </c>
      <c r="J14" s="115">
        <v>102</v>
      </c>
      <c r="K14" s="116">
        <v>0.7007901064926142</v>
      </c>
    </row>
    <row r="15" spans="1:15" ht="15.95" customHeight="1" x14ac:dyDescent="0.2">
      <c r="A15" s="306" t="s">
        <v>231</v>
      </c>
      <c r="B15" s="307"/>
      <c r="C15" s="308"/>
      <c r="D15" s="113">
        <v>8.3446426798186089</v>
      </c>
      <c r="E15" s="115">
        <v>2521</v>
      </c>
      <c r="F15" s="114">
        <v>2511</v>
      </c>
      <c r="G15" s="114">
        <v>2752</v>
      </c>
      <c r="H15" s="114">
        <v>2075</v>
      </c>
      <c r="I15" s="140">
        <v>2452</v>
      </c>
      <c r="J15" s="115">
        <v>69</v>
      </c>
      <c r="K15" s="116">
        <v>2.8140293637846656</v>
      </c>
    </row>
    <row r="16" spans="1:15" ht="15.95" customHeight="1" x14ac:dyDescent="0.2">
      <c r="A16" s="306" t="s">
        <v>232</v>
      </c>
      <c r="B16" s="307"/>
      <c r="C16" s="308"/>
      <c r="D16" s="113">
        <v>13.912151203204131</v>
      </c>
      <c r="E16" s="115">
        <v>4203</v>
      </c>
      <c r="F16" s="114">
        <v>4349</v>
      </c>
      <c r="G16" s="114">
        <v>3960</v>
      </c>
      <c r="H16" s="114">
        <v>4049</v>
      </c>
      <c r="I16" s="140">
        <v>3989</v>
      </c>
      <c r="J16" s="115">
        <v>214</v>
      </c>
      <c r="K16" s="116">
        <v>5.364753070945099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1.3041607361557048</v>
      </c>
      <c r="E18" s="115">
        <v>394</v>
      </c>
      <c r="F18" s="114">
        <v>240</v>
      </c>
      <c r="G18" s="114">
        <v>770</v>
      </c>
      <c r="H18" s="114">
        <v>661</v>
      </c>
      <c r="I18" s="140">
        <v>227</v>
      </c>
      <c r="J18" s="115">
        <v>167</v>
      </c>
      <c r="K18" s="116">
        <v>73.568281938325995</v>
      </c>
    </row>
    <row r="19" spans="1:11" ht="14.1" customHeight="1" x14ac:dyDescent="0.2">
      <c r="A19" s="306" t="s">
        <v>235</v>
      </c>
      <c r="B19" s="307" t="s">
        <v>236</v>
      </c>
      <c r="C19" s="308"/>
      <c r="D19" s="113">
        <v>1.1518983151832114</v>
      </c>
      <c r="E19" s="115">
        <v>348</v>
      </c>
      <c r="F19" s="114">
        <v>198</v>
      </c>
      <c r="G19" s="114">
        <v>701</v>
      </c>
      <c r="H19" s="114">
        <v>607</v>
      </c>
      <c r="I19" s="140">
        <v>180</v>
      </c>
      <c r="J19" s="115">
        <v>168</v>
      </c>
      <c r="K19" s="116">
        <v>93.333333333333329</v>
      </c>
    </row>
    <row r="20" spans="1:11" ht="14.1" customHeight="1" x14ac:dyDescent="0.2">
      <c r="A20" s="306">
        <v>12</v>
      </c>
      <c r="B20" s="307" t="s">
        <v>237</v>
      </c>
      <c r="C20" s="308"/>
      <c r="D20" s="113">
        <v>0.86723378901724535</v>
      </c>
      <c r="E20" s="115">
        <v>262</v>
      </c>
      <c r="F20" s="114">
        <v>137</v>
      </c>
      <c r="G20" s="114">
        <v>316</v>
      </c>
      <c r="H20" s="114">
        <v>292</v>
      </c>
      <c r="I20" s="140">
        <v>319</v>
      </c>
      <c r="J20" s="115">
        <v>-57</v>
      </c>
      <c r="K20" s="116">
        <v>-17.868338557993731</v>
      </c>
    </row>
    <row r="21" spans="1:11" ht="14.1" customHeight="1" x14ac:dyDescent="0.2">
      <c r="A21" s="306">
        <v>21</v>
      </c>
      <c r="B21" s="307" t="s">
        <v>238</v>
      </c>
      <c r="C21" s="308"/>
      <c r="D21" s="113">
        <v>0.3376253682433551</v>
      </c>
      <c r="E21" s="115">
        <v>102</v>
      </c>
      <c r="F21" s="114">
        <v>66</v>
      </c>
      <c r="G21" s="114">
        <v>156</v>
      </c>
      <c r="H21" s="114">
        <v>106</v>
      </c>
      <c r="I21" s="140">
        <v>139</v>
      </c>
      <c r="J21" s="115">
        <v>-37</v>
      </c>
      <c r="K21" s="116">
        <v>-26.618705035971225</v>
      </c>
    </row>
    <row r="22" spans="1:11" ht="14.1" customHeight="1" x14ac:dyDescent="0.2">
      <c r="A22" s="306">
        <v>22</v>
      </c>
      <c r="B22" s="307" t="s">
        <v>239</v>
      </c>
      <c r="C22" s="308"/>
      <c r="D22" s="113">
        <v>1.3604316308629307</v>
      </c>
      <c r="E22" s="115">
        <v>411</v>
      </c>
      <c r="F22" s="114">
        <v>296</v>
      </c>
      <c r="G22" s="114">
        <v>550</v>
      </c>
      <c r="H22" s="114">
        <v>288</v>
      </c>
      <c r="I22" s="140">
        <v>346</v>
      </c>
      <c r="J22" s="115">
        <v>65</v>
      </c>
      <c r="K22" s="116">
        <v>18.786127167630056</v>
      </c>
    </row>
    <row r="23" spans="1:11" ht="14.1" customHeight="1" x14ac:dyDescent="0.2">
      <c r="A23" s="306">
        <v>23</v>
      </c>
      <c r="B23" s="307" t="s">
        <v>240</v>
      </c>
      <c r="C23" s="308"/>
      <c r="D23" s="113">
        <v>1.1320379994041905</v>
      </c>
      <c r="E23" s="115">
        <v>342</v>
      </c>
      <c r="F23" s="114">
        <v>335</v>
      </c>
      <c r="G23" s="114">
        <v>581</v>
      </c>
      <c r="H23" s="114">
        <v>422</v>
      </c>
      <c r="I23" s="140">
        <v>347</v>
      </c>
      <c r="J23" s="115">
        <v>-5</v>
      </c>
      <c r="K23" s="116">
        <v>-1.4409221902017291</v>
      </c>
    </row>
    <row r="24" spans="1:11" ht="14.1" customHeight="1" x14ac:dyDescent="0.2">
      <c r="A24" s="306">
        <v>24</v>
      </c>
      <c r="B24" s="307" t="s">
        <v>241</v>
      </c>
      <c r="C24" s="308"/>
      <c r="D24" s="113">
        <v>2.5586706828638577</v>
      </c>
      <c r="E24" s="115">
        <v>773</v>
      </c>
      <c r="F24" s="114">
        <v>617</v>
      </c>
      <c r="G24" s="114">
        <v>964</v>
      </c>
      <c r="H24" s="114">
        <v>759</v>
      </c>
      <c r="I24" s="140">
        <v>950</v>
      </c>
      <c r="J24" s="115">
        <v>-177</v>
      </c>
      <c r="K24" s="116">
        <v>-18.631578947368421</v>
      </c>
    </row>
    <row r="25" spans="1:11" ht="14.1" customHeight="1" x14ac:dyDescent="0.2">
      <c r="A25" s="306">
        <v>25</v>
      </c>
      <c r="B25" s="307" t="s">
        <v>242</v>
      </c>
      <c r="C25" s="308"/>
      <c r="D25" s="113">
        <v>4.319618681937043</v>
      </c>
      <c r="E25" s="115">
        <v>1305</v>
      </c>
      <c r="F25" s="114">
        <v>979</v>
      </c>
      <c r="G25" s="114">
        <v>1607</v>
      </c>
      <c r="H25" s="114">
        <v>1101</v>
      </c>
      <c r="I25" s="140">
        <v>1317</v>
      </c>
      <c r="J25" s="115">
        <v>-12</v>
      </c>
      <c r="K25" s="116">
        <v>-0.91116173120728927</v>
      </c>
    </row>
    <row r="26" spans="1:11" ht="14.1" customHeight="1" x14ac:dyDescent="0.2">
      <c r="A26" s="306">
        <v>26</v>
      </c>
      <c r="B26" s="307" t="s">
        <v>243</v>
      </c>
      <c r="C26" s="308"/>
      <c r="D26" s="113">
        <v>2.9194664195160702</v>
      </c>
      <c r="E26" s="115">
        <v>882</v>
      </c>
      <c r="F26" s="114">
        <v>838</v>
      </c>
      <c r="G26" s="114">
        <v>1433</v>
      </c>
      <c r="H26" s="114">
        <v>678</v>
      </c>
      <c r="I26" s="140">
        <v>948</v>
      </c>
      <c r="J26" s="115">
        <v>-66</v>
      </c>
      <c r="K26" s="116">
        <v>-6.962025316455696</v>
      </c>
    </row>
    <row r="27" spans="1:11" ht="14.1" customHeight="1" x14ac:dyDescent="0.2">
      <c r="A27" s="306">
        <v>27</v>
      </c>
      <c r="B27" s="307" t="s">
        <v>244</v>
      </c>
      <c r="C27" s="308"/>
      <c r="D27" s="113">
        <v>1.890040051636821</v>
      </c>
      <c r="E27" s="115">
        <v>571</v>
      </c>
      <c r="F27" s="114">
        <v>501</v>
      </c>
      <c r="G27" s="114">
        <v>671</v>
      </c>
      <c r="H27" s="114">
        <v>582</v>
      </c>
      <c r="I27" s="140">
        <v>585</v>
      </c>
      <c r="J27" s="115">
        <v>-14</v>
      </c>
      <c r="K27" s="116">
        <v>-2.3931623931623931</v>
      </c>
    </row>
    <row r="28" spans="1:11" ht="14.1" customHeight="1" x14ac:dyDescent="0.2">
      <c r="A28" s="306">
        <v>28</v>
      </c>
      <c r="B28" s="307" t="s">
        <v>245</v>
      </c>
      <c r="C28" s="308"/>
      <c r="D28" s="113">
        <v>0.25487405249743472</v>
      </c>
      <c r="E28" s="115">
        <v>77</v>
      </c>
      <c r="F28" s="114">
        <v>52</v>
      </c>
      <c r="G28" s="114">
        <v>111</v>
      </c>
      <c r="H28" s="114">
        <v>86</v>
      </c>
      <c r="I28" s="140">
        <v>88</v>
      </c>
      <c r="J28" s="115">
        <v>-11</v>
      </c>
      <c r="K28" s="116">
        <v>-12.5</v>
      </c>
    </row>
    <row r="29" spans="1:11" ht="14.1" customHeight="1" x14ac:dyDescent="0.2">
      <c r="A29" s="306">
        <v>29</v>
      </c>
      <c r="B29" s="307" t="s">
        <v>246</v>
      </c>
      <c r="C29" s="308"/>
      <c r="D29" s="113">
        <v>3.621197577041475</v>
      </c>
      <c r="E29" s="115">
        <v>1094</v>
      </c>
      <c r="F29" s="114">
        <v>1129</v>
      </c>
      <c r="G29" s="114">
        <v>1550</v>
      </c>
      <c r="H29" s="114">
        <v>1534</v>
      </c>
      <c r="I29" s="140">
        <v>1041</v>
      </c>
      <c r="J29" s="115">
        <v>53</v>
      </c>
      <c r="K29" s="116">
        <v>5.0912584053794427</v>
      </c>
    </row>
    <row r="30" spans="1:11" ht="14.1" customHeight="1" x14ac:dyDescent="0.2">
      <c r="A30" s="306" t="s">
        <v>247</v>
      </c>
      <c r="B30" s="307" t="s">
        <v>248</v>
      </c>
      <c r="C30" s="308"/>
      <c r="D30" s="113" t="s">
        <v>514</v>
      </c>
      <c r="E30" s="115" t="s">
        <v>514</v>
      </c>
      <c r="F30" s="114" t="s">
        <v>514</v>
      </c>
      <c r="G30" s="114">
        <v>793</v>
      </c>
      <c r="H30" s="114">
        <v>854</v>
      </c>
      <c r="I30" s="140" t="s">
        <v>514</v>
      </c>
      <c r="J30" s="115" t="s">
        <v>514</v>
      </c>
      <c r="K30" s="116" t="s">
        <v>514</v>
      </c>
    </row>
    <row r="31" spans="1:11" ht="14.1" customHeight="1" x14ac:dyDescent="0.2">
      <c r="A31" s="306" t="s">
        <v>249</v>
      </c>
      <c r="B31" s="307" t="s">
        <v>250</v>
      </c>
      <c r="C31" s="308"/>
      <c r="D31" s="113">
        <v>2.5719108933832047</v>
      </c>
      <c r="E31" s="115">
        <v>777</v>
      </c>
      <c r="F31" s="114">
        <v>662</v>
      </c>
      <c r="G31" s="114" t="s">
        <v>514</v>
      </c>
      <c r="H31" s="114" t="s">
        <v>514</v>
      </c>
      <c r="I31" s="140">
        <v>715</v>
      </c>
      <c r="J31" s="115">
        <v>62</v>
      </c>
      <c r="K31" s="116">
        <v>8.6713286713286717</v>
      </c>
    </row>
    <row r="32" spans="1:11" ht="14.1" customHeight="1" x14ac:dyDescent="0.2">
      <c r="A32" s="306">
        <v>31</v>
      </c>
      <c r="B32" s="307" t="s">
        <v>251</v>
      </c>
      <c r="C32" s="308"/>
      <c r="D32" s="113">
        <v>0.94667505213332892</v>
      </c>
      <c r="E32" s="115">
        <v>286</v>
      </c>
      <c r="F32" s="114">
        <v>246</v>
      </c>
      <c r="G32" s="114">
        <v>264</v>
      </c>
      <c r="H32" s="114">
        <v>255</v>
      </c>
      <c r="I32" s="140">
        <v>254</v>
      </c>
      <c r="J32" s="115">
        <v>32</v>
      </c>
      <c r="K32" s="116">
        <v>12.598425196850394</v>
      </c>
    </row>
    <row r="33" spans="1:11" ht="14.1" customHeight="1" x14ac:dyDescent="0.2">
      <c r="A33" s="306">
        <v>32</v>
      </c>
      <c r="B33" s="307" t="s">
        <v>252</v>
      </c>
      <c r="C33" s="308"/>
      <c r="D33" s="113">
        <v>3.0485584720797059</v>
      </c>
      <c r="E33" s="115">
        <v>921</v>
      </c>
      <c r="F33" s="114">
        <v>616</v>
      </c>
      <c r="G33" s="114">
        <v>1094</v>
      </c>
      <c r="H33" s="114">
        <v>911</v>
      </c>
      <c r="I33" s="140">
        <v>828</v>
      </c>
      <c r="J33" s="115">
        <v>93</v>
      </c>
      <c r="K33" s="116">
        <v>11.231884057971014</v>
      </c>
    </row>
    <row r="34" spans="1:11" ht="14.1" customHeight="1" x14ac:dyDescent="0.2">
      <c r="A34" s="306">
        <v>33</v>
      </c>
      <c r="B34" s="307" t="s">
        <v>253</v>
      </c>
      <c r="C34" s="308"/>
      <c r="D34" s="113">
        <v>1.2247194730396214</v>
      </c>
      <c r="E34" s="115">
        <v>370</v>
      </c>
      <c r="F34" s="114">
        <v>281</v>
      </c>
      <c r="G34" s="114">
        <v>522</v>
      </c>
      <c r="H34" s="114">
        <v>380</v>
      </c>
      <c r="I34" s="140">
        <v>393</v>
      </c>
      <c r="J34" s="115">
        <v>-23</v>
      </c>
      <c r="K34" s="116">
        <v>-5.8524173027989823</v>
      </c>
    </row>
    <row r="35" spans="1:11" ht="14.1" customHeight="1" x14ac:dyDescent="0.2">
      <c r="A35" s="306">
        <v>34</v>
      </c>
      <c r="B35" s="307" t="s">
        <v>254</v>
      </c>
      <c r="C35" s="308"/>
      <c r="D35" s="113">
        <v>1.853629472708616</v>
      </c>
      <c r="E35" s="115">
        <v>560</v>
      </c>
      <c r="F35" s="114">
        <v>423</v>
      </c>
      <c r="G35" s="114">
        <v>729</v>
      </c>
      <c r="H35" s="114">
        <v>497</v>
      </c>
      <c r="I35" s="140">
        <v>668</v>
      </c>
      <c r="J35" s="115">
        <v>-108</v>
      </c>
      <c r="K35" s="116">
        <v>-16.167664670658684</v>
      </c>
    </row>
    <row r="36" spans="1:11" ht="14.1" customHeight="1" x14ac:dyDescent="0.2">
      <c r="A36" s="306">
        <v>41</v>
      </c>
      <c r="B36" s="307" t="s">
        <v>255</v>
      </c>
      <c r="C36" s="308"/>
      <c r="D36" s="113">
        <v>1.4895236834265664</v>
      </c>
      <c r="E36" s="115">
        <v>450</v>
      </c>
      <c r="F36" s="114">
        <v>468</v>
      </c>
      <c r="G36" s="114">
        <v>534</v>
      </c>
      <c r="H36" s="114">
        <v>451</v>
      </c>
      <c r="I36" s="140">
        <v>435</v>
      </c>
      <c r="J36" s="115">
        <v>15</v>
      </c>
      <c r="K36" s="116">
        <v>3.4482758620689653</v>
      </c>
    </row>
    <row r="37" spans="1:11" ht="14.1" customHeight="1" x14ac:dyDescent="0.2">
      <c r="A37" s="306">
        <v>42</v>
      </c>
      <c r="B37" s="307" t="s">
        <v>256</v>
      </c>
      <c r="C37" s="308"/>
      <c r="D37" s="113">
        <v>0.2052232630498825</v>
      </c>
      <c r="E37" s="115">
        <v>62</v>
      </c>
      <c r="F37" s="114">
        <v>49</v>
      </c>
      <c r="G37" s="114">
        <v>54</v>
      </c>
      <c r="H37" s="114">
        <v>53</v>
      </c>
      <c r="I37" s="140">
        <v>61</v>
      </c>
      <c r="J37" s="115">
        <v>1</v>
      </c>
      <c r="K37" s="116">
        <v>1.639344262295082</v>
      </c>
    </row>
    <row r="38" spans="1:11" ht="14.1" customHeight="1" x14ac:dyDescent="0.2">
      <c r="A38" s="306">
        <v>43</v>
      </c>
      <c r="B38" s="307" t="s">
        <v>257</v>
      </c>
      <c r="C38" s="308"/>
      <c r="D38" s="113">
        <v>2.0224421568302935</v>
      </c>
      <c r="E38" s="115">
        <v>611</v>
      </c>
      <c r="F38" s="114">
        <v>666</v>
      </c>
      <c r="G38" s="114">
        <v>1104</v>
      </c>
      <c r="H38" s="114">
        <v>525</v>
      </c>
      <c r="I38" s="140">
        <v>564</v>
      </c>
      <c r="J38" s="115">
        <v>47</v>
      </c>
      <c r="K38" s="116">
        <v>8.3333333333333339</v>
      </c>
    </row>
    <row r="39" spans="1:11" ht="14.1" customHeight="1" x14ac:dyDescent="0.2">
      <c r="A39" s="306">
        <v>51</v>
      </c>
      <c r="B39" s="307" t="s">
        <v>258</v>
      </c>
      <c r="C39" s="308"/>
      <c r="D39" s="113">
        <v>8.2718215219621989</v>
      </c>
      <c r="E39" s="115">
        <v>2499</v>
      </c>
      <c r="F39" s="114">
        <v>2723</v>
      </c>
      <c r="G39" s="114">
        <v>3856</v>
      </c>
      <c r="H39" s="114">
        <v>2839</v>
      </c>
      <c r="I39" s="140">
        <v>2669</v>
      </c>
      <c r="J39" s="115">
        <v>-170</v>
      </c>
      <c r="K39" s="116">
        <v>-6.369426751592357</v>
      </c>
    </row>
    <row r="40" spans="1:11" ht="14.1" customHeight="1" x14ac:dyDescent="0.2">
      <c r="A40" s="306" t="s">
        <v>259</v>
      </c>
      <c r="B40" s="307" t="s">
        <v>260</v>
      </c>
      <c r="C40" s="308"/>
      <c r="D40" s="113">
        <v>7.8580649432325975</v>
      </c>
      <c r="E40" s="115">
        <v>2374</v>
      </c>
      <c r="F40" s="114">
        <v>2613</v>
      </c>
      <c r="G40" s="114">
        <v>3656</v>
      </c>
      <c r="H40" s="114">
        <v>2716</v>
      </c>
      <c r="I40" s="140">
        <v>2505</v>
      </c>
      <c r="J40" s="115">
        <v>-131</v>
      </c>
      <c r="K40" s="116">
        <v>-5.2295409181636723</v>
      </c>
    </row>
    <row r="41" spans="1:11" ht="14.1" customHeight="1" x14ac:dyDescent="0.2">
      <c r="A41" s="306"/>
      <c r="B41" s="307" t="s">
        <v>261</v>
      </c>
      <c r="C41" s="308"/>
      <c r="D41" s="113">
        <v>6.9478004700274738</v>
      </c>
      <c r="E41" s="115">
        <v>2099</v>
      </c>
      <c r="F41" s="114">
        <v>2249</v>
      </c>
      <c r="G41" s="114">
        <v>3265</v>
      </c>
      <c r="H41" s="114">
        <v>2448</v>
      </c>
      <c r="I41" s="140">
        <v>2277</v>
      </c>
      <c r="J41" s="115">
        <v>-178</v>
      </c>
      <c r="K41" s="116">
        <v>-7.8173034694773822</v>
      </c>
    </row>
    <row r="42" spans="1:11" ht="14.1" customHeight="1" x14ac:dyDescent="0.2">
      <c r="A42" s="306">
        <v>52</v>
      </c>
      <c r="B42" s="307" t="s">
        <v>262</v>
      </c>
      <c r="C42" s="308"/>
      <c r="D42" s="113">
        <v>4.6274535765118667</v>
      </c>
      <c r="E42" s="115">
        <v>1398</v>
      </c>
      <c r="F42" s="114">
        <v>1052</v>
      </c>
      <c r="G42" s="114">
        <v>1501</v>
      </c>
      <c r="H42" s="114">
        <v>1350</v>
      </c>
      <c r="I42" s="140">
        <v>1368</v>
      </c>
      <c r="J42" s="115">
        <v>30</v>
      </c>
      <c r="K42" s="116">
        <v>2.192982456140351</v>
      </c>
    </row>
    <row r="43" spans="1:11" ht="14.1" customHeight="1" x14ac:dyDescent="0.2">
      <c r="A43" s="306" t="s">
        <v>263</v>
      </c>
      <c r="B43" s="307" t="s">
        <v>264</v>
      </c>
      <c r="C43" s="308"/>
      <c r="D43" s="113">
        <v>4.1011552083678131</v>
      </c>
      <c r="E43" s="115">
        <v>1239</v>
      </c>
      <c r="F43" s="114">
        <v>922</v>
      </c>
      <c r="G43" s="114">
        <v>1317</v>
      </c>
      <c r="H43" s="114">
        <v>1130</v>
      </c>
      <c r="I43" s="140">
        <v>1178</v>
      </c>
      <c r="J43" s="115">
        <v>61</v>
      </c>
      <c r="K43" s="116">
        <v>5.1782682512733444</v>
      </c>
    </row>
    <row r="44" spans="1:11" ht="14.1" customHeight="1" x14ac:dyDescent="0.2">
      <c r="A44" s="306">
        <v>53</v>
      </c>
      <c r="B44" s="307" t="s">
        <v>265</v>
      </c>
      <c r="C44" s="308"/>
      <c r="D44" s="113">
        <v>1.2942305782661945</v>
      </c>
      <c r="E44" s="115">
        <v>391</v>
      </c>
      <c r="F44" s="114">
        <v>327</v>
      </c>
      <c r="G44" s="114">
        <v>380</v>
      </c>
      <c r="H44" s="114">
        <v>295</v>
      </c>
      <c r="I44" s="140">
        <v>336</v>
      </c>
      <c r="J44" s="115">
        <v>55</v>
      </c>
      <c r="K44" s="116">
        <v>16.36904761904762</v>
      </c>
    </row>
    <row r="45" spans="1:11" ht="14.1" customHeight="1" x14ac:dyDescent="0.2">
      <c r="A45" s="306" t="s">
        <v>266</v>
      </c>
      <c r="B45" s="307" t="s">
        <v>267</v>
      </c>
      <c r="C45" s="308"/>
      <c r="D45" s="113">
        <v>1.2048591572606004</v>
      </c>
      <c r="E45" s="115">
        <v>364</v>
      </c>
      <c r="F45" s="114">
        <v>312</v>
      </c>
      <c r="G45" s="114">
        <v>349</v>
      </c>
      <c r="H45" s="114">
        <v>284</v>
      </c>
      <c r="I45" s="140">
        <v>314</v>
      </c>
      <c r="J45" s="115">
        <v>50</v>
      </c>
      <c r="K45" s="116">
        <v>15.923566878980891</v>
      </c>
    </row>
    <row r="46" spans="1:11" ht="14.1" customHeight="1" x14ac:dyDescent="0.2">
      <c r="A46" s="306">
        <v>54</v>
      </c>
      <c r="B46" s="307" t="s">
        <v>268</v>
      </c>
      <c r="C46" s="308"/>
      <c r="D46" s="113">
        <v>5.1669921551752669</v>
      </c>
      <c r="E46" s="115">
        <v>1561</v>
      </c>
      <c r="F46" s="114">
        <v>1299</v>
      </c>
      <c r="G46" s="114">
        <v>1659</v>
      </c>
      <c r="H46" s="114">
        <v>1397</v>
      </c>
      <c r="I46" s="140">
        <v>1686</v>
      </c>
      <c r="J46" s="115">
        <v>-125</v>
      </c>
      <c r="K46" s="116">
        <v>-7.4139976275207591</v>
      </c>
    </row>
    <row r="47" spans="1:11" ht="14.1" customHeight="1" x14ac:dyDescent="0.2">
      <c r="A47" s="306">
        <v>61</v>
      </c>
      <c r="B47" s="307" t="s">
        <v>269</v>
      </c>
      <c r="C47" s="308"/>
      <c r="D47" s="113">
        <v>1.962861209493231</v>
      </c>
      <c r="E47" s="115">
        <v>593</v>
      </c>
      <c r="F47" s="114">
        <v>441</v>
      </c>
      <c r="G47" s="114">
        <v>731</v>
      </c>
      <c r="H47" s="114">
        <v>513</v>
      </c>
      <c r="I47" s="140">
        <v>571</v>
      </c>
      <c r="J47" s="115">
        <v>22</v>
      </c>
      <c r="K47" s="116">
        <v>3.8528896672504378</v>
      </c>
    </row>
    <row r="48" spans="1:11" ht="14.1" customHeight="1" x14ac:dyDescent="0.2">
      <c r="A48" s="306">
        <v>62</v>
      </c>
      <c r="B48" s="307" t="s">
        <v>270</v>
      </c>
      <c r="C48" s="308"/>
      <c r="D48" s="113">
        <v>7.3085962066796863</v>
      </c>
      <c r="E48" s="115">
        <v>2208</v>
      </c>
      <c r="F48" s="114">
        <v>2938</v>
      </c>
      <c r="G48" s="114">
        <v>3163</v>
      </c>
      <c r="H48" s="114">
        <v>1992</v>
      </c>
      <c r="I48" s="140">
        <v>2005</v>
      </c>
      <c r="J48" s="115">
        <v>203</v>
      </c>
      <c r="K48" s="116">
        <v>10.124688279301745</v>
      </c>
    </row>
    <row r="49" spans="1:11" ht="14.1" customHeight="1" x14ac:dyDescent="0.2">
      <c r="A49" s="306">
        <v>63</v>
      </c>
      <c r="B49" s="307" t="s">
        <v>271</v>
      </c>
      <c r="C49" s="308"/>
      <c r="D49" s="113">
        <v>3.3299129456158352</v>
      </c>
      <c r="E49" s="115">
        <v>1006</v>
      </c>
      <c r="F49" s="114">
        <v>951</v>
      </c>
      <c r="G49" s="114">
        <v>1214</v>
      </c>
      <c r="H49" s="114">
        <v>1052</v>
      </c>
      <c r="I49" s="140">
        <v>1018</v>
      </c>
      <c r="J49" s="115">
        <v>-12</v>
      </c>
      <c r="K49" s="116">
        <v>-1.1787819253438114</v>
      </c>
    </row>
    <row r="50" spans="1:11" ht="14.1" customHeight="1" x14ac:dyDescent="0.2">
      <c r="A50" s="306" t="s">
        <v>272</v>
      </c>
      <c r="B50" s="307" t="s">
        <v>273</v>
      </c>
      <c r="C50" s="308"/>
      <c r="D50" s="113">
        <v>0.41706663135943861</v>
      </c>
      <c r="E50" s="115">
        <v>126</v>
      </c>
      <c r="F50" s="114">
        <v>75</v>
      </c>
      <c r="G50" s="114">
        <v>156</v>
      </c>
      <c r="H50" s="114">
        <v>95</v>
      </c>
      <c r="I50" s="140">
        <v>92</v>
      </c>
      <c r="J50" s="115">
        <v>34</v>
      </c>
      <c r="K50" s="116">
        <v>36.956521739130437</v>
      </c>
    </row>
    <row r="51" spans="1:11" ht="14.1" customHeight="1" x14ac:dyDescent="0.2">
      <c r="A51" s="306" t="s">
        <v>274</v>
      </c>
      <c r="B51" s="307" t="s">
        <v>275</v>
      </c>
      <c r="C51" s="308"/>
      <c r="D51" s="113">
        <v>2.6778325775379828</v>
      </c>
      <c r="E51" s="115">
        <v>809</v>
      </c>
      <c r="F51" s="114">
        <v>787</v>
      </c>
      <c r="G51" s="114">
        <v>928</v>
      </c>
      <c r="H51" s="114">
        <v>854</v>
      </c>
      <c r="I51" s="140">
        <v>802</v>
      </c>
      <c r="J51" s="115">
        <v>7</v>
      </c>
      <c r="K51" s="116">
        <v>0.87281795511221949</v>
      </c>
    </row>
    <row r="52" spans="1:11" ht="14.1" customHeight="1" x14ac:dyDescent="0.2">
      <c r="A52" s="306">
        <v>71</v>
      </c>
      <c r="B52" s="307" t="s">
        <v>276</v>
      </c>
      <c r="C52" s="308"/>
      <c r="D52" s="113">
        <v>8.9669325742279309</v>
      </c>
      <c r="E52" s="115">
        <v>2709</v>
      </c>
      <c r="F52" s="114">
        <v>2387</v>
      </c>
      <c r="G52" s="114">
        <v>3269</v>
      </c>
      <c r="H52" s="114">
        <v>2362</v>
      </c>
      <c r="I52" s="140">
        <v>2604</v>
      </c>
      <c r="J52" s="115">
        <v>105</v>
      </c>
      <c r="K52" s="116">
        <v>4.032258064516129</v>
      </c>
    </row>
    <row r="53" spans="1:11" ht="14.1" customHeight="1" x14ac:dyDescent="0.2">
      <c r="A53" s="306" t="s">
        <v>277</v>
      </c>
      <c r="B53" s="307" t="s">
        <v>278</v>
      </c>
      <c r="C53" s="308"/>
      <c r="D53" s="113">
        <v>2.7506537353943927</v>
      </c>
      <c r="E53" s="115">
        <v>831</v>
      </c>
      <c r="F53" s="114">
        <v>746</v>
      </c>
      <c r="G53" s="114">
        <v>1029</v>
      </c>
      <c r="H53" s="114">
        <v>677</v>
      </c>
      <c r="I53" s="140">
        <v>799</v>
      </c>
      <c r="J53" s="115">
        <v>32</v>
      </c>
      <c r="K53" s="116">
        <v>4.005006257822278</v>
      </c>
    </row>
    <row r="54" spans="1:11" ht="14.1" customHeight="1" x14ac:dyDescent="0.2">
      <c r="A54" s="306" t="s">
        <v>279</v>
      </c>
      <c r="B54" s="307" t="s">
        <v>280</v>
      </c>
      <c r="C54" s="308"/>
      <c r="D54" s="113">
        <v>5.3556651550759655</v>
      </c>
      <c r="E54" s="115">
        <v>1618</v>
      </c>
      <c r="F54" s="114">
        <v>1411</v>
      </c>
      <c r="G54" s="114">
        <v>1971</v>
      </c>
      <c r="H54" s="114">
        <v>1482</v>
      </c>
      <c r="I54" s="140">
        <v>1562</v>
      </c>
      <c r="J54" s="115">
        <v>56</v>
      </c>
      <c r="K54" s="116">
        <v>3.5851472471190782</v>
      </c>
    </row>
    <row r="55" spans="1:11" ht="14.1" customHeight="1" x14ac:dyDescent="0.2">
      <c r="A55" s="306">
        <v>72</v>
      </c>
      <c r="B55" s="307" t="s">
        <v>281</v>
      </c>
      <c r="C55" s="308"/>
      <c r="D55" s="113">
        <v>1.8966601568964947</v>
      </c>
      <c r="E55" s="115">
        <v>573</v>
      </c>
      <c r="F55" s="114">
        <v>761</v>
      </c>
      <c r="G55" s="114">
        <v>736</v>
      </c>
      <c r="H55" s="114">
        <v>378</v>
      </c>
      <c r="I55" s="140">
        <v>496</v>
      </c>
      <c r="J55" s="115">
        <v>77</v>
      </c>
      <c r="K55" s="116">
        <v>15.524193548387096</v>
      </c>
    </row>
    <row r="56" spans="1:11" ht="14.1" customHeight="1" x14ac:dyDescent="0.2">
      <c r="A56" s="306" t="s">
        <v>282</v>
      </c>
      <c r="B56" s="307" t="s">
        <v>283</v>
      </c>
      <c r="C56" s="308"/>
      <c r="D56" s="113">
        <v>0.67856078911654694</v>
      </c>
      <c r="E56" s="115">
        <v>205</v>
      </c>
      <c r="F56" s="114">
        <v>513</v>
      </c>
      <c r="G56" s="114">
        <v>319</v>
      </c>
      <c r="H56" s="114">
        <v>103</v>
      </c>
      <c r="I56" s="140">
        <v>213</v>
      </c>
      <c r="J56" s="115">
        <v>-8</v>
      </c>
      <c r="K56" s="116">
        <v>-3.755868544600939</v>
      </c>
    </row>
    <row r="57" spans="1:11" ht="14.1" customHeight="1" x14ac:dyDescent="0.2">
      <c r="A57" s="306" t="s">
        <v>284</v>
      </c>
      <c r="B57" s="307" t="s">
        <v>285</v>
      </c>
      <c r="C57" s="308"/>
      <c r="D57" s="113">
        <v>0.70835126278507832</v>
      </c>
      <c r="E57" s="115">
        <v>214</v>
      </c>
      <c r="F57" s="114">
        <v>176</v>
      </c>
      <c r="G57" s="114">
        <v>201</v>
      </c>
      <c r="H57" s="114">
        <v>147</v>
      </c>
      <c r="I57" s="140">
        <v>182</v>
      </c>
      <c r="J57" s="115">
        <v>32</v>
      </c>
      <c r="K57" s="116">
        <v>17.582417582417584</v>
      </c>
    </row>
    <row r="58" spans="1:11" ht="14.1" customHeight="1" x14ac:dyDescent="0.2">
      <c r="A58" s="306">
        <v>73</v>
      </c>
      <c r="B58" s="307" t="s">
        <v>286</v>
      </c>
      <c r="C58" s="308"/>
      <c r="D58" s="113">
        <v>1.625235841249876</v>
      </c>
      <c r="E58" s="115">
        <v>491</v>
      </c>
      <c r="F58" s="114">
        <v>397</v>
      </c>
      <c r="G58" s="114">
        <v>755</v>
      </c>
      <c r="H58" s="114">
        <v>404</v>
      </c>
      <c r="I58" s="140">
        <v>513</v>
      </c>
      <c r="J58" s="115">
        <v>-22</v>
      </c>
      <c r="K58" s="116">
        <v>-4.2884990253411308</v>
      </c>
    </row>
    <row r="59" spans="1:11" ht="14.1" customHeight="1" x14ac:dyDescent="0.2">
      <c r="A59" s="306" t="s">
        <v>287</v>
      </c>
      <c r="B59" s="307" t="s">
        <v>288</v>
      </c>
      <c r="C59" s="308"/>
      <c r="D59" s="113">
        <v>1.0228062626195757</v>
      </c>
      <c r="E59" s="115">
        <v>309</v>
      </c>
      <c r="F59" s="114">
        <v>257</v>
      </c>
      <c r="G59" s="114">
        <v>512</v>
      </c>
      <c r="H59" s="114">
        <v>293</v>
      </c>
      <c r="I59" s="140">
        <v>293</v>
      </c>
      <c r="J59" s="115">
        <v>16</v>
      </c>
      <c r="K59" s="116">
        <v>5.4607508532423212</v>
      </c>
    </row>
    <row r="60" spans="1:11" ht="14.1" customHeight="1" x14ac:dyDescent="0.2">
      <c r="A60" s="306">
        <v>81</v>
      </c>
      <c r="B60" s="307" t="s">
        <v>289</v>
      </c>
      <c r="C60" s="308"/>
      <c r="D60" s="113">
        <v>8.0632882062824791</v>
      </c>
      <c r="E60" s="115">
        <v>2436</v>
      </c>
      <c r="F60" s="114">
        <v>2220</v>
      </c>
      <c r="G60" s="114">
        <v>2773</v>
      </c>
      <c r="H60" s="114">
        <v>2211</v>
      </c>
      <c r="I60" s="140">
        <v>2472</v>
      </c>
      <c r="J60" s="115">
        <v>-36</v>
      </c>
      <c r="K60" s="116">
        <v>-1.4563106796116505</v>
      </c>
    </row>
    <row r="61" spans="1:11" ht="14.1" customHeight="1" x14ac:dyDescent="0.2">
      <c r="A61" s="306" t="s">
        <v>290</v>
      </c>
      <c r="B61" s="307" t="s">
        <v>291</v>
      </c>
      <c r="C61" s="308"/>
      <c r="D61" s="113">
        <v>2.3766177882228328</v>
      </c>
      <c r="E61" s="115">
        <v>718</v>
      </c>
      <c r="F61" s="114">
        <v>440</v>
      </c>
      <c r="G61" s="114">
        <v>934</v>
      </c>
      <c r="H61" s="114">
        <v>605</v>
      </c>
      <c r="I61" s="140">
        <v>764</v>
      </c>
      <c r="J61" s="115">
        <v>-46</v>
      </c>
      <c r="K61" s="116">
        <v>-6.0209424083769632</v>
      </c>
    </row>
    <row r="62" spans="1:11" ht="14.1" customHeight="1" x14ac:dyDescent="0.2">
      <c r="A62" s="306" t="s">
        <v>292</v>
      </c>
      <c r="B62" s="307" t="s">
        <v>293</v>
      </c>
      <c r="C62" s="308"/>
      <c r="D62" s="113">
        <v>2.816854787991129</v>
      </c>
      <c r="E62" s="115">
        <v>851</v>
      </c>
      <c r="F62" s="114">
        <v>1049</v>
      </c>
      <c r="G62" s="114">
        <v>1167</v>
      </c>
      <c r="H62" s="114">
        <v>934</v>
      </c>
      <c r="I62" s="140">
        <v>735</v>
      </c>
      <c r="J62" s="115">
        <v>116</v>
      </c>
      <c r="K62" s="116">
        <v>15.782312925170068</v>
      </c>
    </row>
    <row r="63" spans="1:11" ht="14.1" customHeight="1" x14ac:dyDescent="0.2">
      <c r="A63" s="306"/>
      <c r="B63" s="307" t="s">
        <v>294</v>
      </c>
      <c r="C63" s="308"/>
      <c r="D63" s="113">
        <v>2.1978749462116447</v>
      </c>
      <c r="E63" s="115">
        <v>664</v>
      </c>
      <c r="F63" s="114">
        <v>919</v>
      </c>
      <c r="G63" s="114">
        <v>980</v>
      </c>
      <c r="H63" s="114">
        <v>819</v>
      </c>
      <c r="I63" s="140">
        <v>604</v>
      </c>
      <c r="J63" s="115">
        <v>60</v>
      </c>
      <c r="K63" s="116">
        <v>9.9337748344370862</v>
      </c>
    </row>
    <row r="64" spans="1:11" ht="14.1" customHeight="1" x14ac:dyDescent="0.2">
      <c r="A64" s="306" t="s">
        <v>295</v>
      </c>
      <c r="B64" s="307" t="s">
        <v>296</v>
      </c>
      <c r="C64" s="308"/>
      <c r="D64" s="113">
        <v>1.1949289993710901</v>
      </c>
      <c r="E64" s="115">
        <v>361</v>
      </c>
      <c r="F64" s="114">
        <v>225</v>
      </c>
      <c r="G64" s="114">
        <v>266</v>
      </c>
      <c r="H64" s="114">
        <v>270</v>
      </c>
      <c r="I64" s="140">
        <v>290</v>
      </c>
      <c r="J64" s="115">
        <v>71</v>
      </c>
      <c r="K64" s="116">
        <v>24.482758620689655</v>
      </c>
    </row>
    <row r="65" spans="1:11" ht="14.1" customHeight="1" x14ac:dyDescent="0.2">
      <c r="A65" s="306" t="s">
        <v>297</v>
      </c>
      <c r="B65" s="307" t="s">
        <v>298</v>
      </c>
      <c r="C65" s="308"/>
      <c r="D65" s="113">
        <v>0.64215021018834195</v>
      </c>
      <c r="E65" s="115">
        <v>194</v>
      </c>
      <c r="F65" s="114">
        <v>234</v>
      </c>
      <c r="G65" s="114">
        <v>170</v>
      </c>
      <c r="H65" s="114">
        <v>164</v>
      </c>
      <c r="I65" s="140">
        <v>339</v>
      </c>
      <c r="J65" s="115">
        <v>-145</v>
      </c>
      <c r="K65" s="116">
        <v>-42.772861356932154</v>
      </c>
    </row>
    <row r="66" spans="1:11" ht="14.1" customHeight="1" x14ac:dyDescent="0.2">
      <c r="A66" s="306">
        <v>82</v>
      </c>
      <c r="B66" s="307" t="s">
        <v>299</v>
      </c>
      <c r="C66" s="308"/>
      <c r="D66" s="113">
        <v>3.5947171560027806</v>
      </c>
      <c r="E66" s="115">
        <v>1086</v>
      </c>
      <c r="F66" s="114">
        <v>1315</v>
      </c>
      <c r="G66" s="114">
        <v>1542</v>
      </c>
      <c r="H66" s="114">
        <v>1258</v>
      </c>
      <c r="I66" s="140">
        <v>1020</v>
      </c>
      <c r="J66" s="115">
        <v>66</v>
      </c>
      <c r="K66" s="116">
        <v>6.4705882352941178</v>
      </c>
    </row>
    <row r="67" spans="1:11" ht="14.1" customHeight="1" x14ac:dyDescent="0.2">
      <c r="A67" s="306" t="s">
        <v>300</v>
      </c>
      <c r="B67" s="307" t="s">
        <v>301</v>
      </c>
      <c r="C67" s="308"/>
      <c r="D67" s="113">
        <v>2.4196484724107115</v>
      </c>
      <c r="E67" s="115">
        <v>731</v>
      </c>
      <c r="F67" s="114">
        <v>1060</v>
      </c>
      <c r="G67" s="114">
        <v>1030</v>
      </c>
      <c r="H67" s="114">
        <v>1026</v>
      </c>
      <c r="I67" s="140">
        <v>682</v>
      </c>
      <c r="J67" s="115">
        <v>49</v>
      </c>
      <c r="K67" s="116">
        <v>7.1847507331378297</v>
      </c>
    </row>
    <row r="68" spans="1:11" ht="14.1" customHeight="1" x14ac:dyDescent="0.2">
      <c r="A68" s="306" t="s">
        <v>302</v>
      </c>
      <c r="B68" s="307" t="s">
        <v>303</v>
      </c>
      <c r="C68" s="308"/>
      <c r="D68" s="113">
        <v>0.67525073648671019</v>
      </c>
      <c r="E68" s="115">
        <v>204</v>
      </c>
      <c r="F68" s="114">
        <v>170</v>
      </c>
      <c r="G68" s="114">
        <v>288</v>
      </c>
      <c r="H68" s="114">
        <v>161</v>
      </c>
      <c r="I68" s="140">
        <v>207</v>
      </c>
      <c r="J68" s="115">
        <v>-3</v>
      </c>
      <c r="K68" s="116">
        <v>-1.4492753623188406</v>
      </c>
    </row>
    <row r="69" spans="1:11" ht="14.1" customHeight="1" x14ac:dyDescent="0.2">
      <c r="A69" s="306">
        <v>83</v>
      </c>
      <c r="B69" s="307" t="s">
        <v>304</v>
      </c>
      <c r="C69" s="308"/>
      <c r="D69" s="113">
        <v>4.8161265764125654</v>
      </c>
      <c r="E69" s="115">
        <v>1455</v>
      </c>
      <c r="F69" s="114">
        <v>1431</v>
      </c>
      <c r="G69" s="114">
        <v>3475</v>
      </c>
      <c r="H69" s="114">
        <v>1275</v>
      </c>
      <c r="I69" s="140">
        <v>1433</v>
      </c>
      <c r="J69" s="115">
        <v>22</v>
      </c>
      <c r="K69" s="116">
        <v>1.5352407536636428</v>
      </c>
    </row>
    <row r="70" spans="1:11" ht="14.1" customHeight="1" x14ac:dyDescent="0.2">
      <c r="A70" s="306" t="s">
        <v>305</v>
      </c>
      <c r="B70" s="307" t="s">
        <v>306</v>
      </c>
      <c r="C70" s="308"/>
      <c r="D70" s="113">
        <v>3.6873986296382113</v>
      </c>
      <c r="E70" s="115">
        <v>1114</v>
      </c>
      <c r="F70" s="114">
        <v>1095</v>
      </c>
      <c r="G70" s="114">
        <v>3042</v>
      </c>
      <c r="H70" s="114">
        <v>890</v>
      </c>
      <c r="I70" s="140">
        <v>1045</v>
      </c>
      <c r="J70" s="115">
        <v>69</v>
      </c>
      <c r="K70" s="116">
        <v>6.6028708133971294</v>
      </c>
    </row>
    <row r="71" spans="1:11" ht="14.1" customHeight="1" x14ac:dyDescent="0.2">
      <c r="A71" s="306"/>
      <c r="B71" s="307" t="s">
        <v>307</v>
      </c>
      <c r="C71" s="308"/>
      <c r="D71" s="113">
        <v>1.5259342623547714</v>
      </c>
      <c r="E71" s="115">
        <v>461</v>
      </c>
      <c r="F71" s="114">
        <v>454</v>
      </c>
      <c r="G71" s="114">
        <v>1594</v>
      </c>
      <c r="H71" s="114">
        <v>348</v>
      </c>
      <c r="I71" s="140">
        <v>443</v>
      </c>
      <c r="J71" s="115">
        <v>18</v>
      </c>
      <c r="K71" s="116">
        <v>4.0632054176072234</v>
      </c>
    </row>
    <row r="72" spans="1:11" ht="14.1" customHeight="1" x14ac:dyDescent="0.2">
      <c r="A72" s="306">
        <v>84</v>
      </c>
      <c r="B72" s="307" t="s">
        <v>308</v>
      </c>
      <c r="C72" s="308"/>
      <c r="D72" s="113">
        <v>4.044884313660587</v>
      </c>
      <c r="E72" s="115">
        <v>1222</v>
      </c>
      <c r="F72" s="114">
        <v>1562</v>
      </c>
      <c r="G72" s="114">
        <v>1253</v>
      </c>
      <c r="H72" s="114">
        <v>1553</v>
      </c>
      <c r="I72" s="140">
        <v>1207</v>
      </c>
      <c r="J72" s="115">
        <v>15</v>
      </c>
      <c r="K72" s="116">
        <v>1.2427506213753108</v>
      </c>
    </row>
    <row r="73" spans="1:11" ht="14.1" customHeight="1" x14ac:dyDescent="0.2">
      <c r="A73" s="306" t="s">
        <v>309</v>
      </c>
      <c r="B73" s="307" t="s">
        <v>310</v>
      </c>
      <c r="C73" s="308"/>
      <c r="D73" s="113">
        <v>0.76793221012214097</v>
      </c>
      <c r="E73" s="115">
        <v>232</v>
      </c>
      <c r="F73" s="114">
        <v>250</v>
      </c>
      <c r="G73" s="114">
        <v>280</v>
      </c>
      <c r="H73" s="114">
        <v>255</v>
      </c>
      <c r="I73" s="140">
        <v>272</v>
      </c>
      <c r="J73" s="115">
        <v>-40</v>
      </c>
      <c r="K73" s="116">
        <v>-14.705882352941176</v>
      </c>
    </row>
    <row r="74" spans="1:11" ht="14.1" customHeight="1" x14ac:dyDescent="0.2">
      <c r="A74" s="306" t="s">
        <v>311</v>
      </c>
      <c r="B74" s="307" t="s">
        <v>312</v>
      </c>
      <c r="C74" s="308"/>
      <c r="D74" s="113">
        <v>0.14233226308298302</v>
      </c>
      <c r="E74" s="115">
        <v>43</v>
      </c>
      <c r="F74" s="114">
        <v>46</v>
      </c>
      <c r="G74" s="114">
        <v>68</v>
      </c>
      <c r="H74" s="114">
        <v>52</v>
      </c>
      <c r="I74" s="140">
        <v>40</v>
      </c>
      <c r="J74" s="115">
        <v>3</v>
      </c>
      <c r="K74" s="116">
        <v>7.5</v>
      </c>
    </row>
    <row r="75" spans="1:11" ht="14.1" customHeight="1" x14ac:dyDescent="0.2">
      <c r="A75" s="306" t="s">
        <v>313</v>
      </c>
      <c r="B75" s="307" t="s">
        <v>314</v>
      </c>
      <c r="C75" s="308"/>
      <c r="D75" s="113">
        <v>2.7010029459468408</v>
      </c>
      <c r="E75" s="115">
        <v>816</v>
      </c>
      <c r="F75" s="114">
        <v>1147</v>
      </c>
      <c r="G75" s="114">
        <v>739</v>
      </c>
      <c r="H75" s="114">
        <v>1116</v>
      </c>
      <c r="I75" s="140">
        <v>762</v>
      </c>
      <c r="J75" s="115">
        <v>54</v>
      </c>
      <c r="K75" s="116">
        <v>7.0866141732283463</v>
      </c>
    </row>
    <row r="76" spans="1:11" ht="14.1" customHeight="1" x14ac:dyDescent="0.2">
      <c r="A76" s="306">
        <v>91</v>
      </c>
      <c r="B76" s="307" t="s">
        <v>315</v>
      </c>
      <c r="C76" s="308"/>
      <c r="D76" s="113">
        <v>0.26811426301678198</v>
      </c>
      <c r="E76" s="115">
        <v>81</v>
      </c>
      <c r="F76" s="114">
        <v>120</v>
      </c>
      <c r="G76" s="114">
        <v>164</v>
      </c>
      <c r="H76" s="114">
        <v>88</v>
      </c>
      <c r="I76" s="140">
        <v>98</v>
      </c>
      <c r="J76" s="115">
        <v>-17</v>
      </c>
      <c r="K76" s="116">
        <v>-17.346938775510203</v>
      </c>
    </row>
    <row r="77" spans="1:11" ht="14.1" customHeight="1" x14ac:dyDescent="0.2">
      <c r="A77" s="306">
        <v>92</v>
      </c>
      <c r="B77" s="307" t="s">
        <v>316</v>
      </c>
      <c r="C77" s="308"/>
      <c r="D77" s="113">
        <v>1.8205289464102479</v>
      </c>
      <c r="E77" s="115">
        <v>550</v>
      </c>
      <c r="F77" s="114">
        <v>380</v>
      </c>
      <c r="G77" s="114">
        <v>383</v>
      </c>
      <c r="H77" s="114">
        <v>401</v>
      </c>
      <c r="I77" s="140">
        <v>358</v>
      </c>
      <c r="J77" s="115">
        <v>192</v>
      </c>
      <c r="K77" s="116">
        <v>53.631284916201118</v>
      </c>
    </row>
    <row r="78" spans="1:11" ht="14.1" customHeight="1" x14ac:dyDescent="0.2">
      <c r="A78" s="306">
        <v>93</v>
      </c>
      <c r="B78" s="307" t="s">
        <v>317</v>
      </c>
      <c r="C78" s="308"/>
      <c r="D78" s="113" t="s">
        <v>514</v>
      </c>
      <c r="E78" s="115" t="s">
        <v>514</v>
      </c>
      <c r="F78" s="114" t="s">
        <v>514</v>
      </c>
      <c r="G78" s="114">
        <v>64</v>
      </c>
      <c r="H78" s="114">
        <v>22</v>
      </c>
      <c r="I78" s="140">
        <v>36</v>
      </c>
      <c r="J78" s="115" t="s">
        <v>514</v>
      </c>
      <c r="K78" s="116" t="s">
        <v>514</v>
      </c>
    </row>
    <row r="79" spans="1:11" ht="14.1" customHeight="1" x14ac:dyDescent="0.2">
      <c r="A79" s="306">
        <v>94</v>
      </c>
      <c r="B79" s="307" t="s">
        <v>318</v>
      </c>
      <c r="C79" s="308"/>
      <c r="D79" s="113">
        <v>0.4600973155473172</v>
      </c>
      <c r="E79" s="115">
        <v>139</v>
      </c>
      <c r="F79" s="114">
        <v>119</v>
      </c>
      <c r="G79" s="114">
        <v>175</v>
      </c>
      <c r="H79" s="114">
        <v>107</v>
      </c>
      <c r="I79" s="140">
        <v>85</v>
      </c>
      <c r="J79" s="115">
        <v>54</v>
      </c>
      <c r="K79" s="116">
        <v>63.529411764705884</v>
      </c>
    </row>
    <row r="80" spans="1:11" ht="14.1" customHeight="1" x14ac:dyDescent="0.2">
      <c r="A80" s="306" t="s">
        <v>319</v>
      </c>
      <c r="B80" s="307" t="s">
        <v>320</v>
      </c>
      <c r="C80" s="308"/>
      <c r="D80" s="113" t="s">
        <v>514</v>
      </c>
      <c r="E80" s="115" t="s">
        <v>514</v>
      </c>
      <c r="F80" s="114" t="s">
        <v>514</v>
      </c>
      <c r="G80" s="114">
        <v>0</v>
      </c>
      <c r="H80" s="114">
        <v>3</v>
      </c>
      <c r="I80" s="140">
        <v>13</v>
      </c>
      <c r="J80" s="115" t="s">
        <v>514</v>
      </c>
      <c r="K80" s="116" t="s">
        <v>514</v>
      </c>
    </row>
    <row r="81" spans="1:11" ht="14.1" customHeight="1" x14ac:dyDescent="0.2">
      <c r="A81" s="310" t="s">
        <v>321</v>
      </c>
      <c r="B81" s="311" t="s">
        <v>334</v>
      </c>
      <c r="C81" s="312"/>
      <c r="D81" s="125">
        <v>1.016186157359902</v>
      </c>
      <c r="E81" s="143">
        <v>307</v>
      </c>
      <c r="F81" s="144">
        <v>161</v>
      </c>
      <c r="G81" s="144">
        <v>394</v>
      </c>
      <c r="H81" s="144">
        <v>102</v>
      </c>
      <c r="I81" s="145">
        <v>126</v>
      </c>
      <c r="J81" s="143">
        <v>181</v>
      </c>
      <c r="K81" s="146">
        <v>143.65079365079364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32598</v>
      </c>
      <c r="E11" s="114">
        <v>30925</v>
      </c>
      <c r="F11" s="114">
        <v>34417</v>
      </c>
      <c r="G11" s="114">
        <v>27397</v>
      </c>
      <c r="H11" s="140">
        <v>31388</v>
      </c>
      <c r="I11" s="115">
        <v>1210</v>
      </c>
      <c r="J11" s="116">
        <v>3.8549764241111251</v>
      </c>
    </row>
    <row r="12" spans="1:15" s="110" customFormat="1" ht="24.95" customHeight="1" x14ac:dyDescent="0.2">
      <c r="A12" s="193" t="s">
        <v>132</v>
      </c>
      <c r="B12" s="194" t="s">
        <v>133</v>
      </c>
      <c r="C12" s="113">
        <v>0.7883919258850236</v>
      </c>
      <c r="D12" s="115">
        <v>257</v>
      </c>
      <c r="E12" s="114">
        <v>706</v>
      </c>
      <c r="F12" s="114">
        <v>766</v>
      </c>
      <c r="G12" s="114">
        <v>210</v>
      </c>
      <c r="H12" s="140">
        <v>171</v>
      </c>
      <c r="I12" s="115">
        <v>86</v>
      </c>
      <c r="J12" s="116">
        <v>50.292397660818715</v>
      </c>
    </row>
    <row r="13" spans="1:15" s="110" customFormat="1" ht="24.95" customHeight="1" x14ac:dyDescent="0.2">
      <c r="A13" s="193" t="s">
        <v>134</v>
      </c>
      <c r="B13" s="199" t="s">
        <v>214</v>
      </c>
      <c r="C13" s="113">
        <v>0.94484324191668201</v>
      </c>
      <c r="D13" s="115">
        <v>308</v>
      </c>
      <c r="E13" s="114">
        <v>590</v>
      </c>
      <c r="F13" s="114">
        <v>612</v>
      </c>
      <c r="G13" s="114">
        <v>214</v>
      </c>
      <c r="H13" s="140">
        <v>386</v>
      </c>
      <c r="I13" s="115">
        <v>-78</v>
      </c>
      <c r="J13" s="116">
        <v>-20.207253886010363</v>
      </c>
    </row>
    <row r="14" spans="1:15" s="287" customFormat="1" ht="24.95" customHeight="1" x14ac:dyDescent="0.2">
      <c r="A14" s="193" t="s">
        <v>215</v>
      </c>
      <c r="B14" s="199" t="s">
        <v>137</v>
      </c>
      <c r="C14" s="113">
        <v>12.549849684029695</v>
      </c>
      <c r="D14" s="115">
        <v>4091</v>
      </c>
      <c r="E14" s="114">
        <v>3283</v>
      </c>
      <c r="F14" s="114">
        <v>3503</v>
      </c>
      <c r="G14" s="114">
        <v>3117</v>
      </c>
      <c r="H14" s="140">
        <v>3978</v>
      </c>
      <c r="I14" s="115">
        <v>113</v>
      </c>
      <c r="J14" s="116">
        <v>2.8406234288587231</v>
      </c>
      <c r="K14" s="110"/>
      <c r="L14" s="110"/>
      <c r="M14" s="110"/>
      <c r="N14" s="110"/>
      <c r="O14" s="110"/>
    </row>
    <row r="15" spans="1:15" s="110" customFormat="1" ht="24.95" customHeight="1" x14ac:dyDescent="0.2">
      <c r="A15" s="193" t="s">
        <v>216</v>
      </c>
      <c r="B15" s="199" t="s">
        <v>217</v>
      </c>
      <c r="C15" s="113">
        <v>4.1413583655438986</v>
      </c>
      <c r="D15" s="115">
        <v>1350</v>
      </c>
      <c r="E15" s="114">
        <v>963</v>
      </c>
      <c r="F15" s="114">
        <v>861</v>
      </c>
      <c r="G15" s="114">
        <v>868</v>
      </c>
      <c r="H15" s="140">
        <v>1269</v>
      </c>
      <c r="I15" s="115">
        <v>81</v>
      </c>
      <c r="J15" s="116">
        <v>6.3829787234042552</v>
      </c>
    </row>
    <row r="16" spans="1:15" s="287" customFormat="1" ht="24.95" customHeight="1" x14ac:dyDescent="0.2">
      <c r="A16" s="193" t="s">
        <v>218</v>
      </c>
      <c r="B16" s="199" t="s">
        <v>141</v>
      </c>
      <c r="C16" s="113">
        <v>5.7028038529971168</v>
      </c>
      <c r="D16" s="115">
        <v>1859</v>
      </c>
      <c r="E16" s="114">
        <v>1464</v>
      </c>
      <c r="F16" s="114">
        <v>1738</v>
      </c>
      <c r="G16" s="114">
        <v>1543</v>
      </c>
      <c r="H16" s="140">
        <v>1936</v>
      </c>
      <c r="I16" s="115">
        <v>-77</v>
      </c>
      <c r="J16" s="116">
        <v>-3.9772727272727271</v>
      </c>
      <c r="K16" s="110"/>
      <c r="L16" s="110"/>
      <c r="M16" s="110"/>
      <c r="N16" s="110"/>
      <c r="O16" s="110"/>
    </row>
    <row r="17" spans="1:15" s="110" customFormat="1" ht="24.95" customHeight="1" x14ac:dyDescent="0.2">
      <c r="A17" s="193" t="s">
        <v>142</v>
      </c>
      <c r="B17" s="199" t="s">
        <v>220</v>
      </c>
      <c r="C17" s="113">
        <v>2.7056874654886802</v>
      </c>
      <c r="D17" s="115">
        <v>882</v>
      </c>
      <c r="E17" s="114">
        <v>856</v>
      </c>
      <c r="F17" s="114">
        <v>904</v>
      </c>
      <c r="G17" s="114">
        <v>706</v>
      </c>
      <c r="H17" s="140">
        <v>773</v>
      </c>
      <c r="I17" s="115">
        <v>109</v>
      </c>
      <c r="J17" s="116">
        <v>14.100905562742561</v>
      </c>
    </row>
    <row r="18" spans="1:15" s="287" customFormat="1" ht="24.95" customHeight="1" x14ac:dyDescent="0.2">
      <c r="A18" s="201" t="s">
        <v>144</v>
      </c>
      <c r="B18" s="202" t="s">
        <v>145</v>
      </c>
      <c r="C18" s="113">
        <v>6.1476164181851649</v>
      </c>
      <c r="D18" s="115">
        <v>2004</v>
      </c>
      <c r="E18" s="114">
        <v>1714</v>
      </c>
      <c r="F18" s="114">
        <v>1939</v>
      </c>
      <c r="G18" s="114">
        <v>1575</v>
      </c>
      <c r="H18" s="140">
        <v>1993</v>
      </c>
      <c r="I18" s="115">
        <v>11</v>
      </c>
      <c r="J18" s="116">
        <v>0.55193176116407427</v>
      </c>
      <c r="K18" s="110"/>
      <c r="L18" s="110"/>
      <c r="M18" s="110"/>
      <c r="N18" s="110"/>
      <c r="O18" s="110"/>
    </row>
    <row r="19" spans="1:15" s="110" customFormat="1" ht="24.95" customHeight="1" x14ac:dyDescent="0.2">
      <c r="A19" s="193" t="s">
        <v>146</v>
      </c>
      <c r="B19" s="199" t="s">
        <v>147</v>
      </c>
      <c r="C19" s="113">
        <v>14.175716301613596</v>
      </c>
      <c r="D19" s="115">
        <v>4621</v>
      </c>
      <c r="E19" s="114">
        <v>4146</v>
      </c>
      <c r="F19" s="114">
        <v>4752</v>
      </c>
      <c r="G19" s="114">
        <v>3817</v>
      </c>
      <c r="H19" s="140">
        <v>4218</v>
      </c>
      <c r="I19" s="115">
        <v>403</v>
      </c>
      <c r="J19" s="116">
        <v>9.5542911332385021</v>
      </c>
    </row>
    <row r="20" spans="1:15" s="287" customFormat="1" ht="24.95" customHeight="1" x14ac:dyDescent="0.2">
      <c r="A20" s="193" t="s">
        <v>148</v>
      </c>
      <c r="B20" s="199" t="s">
        <v>149</v>
      </c>
      <c r="C20" s="113">
        <v>5.9144732805693598</v>
      </c>
      <c r="D20" s="115">
        <v>1928</v>
      </c>
      <c r="E20" s="114">
        <v>1618</v>
      </c>
      <c r="F20" s="114">
        <v>1835</v>
      </c>
      <c r="G20" s="114">
        <v>1678</v>
      </c>
      <c r="H20" s="140">
        <v>1810</v>
      </c>
      <c r="I20" s="115">
        <v>118</v>
      </c>
      <c r="J20" s="116">
        <v>6.5193370165745854</v>
      </c>
      <c r="K20" s="110"/>
      <c r="L20" s="110"/>
      <c r="M20" s="110"/>
      <c r="N20" s="110"/>
      <c r="O20" s="110"/>
    </row>
    <row r="21" spans="1:15" s="110" customFormat="1" ht="24.95" customHeight="1" x14ac:dyDescent="0.2">
      <c r="A21" s="201" t="s">
        <v>150</v>
      </c>
      <c r="B21" s="202" t="s">
        <v>151</v>
      </c>
      <c r="C21" s="113">
        <v>5.9267439720228232</v>
      </c>
      <c r="D21" s="115">
        <v>1932</v>
      </c>
      <c r="E21" s="114">
        <v>1478</v>
      </c>
      <c r="F21" s="114">
        <v>1541</v>
      </c>
      <c r="G21" s="114">
        <v>1315</v>
      </c>
      <c r="H21" s="140">
        <v>1471</v>
      </c>
      <c r="I21" s="115">
        <v>461</v>
      </c>
      <c r="J21" s="116">
        <v>31.33922501699524</v>
      </c>
    </row>
    <row r="22" spans="1:15" s="110" customFormat="1" ht="24.95" customHeight="1" x14ac:dyDescent="0.2">
      <c r="A22" s="201" t="s">
        <v>152</v>
      </c>
      <c r="B22" s="199" t="s">
        <v>153</v>
      </c>
      <c r="C22" s="113">
        <v>2.6750107368550218</v>
      </c>
      <c r="D22" s="115">
        <v>872</v>
      </c>
      <c r="E22" s="114">
        <v>902</v>
      </c>
      <c r="F22" s="114">
        <v>896</v>
      </c>
      <c r="G22" s="114">
        <v>637</v>
      </c>
      <c r="H22" s="140">
        <v>688</v>
      </c>
      <c r="I22" s="115">
        <v>184</v>
      </c>
      <c r="J22" s="116">
        <v>26.744186046511629</v>
      </c>
    </row>
    <row r="23" spans="1:15" s="110" customFormat="1" ht="24.95" customHeight="1" x14ac:dyDescent="0.2">
      <c r="A23" s="193" t="s">
        <v>154</v>
      </c>
      <c r="B23" s="199" t="s">
        <v>155</v>
      </c>
      <c r="C23" s="113">
        <v>1.0828885207681453</v>
      </c>
      <c r="D23" s="115">
        <v>353</v>
      </c>
      <c r="E23" s="114">
        <v>1669</v>
      </c>
      <c r="F23" s="114">
        <v>313</v>
      </c>
      <c r="G23" s="114">
        <v>259</v>
      </c>
      <c r="H23" s="140">
        <v>445</v>
      </c>
      <c r="I23" s="115">
        <v>-92</v>
      </c>
      <c r="J23" s="116">
        <v>-20.674157303370787</v>
      </c>
    </row>
    <row r="24" spans="1:15" s="110" customFormat="1" ht="24.95" customHeight="1" x14ac:dyDescent="0.2">
      <c r="A24" s="193" t="s">
        <v>156</v>
      </c>
      <c r="B24" s="199" t="s">
        <v>221</v>
      </c>
      <c r="C24" s="113">
        <v>7.9728817718878462</v>
      </c>
      <c r="D24" s="115">
        <v>2599</v>
      </c>
      <c r="E24" s="114">
        <v>2235</v>
      </c>
      <c r="F24" s="114">
        <v>2366</v>
      </c>
      <c r="G24" s="114">
        <v>2269</v>
      </c>
      <c r="H24" s="140">
        <v>2310</v>
      </c>
      <c r="I24" s="115">
        <v>289</v>
      </c>
      <c r="J24" s="116">
        <v>12.510822510822511</v>
      </c>
    </row>
    <row r="25" spans="1:15" s="110" customFormat="1" ht="24.95" customHeight="1" x14ac:dyDescent="0.2">
      <c r="A25" s="193" t="s">
        <v>222</v>
      </c>
      <c r="B25" s="204" t="s">
        <v>159</v>
      </c>
      <c r="C25" s="113">
        <v>6.9360083440701885</v>
      </c>
      <c r="D25" s="115">
        <v>2261</v>
      </c>
      <c r="E25" s="114">
        <v>2202</v>
      </c>
      <c r="F25" s="114">
        <v>2434</v>
      </c>
      <c r="G25" s="114">
        <v>2016</v>
      </c>
      <c r="H25" s="140">
        <v>2720</v>
      </c>
      <c r="I25" s="115">
        <v>-459</v>
      </c>
      <c r="J25" s="116">
        <v>-16.875</v>
      </c>
    </row>
    <row r="26" spans="1:15" s="110" customFormat="1" ht="24.95" customHeight="1" x14ac:dyDescent="0.2">
      <c r="A26" s="201">
        <v>782.78300000000002</v>
      </c>
      <c r="B26" s="203" t="s">
        <v>160</v>
      </c>
      <c r="C26" s="113">
        <v>8.2551076753175039</v>
      </c>
      <c r="D26" s="115">
        <v>2691</v>
      </c>
      <c r="E26" s="114">
        <v>3331</v>
      </c>
      <c r="F26" s="114">
        <v>3144</v>
      </c>
      <c r="G26" s="114">
        <v>2696</v>
      </c>
      <c r="H26" s="140">
        <v>2769</v>
      </c>
      <c r="I26" s="115">
        <v>-78</v>
      </c>
      <c r="J26" s="116">
        <v>-2.816901408450704</v>
      </c>
    </row>
    <row r="27" spans="1:15" s="110" customFormat="1" ht="24.95" customHeight="1" x14ac:dyDescent="0.2">
      <c r="A27" s="193" t="s">
        <v>161</v>
      </c>
      <c r="B27" s="199" t="s">
        <v>162</v>
      </c>
      <c r="C27" s="113">
        <v>1.9234308853303883</v>
      </c>
      <c r="D27" s="115">
        <v>627</v>
      </c>
      <c r="E27" s="114">
        <v>419</v>
      </c>
      <c r="F27" s="114">
        <v>1105</v>
      </c>
      <c r="G27" s="114">
        <v>498</v>
      </c>
      <c r="H27" s="140">
        <v>757</v>
      </c>
      <c r="I27" s="115">
        <v>-130</v>
      </c>
      <c r="J27" s="116">
        <v>-17.173051519154559</v>
      </c>
    </row>
    <row r="28" spans="1:15" s="110" customFormat="1" ht="24.95" customHeight="1" x14ac:dyDescent="0.2">
      <c r="A28" s="193" t="s">
        <v>163</v>
      </c>
      <c r="B28" s="199" t="s">
        <v>164</v>
      </c>
      <c r="C28" s="113">
        <v>5.9328793177495553</v>
      </c>
      <c r="D28" s="115">
        <v>1934</v>
      </c>
      <c r="E28" s="114">
        <v>1640</v>
      </c>
      <c r="F28" s="114">
        <v>2320</v>
      </c>
      <c r="G28" s="114">
        <v>1659</v>
      </c>
      <c r="H28" s="140">
        <v>2028</v>
      </c>
      <c r="I28" s="115">
        <v>-94</v>
      </c>
      <c r="J28" s="116">
        <v>-4.6351084812623276</v>
      </c>
    </row>
    <row r="29" spans="1:15" s="110" customFormat="1" ht="24.95" customHeight="1" x14ac:dyDescent="0.2">
      <c r="A29" s="193">
        <v>86</v>
      </c>
      <c r="B29" s="199" t="s">
        <v>165</v>
      </c>
      <c r="C29" s="113">
        <v>7.325602797717651</v>
      </c>
      <c r="D29" s="115">
        <v>2388</v>
      </c>
      <c r="E29" s="114">
        <v>1740</v>
      </c>
      <c r="F29" s="114">
        <v>2239</v>
      </c>
      <c r="G29" s="114">
        <v>1909</v>
      </c>
      <c r="H29" s="140">
        <v>2193</v>
      </c>
      <c r="I29" s="115">
        <v>195</v>
      </c>
      <c r="J29" s="116">
        <v>8.891928864569083</v>
      </c>
    </row>
    <row r="30" spans="1:15" s="110" customFormat="1" ht="24.95" customHeight="1" x14ac:dyDescent="0.2">
      <c r="A30" s="193">
        <v>87.88</v>
      </c>
      <c r="B30" s="204" t="s">
        <v>166</v>
      </c>
      <c r="C30" s="113">
        <v>7.5403398981532606</v>
      </c>
      <c r="D30" s="115">
        <v>2458</v>
      </c>
      <c r="E30" s="114">
        <v>2185</v>
      </c>
      <c r="F30" s="114">
        <v>2861</v>
      </c>
      <c r="G30" s="114">
        <v>2428</v>
      </c>
      <c r="H30" s="140">
        <v>2157</v>
      </c>
      <c r="I30" s="115">
        <v>301</v>
      </c>
      <c r="J30" s="116">
        <v>13.954566527584609</v>
      </c>
    </row>
    <row r="31" spans="1:15" s="110" customFormat="1" ht="24.95" customHeight="1" x14ac:dyDescent="0.2">
      <c r="A31" s="193" t="s">
        <v>167</v>
      </c>
      <c r="B31" s="199" t="s">
        <v>168</v>
      </c>
      <c r="C31" s="113">
        <v>3.9051475550647279</v>
      </c>
      <c r="D31" s="115">
        <v>1273</v>
      </c>
      <c r="E31" s="114">
        <v>1067</v>
      </c>
      <c r="F31" s="114">
        <v>1791</v>
      </c>
      <c r="G31" s="114">
        <v>1100</v>
      </c>
      <c r="H31" s="140">
        <v>1294</v>
      </c>
      <c r="I31" s="115">
        <v>-21</v>
      </c>
      <c r="J31" s="116">
        <v>-1.6228748068006182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0.7883919258850236</v>
      </c>
      <c r="D34" s="115">
        <v>257</v>
      </c>
      <c r="E34" s="114">
        <v>706</v>
      </c>
      <c r="F34" s="114">
        <v>766</v>
      </c>
      <c r="G34" s="114">
        <v>210</v>
      </c>
      <c r="H34" s="140">
        <v>171</v>
      </c>
      <c r="I34" s="115">
        <v>86</v>
      </c>
      <c r="J34" s="116">
        <v>50.292397660818715</v>
      </c>
    </row>
    <row r="35" spans="1:10" s="110" customFormat="1" ht="24.95" customHeight="1" x14ac:dyDescent="0.2">
      <c r="A35" s="292" t="s">
        <v>171</v>
      </c>
      <c r="B35" s="293" t="s">
        <v>172</v>
      </c>
      <c r="C35" s="113">
        <v>19.64230934413154</v>
      </c>
      <c r="D35" s="115">
        <v>6403</v>
      </c>
      <c r="E35" s="114">
        <v>5587</v>
      </c>
      <c r="F35" s="114">
        <v>6054</v>
      </c>
      <c r="G35" s="114">
        <v>4906</v>
      </c>
      <c r="H35" s="140">
        <v>6357</v>
      </c>
      <c r="I35" s="115">
        <v>46</v>
      </c>
      <c r="J35" s="116">
        <v>0.72361176655655179</v>
      </c>
    </row>
    <row r="36" spans="1:10" s="110" customFormat="1" ht="24.95" customHeight="1" x14ac:dyDescent="0.2">
      <c r="A36" s="294" t="s">
        <v>173</v>
      </c>
      <c r="B36" s="295" t="s">
        <v>174</v>
      </c>
      <c r="C36" s="125">
        <v>79.566231057120063</v>
      </c>
      <c r="D36" s="143">
        <v>25937</v>
      </c>
      <c r="E36" s="144">
        <v>24632</v>
      </c>
      <c r="F36" s="144">
        <v>27597</v>
      </c>
      <c r="G36" s="144">
        <v>22281</v>
      </c>
      <c r="H36" s="145">
        <v>24860</v>
      </c>
      <c r="I36" s="143">
        <v>1077</v>
      </c>
      <c r="J36" s="146">
        <v>4.3322606596942883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32598</v>
      </c>
      <c r="F11" s="264">
        <v>30925</v>
      </c>
      <c r="G11" s="264">
        <v>34417</v>
      </c>
      <c r="H11" s="264">
        <v>27397</v>
      </c>
      <c r="I11" s="265">
        <v>31388</v>
      </c>
      <c r="J11" s="263">
        <v>1210</v>
      </c>
      <c r="K11" s="266">
        <v>3.8549764241111251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26.808393152954167</v>
      </c>
      <c r="E13" s="115">
        <v>8739</v>
      </c>
      <c r="F13" s="114">
        <v>9562</v>
      </c>
      <c r="G13" s="114">
        <v>10251</v>
      </c>
      <c r="H13" s="114">
        <v>7654</v>
      </c>
      <c r="I13" s="140">
        <v>8410</v>
      </c>
      <c r="J13" s="115">
        <v>329</v>
      </c>
      <c r="K13" s="116">
        <v>3.9120095124851368</v>
      </c>
    </row>
    <row r="14" spans="1:17" ht="15.95" customHeight="1" x14ac:dyDescent="0.2">
      <c r="A14" s="306" t="s">
        <v>230</v>
      </c>
      <c r="B14" s="307"/>
      <c r="C14" s="308"/>
      <c r="D14" s="113">
        <v>51.825265353702683</v>
      </c>
      <c r="E14" s="115">
        <v>16894</v>
      </c>
      <c r="F14" s="114">
        <v>14500</v>
      </c>
      <c r="G14" s="114">
        <v>17529</v>
      </c>
      <c r="H14" s="114">
        <v>14233</v>
      </c>
      <c r="I14" s="140">
        <v>16279</v>
      </c>
      <c r="J14" s="115">
        <v>615</v>
      </c>
      <c r="K14" s="116">
        <v>3.7778733337428587</v>
      </c>
    </row>
    <row r="15" spans="1:17" ht="15.95" customHeight="1" x14ac:dyDescent="0.2">
      <c r="A15" s="306" t="s">
        <v>231</v>
      </c>
      <c r="B15" s="307"/>
      <c r="C15" s="308"/>
      <c r="D15" s="113">
        <v>7.460580403705749</v>
      </c>
      <c r="E15" s="115">
        <v>2432</v>
      </c>
      <c r="F15" s="114">
        <v>2952</v>
      </c>
      <c r="G15" s="114">
        <v>2371</v>
      </c>
      <c r="H15" s="114">
        <v>1928</v>
      </c>
      <c r="I15" s="140">
        <v>2280</v>
      </c>
      <c r="J15" s="115">
        <v>152</v>
      </c>
      <c r="K15" s="116">
        <v>6.666666666666667</v>
      </c>
    </row>
    <row r="16" spans="1:17" ht="15.95" customHeight="1" x14ac:dyDescent="0.2">
      <c r="A16" s="306" t="s">
        <v>232</v>
      </c>
      <c r="B16" s="307"/>
      <c r="C16" s="308"/>
      <c r="D16" s="113">
        <v>12.841278606049451</v>
      </c>
      <c r="E16" s="115">
        <v>4186</v>
      </c>
      <c r="F16" s="114">
        <v>3739</v>
      </c>
      <c r="G16" s="114">
        <v>4087</v>
      </c>
      <c r="H16" s="114">
        <v>3429</v>
      </c>
      <c r="I16" s="140">
        <v>4294</v>
      </c>
      <c r="J16" s="115">
        <v>-108</v>
      </c>
      <c r="K16" s="116">
        <v>-2.5151374010246856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0.86508374746916994</v>
      </c>
      <c r="E18" s="115">
        <v>282</v>
      </c>
      <c r="F18" s="114">
        <v>719</v>
      </c>
      <c r="G18" s="114">
        <v>765</v>
      </c>
      <c r="H18" s="114">
        <v>228</v>
      </c>
      <c r="I18" s="140">
        <v>189</v>
      </c>
      <c r="J18" s="115">
        <v>93</v>
      </c>
      <c r="K18" s="116">
        <v>49.206349206349209</v>
      </c>
    </row>
    <row r="19" spans="1:11" ht="14.1" customHeight="1" x14ac:dyDescent="0.2">
      <c r="A19" s="306" t="s">
        <v>235</v>
      </c>
      <c r="B19" s="307" t="s">
        <v>236</v>
      </c>
      <c r="C19" s="308"/>
      <c r="D19" s="113">
        <v>0.71170010430087738</v>
      </c>
      <c r="E19" s="115">
        <v>232</v>
      </c>
      <c r="F19" s="114">
        <v>678</v>
      </c>
      <c r="G19" s="114">
        <v>697</v>
      </c>
      <c r="H19" s="114">
        <v>182</v>
      </c>
      <c r="I19" s="140">
        <v>140</v>
      </c>
      <c r="J19" s="115">
        <v>92</v>
      </c>
      <c r="K19" s="116">
        <v>65.714285714285708</v>
      </c>
    </row>
    <row r="20" spans="1:11" ht="14.1" customHeight="1" x14ac:dyDescent="0.2">
      <c r="A20" s="306">
        <v>12</v>
      </c>
      <c r="B20" s="307" t="s">
        <v>237</v>
      </c>
      <c r="C20" s="308"/>
      <c r="D20" s="113">
        <v>0.68409104853058467</v>
      </c>
      <c r="E20" s="115">
        <v>223</v>
      </c>
      <c r="F20" s="114">
        <v>235</v>
      </c>
      <c r="G20" s="114">
        <v>277</v>
      </c>
      <c r="H20" s="114">
        <v>240</v>
      </c>
      <c r="I20" s="140">
        <v>275</v>
      </c>
      <c r="J20" s="115">
        <v>-52</v>
      </c>
      <c r="K20" s="116">
        <v>-18.90909090909091</v>
      </c>
    </row>
    <row r="21" spans="1:11" ht="14.1" customHeight="1" x14ac:dyDescent="0.2">
      <c r="A21" s="306">
        <v>21</v>
      </c>
      <c r="B21" s="307" t="s">
        <v>238</v>
      </c>
      <c r="C21" s="308"/>
      <c r="D21" s="113">
        <v>0.47855696668507269</v>
      </c>
      <c r="E21" s="115">
        <v>156</v>
      </c>
      <c r="F21" s="114">
        <v>139</v>
      </c>
      <c r="G21" s="114">
        <v>134</v>
      </c>
      <c r="H21" s="114">
        <v>128</v>
      </c>
      <c r="I21" s="140">
        <v>126</v>
      </c>
      <c r="J21" s="115">
        <v>30</v>
      </c>
      <c r="K21" s="116">
        <v>23.80952380952381</v>
      </c>
    </row>
    <row r="22" spans="1:11" ht="14.1" customHeight="1" x14ac:dyDescent="0.2">
      <c r="A22" s="306">
        <v>22</v>
      </c>
      <c r="B22" s="307" t="s">
        <v>239</v>
      </c>
      <c r="C22" s="308"/>
      <c r="D22" s="113">
        <v>1.2025277624394135</v>
      </c>
      <c r="E22" s="115">
        <v>392</v>
      </c>
      <c r="F22" s="114">
        <v>480</v>
      </c>
      <c r="G22" s="114">
        <v>447</v>
      </c>
      <c r="H22" s="114">
        <v>394</v>
      </c>
      <c r="I22" s="140">
        <v>397</v>
      </c>
      <c r="J22" s="115">
        <v>-5</v>
      </c>
      <c r="K22" s="116">
        <v>-1.2594458438287153</v>
      </c>
    </row>
    <row r="23" spans="1:11" ht="14.1" customHeight="1" x14ac:dyDescent="0.2">
      <c r="A23" s="306">
        <v>23</v>
      </c>
      <c r="B23" s="307" t="s">
        <v>240</v>
      </c>
      <c r="C23" s="308"/>
      <c r="D23" s="113">
        <v>1.2761519111601938</v>
      </c>
      <c r="E23" s="115">
        <v>416</v>
      </c>
      <c r="F23" s="114">
        <v>429</v>
      </c>
      <c r="G23" s="114">
        <v>461</v>
      </c>
      <c r="H23" s="114">
        <v>369</v>
      </c>
      <c r="I23" s="140">
        <v>432</v>
      </c>
      <c r="J23" s="115">
        <v>-16</v>
      </c>
      <c r="K23" s="116">
        <v>-3.7037037037037037</v>
      </c>
    </row>
    <row r="24" spans="1:11" ht="14.1" customHeight="1" x14ac:dyDescent="0.2">
      <c r="A24" s="306">
        <v>24</v>
      </c>
      <c r="B24" s="307" t="s">
        <v>241</v>
      </c>
      <c r="C24" s="308"/>
      <c r="D24" s="113">
        <v>2.8866801644272653</v>
      </c>
      <c r="E24" s="115">
        <v>941</v>
      </c>
      <c r="F24" s="114">
        <v>937</v>
      </c>
      <c r="G24" s="114">
        <v>885</v>
      </c>
      <c r="H24" s="114">
        <v>851</v>
      </c>
      <c r="I24" s="140">
        <v>987</v>
      </c>
      <c r="J24" s="115">
        <v>-46</v>
      </c>
      <c r="K24" s="116">
        <v>-4.6605876393110437</v>
      </c>
    </row>
    <row r="25" spans="1:11" ht="14.1" customHeight="1" x14ac:dyDescent="0.2">
      <c r="A25" s="306">
        <v>25</v>
      </c>
      <c r="B25" s="307" t="s">
        <v>242</v>
      </c>
      <c r="C25" s="308"/>
      <c r="D25" s="113">
        <v>4.448125651880483</v>
      </c>
      <c r="E25" s="115">
        <v>1450</v>
      </c>
      <c r="F25" s="114">
        <v>1075</v>
      </c>
      <c r="G25" s="114">
        <v>1309</v>
      </c>
      <c r="H25" s="114">
        <v>1223</v>
      </c>
      <c r="I25" s="140">
        <v>1347</v>
      </c>
      <c r="J25" s="115">
        <v>103</v>
      </c>
      <c r="K25" s="116">
        <v>7.6466221232368223</v>
      </c>
    </row>
    <row r="26" spans="1:11" ht="14.1" customHeight="1" x14ac:dyDescent="0.2">
      <c r="A26" s="306">
        <v>26</v>
      </c>
      <c r="B26" s="307" t="s">
        <v>243</v>
      </c>
      <c r="C26" s="308"/>
      <c r="D26" s="113">
        <v>3.0707405362292164</v>
      </c>
      <c r="E26" s="115">
        <v>1001</v>
      </c>
      <c r="F26" s="114">
        <v>882</v>
      </c>
      <c r="G26" s="114">
        <v>1033</v>
      </c>
      <c r="H26" s="114">
        <v>665</v>
      </c>
      <c r="I26" s="140">
        <v>956</v>
      </c>
      <c r="J26" s="115">
        <v>45</v>
      </c>
      <c r="K26" s="116">
        <v>4.7071129707112966</v>
      </c>
    </row>
    <row r="27" spans="1:11" ht="14.1" customHeight="1" x14ac:dyDescent="0.2">
      <c r="A27" s="306">
        <v>27</v>
      </c>
      <c r="B27" s="307" t="s">
        <v>244</v>
      </c>
      <c r="C27" s="308"/>
      <c r="D27" s="113">
        <v>1.7731149150254617</v>
      </c>
      <c r="E27" s="115">
        <v>578</v>
      </c>
      <c r="F27" s="114">
        <v>472</v>
      </c>
      <c r="G27" s="114">
        <v>568</v>
      </c>
      <c r="H27" s="114">
        <v>496</v>
      </c>
      <c r="I27" s="140">
        <v>687</v>
      </c>
      <c r="J27" s="115">
        <v>-109</v>
      </c>
      <c r="K27" s="116">
        <v>-15.866084425036391</v>
      </c>
    </row>
    <row r="28" spans="1:11" ht="14.1" customHeight="1" x14ac:dyDescent="0.2">
      <c r="A28" s="306">
        <v>28</v>
      </c>
      <c r="B28" s="307" t="s">
        <v>245</v>
      </c>
      <c r="C28" s="308"/>
      <c r="D28" s="113">
        <v>0.30369961347321922</v>
      </c>
      <c r="E28" s="115">
        <v>99</v>
      </c>
      <c r="F28" s="114">
        <v>81</v>
      </c>
      <c r="G28" s="114">
        <v>118</v>
      </c>
      <c r="H28" s="114">
        <v>106</v>
      </c>
      <c r="I28" s="140">
        <v>157</v>
      </c>
      <c r="J28" s="115">
        <v>-58</v>
      </c>
      <c r="K28" s="116">
        <v>-36.942675159235669</v>
      </c>
    </row>
    <row r="29" spans="1:11" ht="14.1" customHeight="1" x14ac:dyDescent="0.2">
      <c r="A29" s="306">
        <v>29</v>
      </c>
      <c r="B29" s="307" t="s">
        <v>246</v>
      </c>
      <c r="C29" s="308"/>
      <c r="D29" s="113">
        <v>5.7948340388980917</v>
      </c>
      <c r="E29" s="115">
        <v>1889</v>
      </c>
      <c r="F29" s="114">
        <v>1388</v>
      </c>
      <c r="G29" s="114">
        <v>1330</v>
      </c>
      <c r="H29" s="114">
        <v>1109</v>
      </c>
      <c r="I29" s="140">
        <v>1647</v>
      </c>
      <c r="J29" s="115">
        <v>242</v>
      </c>
      <c r="K29" s="116">
        <v>14.693381906496661</v>
      </c>
    </row>
    <row r="30" spans="1:11" ht="14.1" customHeight="1" x14ac:dyDescent="0.2">
      <c r="A30" s="306" t="s">
        <v>247</v>
      </c>
      <c r="B30" s="307" t="s">
        <v>248</v>
      </c>
      <c r="C30" s="308"/>
      <c r="D30" s="113">
        <v>2.8038529971163877</v>
      </c>
      <c r="E30" s="115">
        <v>914</v>
      </c>
      <c r="F30" s="114">
        <v>746</v>
      </c>
      <c r="G30" s="114" t="s">
        <v>514</v>
      </c>
      <c r="H30" s="114">
        <v>421</v>
      </c>
      <c r="I30" s="140">
        <v>912</v>
      </c>
      <c r="J30" s="115">
        <v>2</v>
      </c>
      <c r="K30" s="116">
        <v>0.21929824561403508</v>
      </c>
    </row>
    <row r="31" spans="1:11" ht="14.1" customHeight="1" x14ac:dyDescent="0.2">
      <c r="A31" s="306" t="s">
        <v>249</v>
      </c>
      <c r="B31" s="307" t="s">
        <v>250</v>
      </c>
      <c r="C31" s="308"/>
      <c r="D31" s="113">
        <v>2.9909810417817044</v>
      </c>
      <c r="E31" s="115">
        <v>975</v>
      </c>
      <c r="F31" s="114">
        <v>642</v>
      </c>
      <c r="G31" s="114">
        <v>768</v>
      </c>
      <c r="H31" s="114">
        <v>688</v>
      </c>
      <c r="I31" s="140">
        <v>735</v>
      </c>
      <c r="J31" s="115">
        <v>240</v>
      </c>
      <c r="K31" s="116">
        <v>32.653061224489797</v>
      </c>
    </row>
    <row r="32" spans="1:11" ht="14.1" customHeight="1" x14ac:dyDescent="0.2">
      <c r="A32" s="306">
        <v>31</v>
      </c>
      <c r="B32" s="307" t="s">
        <v>251</v>
      </c>
      <c r="C32" s="308"/>
      <c r="D32" s="113">
        <v>0.71476777716424322</v>
      </c>
      <c r="E32" s="115">
        <v>233</v>
      </c>
      <c r="F32" s="114">
        <v>206</v>
      </c>
      <c r="G32" s="114">
        <v>209</v>
      </c>
      <c r="H32" s="114">
        <v>167</v>
      </c>
      <c r="I32" s="140">
        <v>267</v>
      </c>
      <c r="J32" s="115">
        <v>-34</v>
      </c>
      <c r="K32" s="116">
        <v>-12.734082397003744</v>
      </c>
    </row>
    <row r="33" spans="1:11" ht="14.1" customHeight="1" x14ac:dyDescent="0.2">
      <c r="A33" s="306">
        <v>32</v>
      </c>
      <c r="B33" s="307" t="s">
        <v>252</v>
      </c>
      <c r="C33" s="308"/>
      <c r="D33" s="113">
        <v>2.484815019326339</v>
      </c>
      <c r="E33" s="115">
        <v>810</v>
      </c>
      <c r="F33" s="114">
        <v>770</v>
      </c>
      <c r="G33" s="114">
        <v>940</v>
      </c>
      <c r="H33" s="114">
        <v>707</v>
      </c>
      <c r="I33" s="140">
        <v>769</v>
      </c>
      <c r="J33" s="115">
        <v>41</v>
      </c>
      <c r="K33" s="116">
        <v>5.3315994798439528</v>
      </c>
    </row>
    <row r="34" spans="1:11" ht="14.1" customHeight="1" x14ac:dyDescent="0.2">
      <c r="A34" s="306">
        <v>33</v>
      </c>
      <c r="B34" s="307" t="s">
        <v>253</v>
      </c>
      <c r="C34" s="308"/>
      <c r="D34" s="113">
        <v>1.1411743051720964</v>
      </c>
      <c r="E34" s="115">
        <v>372</v>
      </c>
      <c r="F34" s="114">
        <v>441</v>
      </c>
      <c r="G34" s="114">
        <v>455</v>
      </c>
      <c r="H34" s="114">
        <v>315</v>
      </c>
      <c r="I34" s="140">
        <v>411</v>
      </c>
      <c r="J34" s="115">
        <v>-39</v>
      </c>
      <c r="K34" s="116">
        <v>-9.4890510948905114</v>
      </c>
    </row>
    <row r="35" spans="1:11" ht="14.1" customHeight="1" x14ac:dyDescent="0.2">
      <c r="A35" s="306">
        <v>34</v>
      </c>
      <c r="B35" s="307" t="s">
        <v>254</v>
      </c>
      <c r="C35" s="308"/>
      <c r="D35" s="113">
        <v>1.9357015767838517</v>
      </c>
      <c r="E35" s="115">
        <v>631</v>
      </c>
      <c r="F35" s="114">
        <v>442</v>
      </c>
      <c r="G35" s="114">
        <v>480</v>
      </c>
      <c r="H35" s="114">
        <v>466</v>
      </c>
      <c r="I35" s="140">
        <v>657</v>
      </c>
      <c r="J35" s="115">
        <v>-26</v>
      </c>
      <c r="K35" s="116">
        <v>-3.9573820395738202</v>
      </c>
    </row>
    <row r="36" spans="1:11" ht="14.1" customHeight="1" x14ac:dyDescent="0.2">
      <c r="A36" s="306">
        <v>41</v>
      </c>
      <c r="B36" s="307" t="s">
        <v>255</v>
      </c>
      <c r="C36" s="308"/>
      <c r="D36" s="113">
        <v>1.6135959261304373</v>
      </c>
      <c r="E36" s="115">
        <v>526</v>
      </c>
      <c r="F36" s="114">
        <v>488</v>
      </c>
      <c r="G36" s="114">
        <v>446</v>
      </c>
      <c r="H36" s="114">
        <v>410</v>
      </c>
      <c r="I36" s="140">
        <v>463</v>
      </c>
      <c r="J36" s="115">
        <v>63</v>
      </c>
      <c r="K36" s="116">
        <v>13.606911447084233</v>
      </c>
    </row>
    <row r="37" spans="1:11" ht="14.1" customHeight="1" x14ac:dyDescent="0.2">
      <c r="A37" s="306">
        <v>42</v>
      </c>
      <c r="B37" s="307" t="s">
        <v>256</v>
      </c>
      <c r="C37" s="308"/>
      <c r="D37" s="113">
        <v>0.17178968034848763</v>
      </c>
      <c r="E37" s="115">
        <v>56</v>
      </c>
      <c r="F37" s="114">
        <v>34</v>
      </c>
      <c r="G37" s="114" t="s">
        <v>514</v>
      </c>
      <c r="H37" s="114">
        <v>40</v>
      </c>
      <c r="I37" s="140">
        <v>54</v>
      </c>
      <c r="J37" s="115">
        <v>2</v>
      </c>
      <c r="K37" s="116">
        <v>3.7037037037037037</v>
      </c>
    </row>
    <row r="38" spans="1:11" ht="14.1" customHeight="1" x14ac:dyDescent="0.2">
      <c r="A38" s="306">
        <v>43</v>
      </c>
      <c r="B38" s="307" t="s">
        <v>257</v>
      </c>
      <c r="C38" s="308"/>
      <c r="D38" s="113">
        <v>1.6780170562611203</v>
      </c>
      <c r="E38" s="115">
        <v>547</v>
      </c>
      <c r="F38" s="114">
        <v>531</v>
      </c>
      <c r="G38" s="114">
        <v>777</v>
      </c>
      <c r="H38" s="114">
        <v>462</v>
      </c>
      <c r="I38" s="140">
        <v>579</v>
      </c>
      <c r="J38" s="115">
        <v>-32</v>
      </c>
      <c r="K38" s="116">
        <v>-5.5267702936096716</v>
      </c>
    </row>
    <row r="39" spans="1:11" ht="14.1" customHeight="1" x14ac:dyDescent="0.2">
      <c r="A39" s="306">
        <v>51</v>
      </c>
      <c r="B39" s="307" t="s">
        <v>258</v>
      </c>
      <c r="C39" s="308"/>
      <c r="D39" s="113">
        <v>8.9422663967114548</v>
      </c>
      <c r="E39" s="115">
        <v>2915</v>
      </c>
      <c r="F39" s="114">
        <v>3308</v>
      </c>
      <c r="G39" s="114">
        <v>3297</v>
      </c>
      <c r="H39" s="114">
        <v>2695</v>
      </c>
      <c r="I39" s="140">
        <v>2847</v>
      </c>
      <c r="J39" s="115">
        <v>68</v>
      </c>
      <c r="K39" s="116">
        <v>2.3884791008078681</v>
      </c>
    </row>
    <row r="40" spans="1:11" ht="14.1" customHeight="1" x14ac:dyDescent="0.2">
      <c r="A40" s="306" t="s">
        <v>259</v>
      </c>
      <c r="B40" s="307" t="s">
        <v>260</v>
      </c>
      <c r="C40" s="308"/>
      <c r="D40" s="113">
        <v>8.534265905883796</v>
      </c>
      <c r="E40" s="115">
        <v>2782</v>
      </c>
      <c r="F40" s="114">
        <v>3168</v>
      </c>
      <c r="G40" s="114">
        <v>3150</v>
      </c>
      <c r="H40" s="114">
        <v>2568</v>
      </c>
      <c r="I40" s="140">
        <v>2723</v>
      </c>
      <c r="J40" s="115">
        <v>59</v>
      </c>
      <c r="K40" s="116">
        <v>2.1667278736687479</v>
      </c>
    </row>
    <row r="41" spans="1:11" ht="14.1" customHeight="1" x14ac:dyDescent="0.2">
      <c r="A41" s="306"/>
      <c r="B41" s="307" t="s">
        <v>261</v>
      </c>
      <c r="C41" s="308"/>
      <c r="D41" s="113">
        <v>7.5311368795631637</v>
      </c>
      <c r="E41" s="115">
        <v>2455</v>
      </c>
      <c r="F41" s="114">
        <v>2873</v>
      </c>
      <c r="G41" s="114">
        <v>2760</v>
      </c>
      <c r="H41" s="114">
        <v>2272</v>
      </c>
      <c r="I41" s="140">
        <v>2485</v>
      </c>
      <c r="J41" s="115">
        <v>-30</v>
      </c>
      <c r="K41" s="116">
        <v>-1.2072434607645874</v>
      </c>
    </row>
    <row r="42" spans="1:11" ht="14.1" customHeight="1" x14ac:dyDescent="0.2">
      <c r="A42" s="306">
        <v>52</v>
      </c>
      <c r="B42" s="307" t="s">
        <v>262</v>
      </c>
      <c r="C42" s="308"/>
      <c r="D42" s="113">
        <v>4.4573286704705808</v>
      </c>
      <c r="E42" s="115">
        <v>1453</v>
      </c>
      <c r="F42" s="114">
        <v>1136</v>
      </c>
      <c r="G42" s="114">
        <v>1317</v>
      </c>
      <c r="H42" s="114">
        <v>1210</v>
      </c>
      <c r="I42" s="140">
        <v>1357</v>
      </c>
      <c r="J42" s="115">
        <v>96</v>
      </c>
      <c r="K42" s="116">
        <v>7.0744288872512895</v>
      </c>
    </row>
    <row r="43" spans="1:11" ht="14.1" customHeight="1" x14ac:dyDescent="0.2">
      <c r="A43" s="306" t="s">
        <v>263</v>
      </c>
      <c r="B43" s="307" t="s">
        <v>264</v>
      </c>
      <c r="C43" s="308"/>
      <c r="D43" s="113">
        <v>3.8867415178845328</v>
      </c>
      <c r="E43" s="115">
        <v>1267</v>
      </c>
      <c r="F43" s="114">
        <v>960</v>
      </c>
      <c r="G43" s="114">
        <v>1136</v>
      </c>
      <c r="H43" s="114">
        <v>1023</v>
      </c>
      <c r="I43" s="140">
        <v>1185</v>
      </c>
      <c r="J43" s="115">
        <v>82</v>
      </c>
      <c r="K43" s="116">
        <v>6.9198312236286919</v>
      </c>
    </row>
    <row r="44" spans="1:11" ht="14.1" customHeight="1" x14ac:dyDescent="0.2">
      <c r="A44" s="306">
        <v>53</v>
      </c>
      <c r="B44" s="307" t="s">
        <v>265</v>
      </c>
      <c r="C44" s="308"/>
      <c r="D44" s="113">
        <v>0.9509785876434137</v>
      </c>
      <c r="E44" s="115">
        <v>310</v>
      </c>
      <c r="F44" s="114">
        <v>336</v>
      </c>
      <c r="G44" s="114">
        <v>360</v>
      </c>
      <c r="H44" s="114">
        <v>318</v>
      </c>
      <c r="I44" s="140">
        <v>412</v>
      </c>
      <c r="J44" s="115">
        <v>-102</v>
      </c>
      <c r="K44" s="116">
        <v>-24.757281553398059</v>
      </c>
    </row>
    <row r="45" spans="1:11" ht="14.1" customHeight="1" x14ac:dyDescent="0.2">
      <c r="A45" s="306" t="s">
        <v>266</v>
      </c>
      <c r="B45" s="307" t="s">
        <v>267</v>
      </c>
      <c r="C45" s="308"/>
      <c r="D45" s="113">
        <v>0.92030185900975525</v>
      </c>
      <c r="E45" s="115">
        <v>300</v>
      </c>
      <c r="F45" s="114">
        <v>329</v>
      </c>
      <c r="G45" s="114">
        <v>323</v>
      </c>
      <c r="H45" s="114">
        <v>313</v>
      </c>
      <c r="I45" s="140">
        <v>402</v>
      </c>
      <c r="J45" s="115">
        <v>-102</v>
      </c>
      <c r="K45" s="116">
        <v>-25.373134328358208</v>
      </c>
    </row>
    <row r="46" spans="1:11" ht="14.1" customHeight="1" x14ac:dyDescent="0.2">
      <c r="A46" s="306">
        <v>54</v>
      </c>
      <c r="B46" s="307" t="s">
        <v>268</v>
      </c>
      <c r="C46" s="308"/>
      <c r="D46" s="113">
        <v>4.6505920608626292</v>
      </c>
      <c r="E46" s="115">
        <v>1516</v>
      </c>
      <c r="F46" s="114">
        <v>1371</v>
      </c>
      <c r="G46" s="114">
        <v>1633</v>
      </c>
      <c r="H46" s="114">
        <v>1365</v>
      </c>
      <c r="I46" s="140">
        <v>1546</v>
      </c>
      <c r="J46" s="115">
        <v>-30</v>
      </c>
      <c r="K46" s="116">
        <v>-1.9404915912031049</v>
      </c>
    </row>
    <row r="47" spans="1:11" ht="14.1" customHeight="1" x14ac:dyDescent="0.2">
      <c r="A47" s="306">
        <v>61</v>
      </c>
      <c r="B47" s="307" t="s">
        <v>269</v>
      </c>
      <c r="C47" s="308"/>
      <c r="D47" s="113">
        <v>1.8620774280630714</v>
      </c>
      <c r="E47" s="115">
        <v>607</v>
      </c>
      <c r="F47" s="114">
        <v>493</v>
      </c>
      <c r="G47" s="114">
        <v>566</v>
      </c>
      <c r="H47" s="114">
        <v>509</v>
      </c>
      <c r="I47" s="140">
        <v>561</v>
      </c>
      <c r="J47" s="115">
        <v>46</v>
      </c>
      <c r="K47" s="116">
        <v>8.1996434937611404</v>
      </c>
    </row>
    <row r="48" spans="1:11" ht="14.1" customHeight="1" x14ac:dyDescent="0.2">
      <c r="A48" s="306">
        <v>62</v>
      </c>
      <c r="B48" s="307" t="s">
        <v>270</v>
      </c>
      <c r="C48" s="308"/>
      <c r="D48" s="113">
        <v>7.8225658015829191</v>
      </c>
      <c r="E48" s="115">
        <v>2550</v>
      </c>
      <c r="F48" s="114">
        <v>2724</v>
      </c>
      <c r="G48" s="114">
        <v>2816</v>
      </c>
      <c r="H48" s="114">
        <v>2218</v>
      </c>
      <c r="I48" s="140">
        <v>2464</v>
      </c>
      <c r="J48" s="115">
        <v>86</v>
      </c>
      <c r="K48" s="116">
        <v>3.4902597402597402</v>
      </c>
    </row>
    <row r="49" spans="1:11" ht="14.1" customHeight="1" x14ac:dyDescent="0.2">
      <c r="A49" s="306">
        <v>63</v>
      </c>
      <c r="B49" s="307" t="s">
        <v>271</v>
      </c>
      <c r="C49" s="308"/>
      <c r="D49" s="113">
        <v>3.5922449230014113</v>
      </c>
      <c r="E49" s="115">
        <v>1171</v>
      </c>
      <c r="F49" s="114">
        <v>1039</v>
      </c>
      <c r="G49" s="114">
        <v>1108</v>
      </c>
      <c r="H49" s="114">
        <v>929</v>
      </c>
      <c r="I49" s="140">
        <v>1050</v>
      </c>
      <c r="J49" s="115">
        <v>121</v>
      </c>
      <c r="K49" s="116">
        <v>11.523809523809524</v>
      </c>
    </row>
    <row r="50" spans="1:11" ht="14.1" customHeight="1" x14ac:dyDescent="0.2">
      <c r="A50" s="306" t="s">
        <v>272</v>
      </c>
      <c r="B50" s="307" t="s">
        <v>273</v>
      </c>
      <c r="C50" s="308"/>
      <c r="D50" s="113">
        <v>0.43560954659795081</v>
      </c>
      <c r="E50" s="115">
        <v>142</v>
      </c>
      <c r="F50" s="114">
        <v>74</v>
      </c>
      <c r="G50" s="114">
        <v>143</v>
      </c>
      <c r="H50" s="114">
        <v>88</v>
      </c>
      <c r="I50" s="140">
        <v>115</v>
      </c>
      <c r="J50" s="115">
        <v>27</v>
      </c>
      <c r="K50" s="116">
        <v>23.478260869565219</v>
      </c>
    </row>
    <row r="51" spans="1:11" ht="14.1" customHeight="1" x14ac:dyDescent="0.2">
      <c r="A51" s="306" t="s">
        <v>274</v>
      </c>
      <c r="B51" s="307" t="s">
        <v>275</v>
      </c>
      <c r="C51" s="308"/>
      <c r="D51" s="113">
        <v>2.8713418001104363</v>
      </c>
      <c r="E51" s="115">
        <v>936</v>
      </c>
      <c r="F51" s="114">
        <v>884</v>
      </c>
      <c r="G51" s="114">
        <v>850</v>
      </c>
      <c r="H51" s="114">
        <v>733</v>
      </c>
      <c r="I51" s="140">
        <v>814</v>
      </c>
      <c r="J51" s="115">
        <v>122</v>
      </c>
      <c r="K51" s="116">
        <v>14.987714987714988</v>
      </c>
    </row>
    <row r="52" spans="1:11" ht="14.1" customHeight="1" x14ac:dyDescent="0.2">
      <c r="A52" s="306">
        <v>71</v>
      </c>
      <c r="B52" s="307" t="s">
        <v>276</v>
      </c>
      <c r="C52" s="308"/>
      <c r="D52" s="113">
        <v>8.6140254003313093</v>
      </c>
      <c r="E52" s="115">
        <v>2808</v>
      </c>
      <c r="F52" s="114">
        <v>2402</v>
      </c>
      <c r="G52" s="114">
        <v>2655</v>
      </c>
      <c r="H52" s="114">
        <v>2377</v>
      </c>
      <c r="I52" s="140">
        <v>2863</v>
      </c>
      <c r="J52" s="115">
        <v>-55</v>
      </c>
      <c r="K52" s="116">
        <v>-1.9210618232623122</v>
      </c>
    </row>
    <row r="53" spans="1:11" ht="14.1" customHeight="1" x14ac:dyDescent="0.2">
      <c r="A53" s="306" t="s">
        <v>277</v>
      </c>
      <c r="B53" s="307" t="s">
        <v>278</v>
      </c>
      <c r="C53" s="308"/>
      <c r="D53" s="113">
        <v>2.5737775323639487</v>
      </c>
      <c r="E53" s="115">
        <v>839</v>
      </c>
      <c r="F53" s="114">
        <v>758</v>
      </c>
      <c r="G53" s="114">
        <v>754</v>
      </c>
      <c r="H53" s="114">
        <v>729</v>
      </c>
      <c r="I53" s="140">
        <v>912</v>
      </c>
      <c r="J53" s="115">
        <v>-73</v>
      </c>
      <c r="K53" s="116">
        <v>-8.0043859649122808</v>
      </c>
    </row>
    <row r="54" spans="1:11" ht="14.1" customHeight="1" x14ac:dyDescent="0.2">
      <c r="A54" s="306" t="s">
        <v>279</v>
      </c>
      <c r="B54" s="307" t="s">
        <v>280</v>
      </c>
      <c r="C54" s="308"/>
      <c r="D54" s="113">
        <v>5.2150438677219464</v>
      </c>
      <c r="E54" s="115">
        <v>1700</v>
      </c>
      <c r="F54" s="114">
        <v>1432</v>
      </c>
      <c r="G54" s="114">
        <v>1682</v>
      </c>
      <c r="H54" s="114">
        <v>1450</v>
      </c>
      <c r="I54" s="140">
        <v>1659</v>
      </c>
      <c r="J54" s="115">
        <v>41</v>
      </c>
      <c r="K54" s="116">
        <v>2.4713682941531041</v>
      </c>
    </row>
    <row r="55" spans="1:11" ht="14.1" customHeight="1" x14ac:dyDescent="0.2">
      <c r="A55" s="306">
        <v>72</v>
      </c>
      <c r="B55" s="307" t="s">
        <v>281</v>
      </c>
      <c r="C55" s="308"/>
      <c r="D55" s="113">
        <v>1.9847843425977054</v>
      </c>
      <c r="E55" s="115">
        <v>647</v>
      </c>
      <c r="F55" s="114">
        <v>1748</v>
      </c>
      <c r="G55" s="114">
        <v>572</v>
      </c>
      <c r="H55" s="114">
        <v>514</v>
      </c>
      <c r="I55" s="140">
        <v>668</v>
      </c>
      <c r="J55" s="115">
        <v>-21</v>
      </c>
      <c r="K55" s="116">
        <v>-3.1437125748502992</v>
      </c>
    </row>
    <row r="56" spans="1:11" ht="14.1" customHeight="1" x14ac:dyDescent="0.2">
      <c r="A56" s="306" t="s">
        <v>282</v>
      </c>
      <c r="B56" s="307" t="s">
        <v>283</v>
      </c>
      <c r="C56" s="308"/>
      <c r="D56" s="113">
        <v>0.88042211178599916</v>
      </c>
      <c r="E56" s="115">
        <v>287</v>
      </c>
      <c r="F56" s="114">
        <v>1493</v>
      </c>
      <c r="G56" s="114">
        <v>249</v>
      </c>
      <c r="H56" s="114">
        <v>203</v>
      </c>
      <c r="I56" s="140">
        <v>360</v>
      </c>
      <c r="J56" s="115">
        <v>-73</v>
      </c>
      <c r="K56" s="116">
        <v>-20.277777777777779</v>
      </c>
    </row>
    <row r="57" spans="1:11" ht="14.1" customHeight="1" x14ac:dyDescent="0.2">
      <c r="A57" s="306" t="s">
        <v>284</v>
      </c>
      <c r="B57" s="307" t="s">
        <v>285</v>
      </c>
      <c r="C57" s="308"/>
      <c r="D57" s="113">
        <v>0.57979017117614573</v>
      </c>
      <c r="E57" s="115">
        <v>189</v>
      </c>
      <c r="F57" s="114">
        <v>169</v>
      </c>
      <c r="G57" s="114">
        <v>158</v>
      </c>
      <c r="H57" s="114">
        <v>173</v>
      </c>
      <c r="I57" s="140">
        <v>193</v>
      </c>
      <c r="J57" s="115">
        <v>-4</v>
      </c>
      <c r="K57" s="116">
        <v>-2.0725388601036268</v>
      </c>
    </row>
    <row r="58" spans="1:11" ht="14.1" customHeight="1" x14ac:dyDescent="0.2">
      <c r="A58" s="306">
        <v>73</v>
      </c>
      <c r="B58" s="307" t="s">
        <v>286</v>
      </c>
      <c r="C58" s="308"/>
      <c r="D58" s="113">
        <v>1.5430394502730229</v>
      </c>
      <c r="E58" s="115">
        <v>503</v>
      </c>
      <c r="F58" s="114">
        <v>379</v>
      </c>
      <c r="G58" s="114">
        <v>532</v>
      </c>
      <c r="H58" s="114">
        <v>390</v>
      </c>
      <c r="I58" s="140">
        <v>505</v>
      </c>
      <c r="J58" s="115">
        <v>-2</v>
      </c>
      <c r="K58" s="116">
        <v>-0.39603960396039606</v>
      </c>
    </row>
    <row r="59" spans="1:11" ht="14.1" customHeight="1" x14ac:dyDescent="0.2">
      <c r="A59" s="306" t="s">
        <v>287</v>
      </c>
      <c r="B59" s="307" t="s">
        <v>288</v>
      </c>
      <c r="C59" s="308"/>
      <c r="D59" s="113">
        <v>0.88042211178599916</v>
      </c>
      <c r="E59" s="115">
        <v>287</v>
      </c>
      <c r="F59" s="114">
        <v>210</v>
      </c>
      <c r="G59" s="114">
        <v>367</v>
      </c>
      <c r="H59" s="114">
        <v>242</v>
      </c>
      <c r="I59" s="140">
        <v>304</v>
      </c>
      <c r="J59" s="115">
        <v>-17</v>
      </c>
      <c r="K59" s="116">
        <v>-5.5921052631578947</v>
      </c>
    </row>
    <row r="60" spans="1:11" ht="14.1" customHeight="1" x14ac:dyDescent="0.2">
      <c r="A60" s="306">
        <v>81</v>
      </c>
      <c r="B60" s="307" t="s">
        <v>289</v>
      </c>
      <c r="C60" s="308"/>
      <c r="D60" s="113">
        <v>7.8563102030799437</v>
      </c>
      <c r="E60" s="115">
        <v>2561</v>
      </c>
      <c r="F60" s="114">
        <v>1960</v>
      </c>
      <c r="G60" s="114">
        <v>2269</v>
      </c>
      <c r="H60" s="114">
        <v>2127</v>
      </c>
      <c r="I60" s="140">
        <v>2267</v>
      </c>
      <c r="J60" s="115">
        <v>294</v>
      </c>
      <c r="K60" s="116">
        <v>12.968681076312308</v>
      </c>
    </row>
    <row r="61" spans="1:11" ht="14.1" customHeight="1" x14ac:dyDescent="0.2">
      <c r="A61" s="306" t="s">
        <v>290</v>
      </c>
      <c r="B61" s="307" t="s">
        <v>291</v>
      </c>
      <c r="C61" s="308"/>
      <c r="D61" s="113">
        <v>2.3191606847045829</v>
      </c>
      <c r="E61" s="115">
        <v>756</v>
      </c>
      <c r="F61" s="114">
        <v>510</v>
      </c>
      <c r="G61" s="114">
        <v>642</v>
      </c>
      <c r="H61" s="114">
        <v>665</v>
      </c>
      <c r="I61" s="140">
        <v>749</v>
      </c>
      <c r="J61" s="115">
        <v>7</v>
      </c>
      <c r="K61" s="116">
        <v>0.93457943925233644</v>
      </c>
    </row>
    <row r="62" spans="1:11" ht="14.1" customHeight="1" x14ac:dyDescent="0.2">
      <c r="A62" s="306" t="s">
        <v>292</v>
      </c>
      <c r="B62" s="307" t="s">
        <v>293</v>
      </c>
      <c r="C62" s="308"/>
      <c r="D62" s="113">
        <v>2.9234922387876559</v>
      </c>
      <c r="E62" s="115">
        <v>953</v>
      </c>
      <c r="F62" s="114">
        <v>826</v>
      </c>
      <c r="G62" s="114">
        <v>989</v>
      </c>
      <c r="H62" s="114">
        <v>824</v>
      </c>
      <c r="I62" s="140">
        <v>808</v>
      </c>
      <c r="J62" s="115">
        <v>145</v>
      </c>
      <c r="K62" s="116">
        <v>17.945544554455445</v>
      </c>
    </row>
    <row r="63" spans="1:11" ht="14.1" customHeight="1" x14ac:dyDescent="0.2">
      <c r="A63" s="306"/>
      <c r="B63" s="307" t="s">
        <v>294</v>
      </c>
      <c r="C63" s="308"/>
      <c r="D63" s="113">
        <v>2.3866494876986319</v>
      </c>
      <c r="E63" s="115">
        <v>778</v>
      </c>
      <c r="F63" s="114">
        <v>726</v>
      </c>
      <c r="G63" s="114">
        <v>831</v>
      </c>
      <c r="H63" s="114">
        <v>751</v>
      </c>
      <c r="I63" s="140">
        <v>689</v>
      </c>
      <c r="J63" s="115">
        <v>89</v>
      </c>
      <c r="K63" s="116">
        <v>12.917271407837445</v>
      </c>
    </row>
    <row r="64" spans="1:11" ht="14.1" customHeight="1" x14ac:dyDescent="0.2">
      <c r="A64" s="306" t="s">
        <v>295</v>
      </c>
      <c r="B64" s="307" t="s">
        <v>296</v>
      </c>
      <c r="C64" s="308"/>
      <c r="D64" s="113">
        <v>0.93870789618995032</v>
      </c>
      <c r="E64" s="115">
        <v>306</v>
      </c>
      <c r="F64" s="114">
        <v>192</v>
      </c>
      <c r="G64" s="114">
        <v>217</v>
      </c>
      <c r="H64" s="114">
        <v>240</v>
      </c>
      <c r="I64" s="140">
        <v>273</v>
      </c>
      <c r="J64" s="115">
        <v>33</v>
      </c>
      <c r="K64" s="116">
        <v>12.087912087912088</v>
      </c>
    </row>
    <row r="65" spans="1:11" ht="14.1" customHeight="1" x14ac:dyDescent="0.2">
      <c r="A65" s="306" t="s">
        <v>297</v>
      </c>
      <c r="B65" s="307" t="s">
        <v>298</v>
      </c>
      <c r="C65" s="308"/>
      <c r="D65" s="113">
        <v>0.64114362844346284</v>
      </c>
      <c r="E65" s="115">
        <v>209</v>
      </c>
      <c r="F65" s="114">
        <v>171</v>
      </c>
      <c r="G65" s="114">
        <v>189</v>
      </c>
      <c r="H65" s="114">
        <v>170</v>
      </c>
      <c r="I65" s="140">
        <v>200</v>
      </c>
      <c r="J65" s="115">
        <v>9</v>
      </c>
      <c r="K65" s="116">
        <v>4.5</v>
      </c>
    </row>
    <row r="66" spans="1:11" ht="14.1" customHeight="1" x14ac:dyDescent="0.2">
      <c r="A66" s="306">
        <v>82</v>
      </c>
      <c r="B66" s="307" t="s">
        <v>299</v>
      </c>
      <c r="C66" s="308"/>
      <c r="D66" s="113">
        <v>3.6535983802687282</v>
      </c>
      <c r="E66" s="115">
        <v>1191</v>
      </c>
      <c r="F66" s="114">
        <v>1098</v>
      </c>
      <c r="G66" s="114">
        <v>1277</v>
      </c>
      <c r="H66" s="114">
        <v>1236</v>
      </c>
      <c r="I66" s="140">
        <v>1107</v>
      </c>
      <c r="J66" s="115">
        <v>84</v>
      </c>
      <c r="K66" s="116">
        <v>7.588075880758808</v>
      </c>
    </row>
    <row r="67" spans="1:11" ht="14.1" customHeight="1" x14ac:dyDescent="0.2">
      <c r="A67" s="306" t="s">
        <v>300</v>
      </c>
      <c r="B67" s="307" t="s">
        <v>301</v>
      </c>
      <c r="C67" s="308"/>
      <c r="D67" s="113">
        <v>2.4265292349223877</v>
      </c>
      <c r="E67" s="115">
        <v>791</v>
      </c>
      <c r="F67" s="114">
        <v>844</v>
      </c>
      <c r="G67" s="114">
        <v>888</v>
      </c>
      <c r="H67" s="114">
        <v>944</v>
      </c>
      <c r="I67" s="140">
        <v>736</v>
      </c>
      <c r="J67" s="115">
        <v>55</v>
      </c>
      <c r="K67" s="116">
        <v>7.4728260869565215</v>
      </c>
    </row>
    <row r="68" spans="1:11" ht="14.1" customHeight="1" x14ac:dyDescent="0.2">
      <c r="A68" s="306" t="s">
        <v>302</v>
      </c>
      <c r="B68" s="307" t="s">
        <v>303</v>
      </c>
      <c r="C68" s="308"/>
      <c r="D68" s="113">
        <v>0.7270384686177066</v>
      </c>
      <c r="E68" s="115">
        <v>237</v>
      </c>
      <c r="F68" s="114">
        <v>154</v>
      </c>
      <c r="G68" s="114">
        <v>237</v>
      </c>
      <c r="H68" s="114">
        <v>211</v>
      </c>
      <c r="I68" s="140">
        <v>222</v>
      </c>
      <c r="J68" s="115">
        <v>15</v>
      </c>
      <c r="K68" s="116">
        <v>6.756756756756757</v>
      </c>
    </row>
    <row r="69" spans="1:11" ht="14.1" customHeight="1" x14ac:dyDescent="0.2">
      <c r="A69" s="306">
        <v>83</v>
      </c>
      <c r="B69" s="307" t="s">
        <v>304</v>
      </c>
      <c r="C69" s="308"/>
      <c r="D69" s="113">
        <v>4.009448432419167</v>
      </c>
      <c r="E69" s="115">
        <v>1307</v>
      </c>
      <c r="F69" s="114">
        <v>1162</v>
      </c>
      <c r="G69" s="114">
        <v>2876</v>
      </c>
      <c r="H69" s="114">
        <v>1231</v>
      </c>
      <c r="I69" s="140">
        <v>1213</v>
      </c>
      <c r="J69" s="115">
        <v>94</v>
      </c>
      <c r="K69" s="116">
        <v>7.7493816982687553</v>
      </c>
    </row>
    <row r="70" spans="1:11" ht="14.1" customHeight="1" x14ac:dyDescent="0.2">
      <c r="A70" s="306" t="s">
        <v>305</v>
      </c>
      <c r="B70" s="307" t="s">
        <v>306</v>
      </c>
      <c r="C70" s="308"/>
      <c r="D70" s="113">
        <v>3.0247254432787289</v>
      </c>
      <c r="E70" s="115">
        <v>986</v>
      </c>
      <c r="F70" s="114">
        <v>818</v>
      </c>
      <c r="G70" s="114">
        <v>2485</v>
      </c>
      <c r="H70" s="114">
        <v>905</v>
      </c>
      <c r="I70" s="140">
        <v>881</v>
      </c>
      <c r="J70" s="115">
        <v>105</v>
      </c>
      <c r="K70" s="116">
        <v>11.91827468785471</v>
      </c>
    </row>
    <row r="71" spans="1:11" ht="14.1" customHeight="1" x14ac:dyDescent="0.2">
      <c r="A71" s="306"/>
      <c r="B71" s="307" t="s">
        <v>307</v>
      </c>
      <c r="C71" s="308"/>
      <c r="D71" s="113">
        <v>1.3957911528314622</v>
      </c>
      <c r="E71" s="115">
        <v>455</v>
      </c>
      <c r="F71" s="114">
        <v>360</v>
      </c>
      <c r="G71" s="114">
        <v>1178</v>
      </c>
      <c r="H71" s="114">
        <v>402</v>
      </c>
      <c r="I71" s="140">
        <v>412</v>
      </c>
      <c r="J71" s="115">
        <v>43</v>
      </c>
      <c r="K71" s="116">
        <v>10.436893203883495</v>
      </c>
    </row>
    <row r="72" spans="1:11" ht="14.1" customHeight="1" x14ac:dyDescent="0.2">
      <c r="A72" s="306">
        <v>84</v>
      </c>
      <c r="B72" s="307" t="s">
        <v>308</v>
      </c>
      <c r="C72" s="308"/>
      <c r="D72" s="113">
        <v>4.3254187373458493</v>
      </c>
      <c r="E72" s="115">
        <v>1410</v>
      </c>
      <c r="F72" s="114">
        <v>1272</v>
      </c>
      <c r="G72" s="114">
        <v>1568</v>
      </c>
      <c r="H72" s="114">
        <v>1198</v>
      </c>
      <c r="I72" s="140">
        <v>1412</v>
      </c>
      <c r="J72" s="115">
        <v>-2</v>
      </c>
      <c r="K72" s="116">
        <v>-0.14164305949008499</v>
      </c>
    </row>
    <row r="73" spans="1:11" ht="14.1" customHeight="1" x14ac:dyDescent="0.2">
      <c r="A73" s="306" t="s">
        <v>309</v>
      </c>
      <c r="B73" s="307" t="s">
        <v>310</v>
      </c>
      <c r="C73" s="308"/>
      <c r="D73" s="113">
        <v>0.822136327382048</v>
      </c>
      <c r="E73" s="115">
        <v>268</v>
      </c>
      <c r="F73" s="114">
        <v>200</v>
      </c>
      <c r="G73" s="114">
        <v>417</v>
      </c>
      <c r="H73" s="114">
        <v>202</v>
      </c>
      <c r="I73" s="140">
        <v>280</v>
      </c>
      <c r="J73" s="115">
        <v>-12</v>
      </c>
      <c r="K73" s="116">
        <v>-4.2857142857142856</v>
      </c>
    </row>
    <row r="74" spans="1:11" ht="14.1" customHeight="1" x14ac:dyDescent="0.2">
      <c r="A74" s="306" t="s">
        <v>311</v>
      </c>
      <c r="B74" s="307" t="s">
        <v>312</v>
      </c>
      <c r="C74" s="308"/>
      <c r="D74" s="113">
        <v>0.11963924167126817</v>
      </c>
      <c r="E74" s="115">
        <v>39</v>
      </c>
      <c r="F74" s="114">
        <v>57</v>
      </c>
      <c r="G74" s="114">
        <v>76</v>
      </c>
      <c r="H74" s="114">
        <v>45</v>
      </c>
      <c r="I74" s="140">
        <v>49</v>
      </c>
      <c r="J74" s="115">
        <v>-10</v>
      </c>
      <c r="K74" s="116">
        <v>-20.408163265306122</v>
      </c>
    </row>
    <row r="75" spans="1:11" ht="14.1" customHeight="1" x14ac:dyDescent="0.2">
      <c r="A75" s="306" t="s">
        <v>313</v>
      </c>
      <c r="B75" s="307" t="s">
        <v>314</v>
      </c>
      <c r="C75" s="308"/>
      <c r="D75" s="113">
        <v>2.9572366402846799</v>
      </c>
      <c r="E75" s="115">
        <v>964</v>
      </c>
      <c r="F75" s="114">
        <v>915</v>
      </c>
      <c r="G75" s="114">
        <v>917</v>
      </c>
      <c r="H75" s="114">
        <v>850</v>
      </c>
      <c r="I75" s="140">
        <v>956</v>
      </c>
      <c r="J75" s="115">
        <v>8</v>
      </c>
      <c r="K75" s="116">
        <v>0.83682008368200833</v>
      </c>
    </row>
    <row r="76" spans="1:11" ht="14.1" customHeight="1" x14ac:dyDescent="0.2">
      <c r="A76" s="306">
        <v>91</v>
      </c>
      <c r="B76" s="307" t="s">
        <v>315</v>
      </c>
      <c r="C76" s="308"/>
      <c r="D76" s="113">
        <v>0.25768452052273144</v>
      </c>
      <c r="E76" s="115">
        <v>84</v>
      </c>
      <c r="F76" s="114">
        <v>117</v>
      </c>
      <c r="G76" s="114">
        <v>133</v>
      </c>
      <c r="H76" s="114">
        <v>118</v>
      </c>
      <c r="I76" s="140">
        <v>105</v>
      </c>
      <c r="J76" s="115">
        <v>-21</v>
      </c>
      <c r="K76" s="116">
        <v>-20</v>
      </c>
    </row>
    <row r="77" spans="1:11" ht="14.1" customHeight="1" x14ac:dyDescent="0.2">
      <c r="A77" s="306">
        <v>92</v>
      </c>
      <c r="B77" s="307" t="s">
        <v>316</v>
      </c>
      <c r="C77" s="308"/>
      <c r="D77" s="113">
        <v>1.2945579483403891</v>
      </c>
      <c r="E77" s="115">
        <v>422</v>
      </c>
      <c r="F77" s="114">
        <v>315</v>
      </c>
      <c r="G77" s="114">
        <v>338</v>
      </c>
      <c r="H77" s="114">
        <v>308</v>
      </c>
      <c r="I77" s="140">
        <v>305</v>
      </c>
      <c r="J77" s="115">
        <v>117</v>
      </c>
      <c r="K77" s="116">
        <v>38.360655737704917</v>
      </c>
    </row>
    <row r="78" spans="1:11" ht="14.1" customHeight="1" x14ac:dyDescent="0.2">
      <c r="A78" s="306">
        <v>93</v>
      </c>
      <c r="B78" s="307" t="s">
        <v>317</v>
      </c>
      <c r="C78" s="308"/>
      <c r="D78" s="113" t="s">
        <v>514</v>
      </c>
      <c r="E78" s="115" t="s">
        <v>514</v>
      </c>
      <c r="F78" s="114" t="s">
        <v>514</v>
      </c>
      <c r="G78" s="114">
        <v>61</v>
      </c>
      <c r="H78" s="114">
        <v>29</v>
      </c>
      <c r="I78" s="140">
        <v>51</v>
      </c>
      <c r="J78" s="115" t="s">
        <v>514</v>
      </c>
      <c r="K78" s="116" t="s">
        <v>514</v>
      </c>
    </row>
    <row r="79" spans="1:11" ht="14.1" customHeight="1" x14ac:dyDescent="0.2">
      <c r="A79" s="306">
        <v>94</v>
      </c>
      <c r="B79" s="307" t="s">
        <v>318</v>
      </c>
      <c r="C79" s="308"/>
      <c r="D79" s="113">
        <v>0.472421620958341</v>
      </c>
      <c r="E79" s="115">
        <v>154</v>
      </c>
      <c r="F79" s="114">
        <v>117</v>
      </c>
      <c r="G79" s="114">
        <v>168</v>
      </c>
      <c r="H79" s="114">
        <v>92</v>
      </c>
      <c r="I79" s="140">
        <v>123</v>
      </c>
      <c r="J79" s="115">
        <v>31</v>
      </c>
      <c r="K79" s="116">
        <v>25.203252032520325</v>
      </c>
    </row>
    <row r="80" spans="1:11" ht="14.1" customHeight="1" x14ac:dyDescent="0.2">
      <c r="A80" s="306" t="s">
        <v>319</v>
      </c>
      <c r="B80" s="307" t="s">
        <v>320</v>
      </c>
      <c r="C80" s="308"/>
      <c r="D80" s="113" t="s">
        <v>514</v>
      </c>
      <c r="E80" s="115" t="s">
        <v>514</v>
      </c>
      <c r="F80" s="114" t="s">
        <v>514</v>
      </c>
      <c r="G80" s="114" t="s">
        <v>514</v>
      </c>
      <c r="H80" s="114">
        <v>4</v>
      </c>
      <c r="I80" s="140">
        <v>7</v>
      </c>
      <c r="J80" s="115" t="s">
        <v>514</v>
      </c>
      <c r="K80" s="116" t="s">
        <v>514</v>
      </c>
    </row>
    <row r="81" spans="1:11" ht="14.1" customHeight="1" x14ac:dyDescent="0.2">
      <c r="A81" s="310" t="s">
        <v>321</v>
      </c>
      <c r="B81" s="311" t="s">
        <v>334</v>
      </c>
      <c r="C81" s="312"/>
      <c r="D81" s="125">
        <v>1.0644824835879503</v>
      </c>
      <c r="E81" s="143">
        <v>347</v>
      </c>
      <c r="F81" s="144">
        <v>172</v>
      </c>
      <c r="G81" s="144">
        <v>179</v>
      </c>
      <c r="H81" s="144">
        <v>153</v>
      </c>
      <c r="I81" s="145">
        <v>125</v>
      </c>
      <c r="J81" s="143">
        <v>222</v>
      </c>
      <c r="K81" s="146">
        <v>177.6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308049</v>
      </c>
      <c r="C10" s="114">
        <v>170566</v>
      </c>
      <c r="D10" s="114">
        <v>137483</v>
      </c>
      <c r="E10" s="114">
        <v>235669</v>
      </c>
      <c r="F10" s="114">
        <v>67764</v>
      </c>
      <c r="G10" s="114">
        <v>36692</v>
      </c>
      <c r="H10" s="114">
        <v>78764</v>
      </c>
      <c r="I10" s="115">
        <v>108412</v>
      </c>
      <c r="J10" s="114">
        <v>82667</v>
      </c>
      <c r="K10" s="114">
        <v>25745</v>
      </c>
      <c r="L10" s="422">
        <v>22874</v>
      </c>
      <c r="M10" s="423">
        <v>24652</v>
      </c>
    </row>
    <row r="11" spans="1:13" ht="11.1" customHeight="1" x14ac:dyDescent="0.2">
      <c r="A11" s="421" t="s">
        <v>388</v>
      </c>
      <c r="B11" s="115">
        <v>310394</v>
      </c>
      <c r="C11" s="114">
        <v>172461</v>
      </c>
      <c r="D11" s="114">
        <v>137933</v>
      </c>
      <c r="E11" s="114">
        <v>237013</v>
      </c>
      <c r="F11" s="114">
        <v>68832</v>
      </c>
      <c r="G11" s="114">
        <v>35504</v>
      </c>
      <c r="H11" s="114">
        <v>80437</v>
      </c>
      <c r="I11" s="115">
        <v>111022</v>
      </c>
      <c r="J11" s="114">
        <v>84751</v>
      </c>
      <c r="K11" s="114">
        <v>26271</v>
      </c>
      <c r="L11" s="422">
        <v>22571</v>
      </c>
      <c r="M11" s="423">
        <v>20366</v>
      </c>
    </row>
    <row r="12" spans="1:13" ht="11.1" customHeight="1" x14ac:dyDescent="0.2">
      <c r="A12" s="421" t="s">
        <v>389</v>
      </c>
      <c r="B12" s="115">
        <v>317613</v>
      </c>
      <c r="C12" s="114">
        <v>176563</v>
      </c>
      <c r="D12" s="114">
        <v>141050</v>
      </c>
      <c r="E12" s="114">
        <v>243570</v>
      </c>
      <c r="F12" s="114">
        <v>69335</v>
      </c>
      <c r="G12" s="114">
        <v>39733</v>
      </c>
      <c r="H12" s="114">
        <v>82334</v>
      </c>
      <c r="I12" s="115">
        <v>110595</v>
      </c>
      <c r="J12" s="114">
        <v>83157</v>
      </c>
      <c r="K12" s="114">
        <v>27438</v>
      </c>
      <c r="L12" s="422">
        <v>33138</v>
      </c>
      <c r="M12" s="423">
        <v>26758</v>
      </c>
    </row>
    <row r="13" spans="1:13" s="110" customFormat="1" ht="11.1" customHeight="1" x14ac:dyDescent="0.2">
      <c r="A13" s="421" t="s">
        <v>390</v>
      </c>
      <c r="B13" s="115">
        <v>316216</v>
      </c>
      <c r="C13" s="114">
        <v>175140</v>
      </c>
      <c r="D13" s="114">
        <v>141076</v>
      </c>
      <c r="E13" s="114">
        <v>241184</v>
      </c>
      <c r="F13" s="114">
        <v>70298</v>
      </c>
      <c r="G13" s="114">
        <v>38600</v>
      </c>
      <c r="H13" s="114">
        <v>83277</v>
      </c>
      <c r="I13" s="115">
        <v>111645</v>
      </c>
      <c r="J13" s="114">
        <v>84159</v>
      </c>
      <c r="K13" s="114">
        <v>27486</v>
      </c>
      <c r="L13" s="422">
        <v>20379</v>
      </c>
      <c r="M13" s="423">
        <v>22624</v>
      </c>
    </row>
    <row r="14" spans="1:13" ht="15" customHeight="1" x14ac:dyDescent="0.2">
      <c r="A14" s="421" t="s">
        <v>391</v>
      </c>
      <c r="B14" s="115">
        <v>315204</v>
      </c>
      <c r="C14" s="114">
        <v>174705</v>
      </c>
      <c r="D14" s="114">
        <v>140499</v>
      </c>
      <c r="E14" s="114">
        <v>233001</v>
      </c>
      <c r="F14" s="114">
        <v>78064</v>
      </c>
      <c r="G14" s="114">
        <v>36978</v>
      </c>
      <c r="H14" s="114">
        <v>84253</v>
      </c>
      <c r="I14" s="115">
        <v>110679</v>
      </c>
      <c r="J14" s="114">
        <v>83329</v>
      </c>
      <c r="K14" s="114">
        <v>27350</v>
      </c>
      <c r="L14" s="422">
        <v>26081</v>
      </c>
      <c r="M14" s="423">
        <v>26991</v>
      </c>
    </row>
    <row r="15" spans="1:13" ht="11.1" customHeight="1" x14ac:dyDescent="0.2">
      <c r="A15" s="421" t="s">
        <v>388</v>
      </c>
      <c r="B15" s="115">
        <v>318287</v>
      </c>
      <c r="C15" s="114">
        <v>176949</v>
      </c>
      <c r="D15" s="114">
        <v>141338</v>
      </c>
      <c r="E15" s="114">
        <v>234175</v>
      </c>
      <c r="F15" s="114">
        <v>80140</v>
      </c>
      <c r="G15" s="114">
        <v>36220</v>
      </c>
      <c r="H15" s="114">
        <v>86179</v>
      </c>
      <c r="I15" s="115">
        <v>112106</v>
      </c>
      <c r="J15" s="114">
        <v>84492</v>
      </c>
      <c r="K15" s="114">
        <v>27614</v>
      </c>
      <c r="L15" s="422">
        <v>23343</v>
      </c>
      <c r="M15" s="423">
        <v>20653</v>
      </c>
    </row>
    <row r="16" spans="1:13" ht="11.1" customHeight="1" x14ac:dyDescent="0.2">
      <c r="A16" s="421" t="s">
        <v>389</v>
      </c>
      <c r="B16" s="115">
        <v>325669</v>
      </c>
      <c r="C16" s="114">
        <v>181242</v>
      </c>
      <c r="D16" s="114">
        <v>144427</v>
      </c>
      <c r="E16" s="114">
        <v>240914</v>
      </c>
      <c r="F16" s="114">
        <v>81422</v>
      </c>
      <c r="G16" s="114">
        <v>40863</v>
      </c>
      <c r="H16" s="114">
        <v>87663</v>
      </c>
      <c r="I16" s="115">
        <v>111513</v>
      </c>
      <c r="J16" s="114">
        <v>82952</v>
      </c>
      <c r="K16" s="114">
        <v>28561</v>
      </c>
      <c r="L16" s="422">
        <v>35324</v>
      </c>
      <c r="M16" s="423">
        <v>28742</v>
      </c>
    </row>
    <row r="17" spans="1:13" s="110" customFormat="1" ht="11.1" customHeight="1" x14ac:dyDescent="0.2">
      <c r="A17" s="421" t="s">
        <v>390</v>
      </c>
      <c r="B17" s="115">
        <v>324436</v>
      </c>
      <c r="C17" s="114">
        <v>179442</v>
      </c>
      <c r="D17" s="114">
        <v>144994</v>
      </c>
      <c r="E17" s="114">
        <v>241041</v>
      </c>
      <c r="F17" s="114">
        <v>82992</v>
      </c>
      <c r="G17" s="114">
        <v>39474</v>
      </c>
      <c r="H17" s="114">
        <v>88777</v>
      </c>
      <c r="I17" s="115">
        <v>113283</v>
      </c>
      <c r="J17" s="114">
        <v>84628</v>
      </c>
      <c r="K17" s="114">
        <v>28655</v>
      </c>
      <c r="L17" s="422">
        <v>21143</v>
      </c>
      <c r="M17" s="423">
        <v>23751</v>
      </c>
    </row>
    <row r="18" spans="1:13" ht="15" customHeight="1" x14ac:dyDescent="0.2">
      <c r="A18" s="421" t="s">
        <v>392</v>
      </c>
      <c r="B18" s="115">
        <v>323648</v>
      </c>
      <c r="C18" s="114">
        <v>178685</v>
      </c>
      <c r="D18" s="114">
        <v>144963</v>
      </c>
      <c r="E18" s="114">
        <v>238335</v>
      </c>
      <c r="F18" s="114">
        <v>84872</v>
      </c>
      <c r="G18" s="114">
        <v>37686</v>
      </c>
      <c r="H18" s="114">
        <v>89724</v>
      </c>
      <c r="I18" s="115">
        <v>110802</v>
      </c>
      <c r="J18" s="114">
        <v>82812</v>
      </c>
      <c r="K18" s="114">
        <v>27990</v>
      </c>
      <c r="L18" s="422">
        <v>25113</v>
      </c>
      <c r="M18" s="423">
        <v>26374</v>
      </c>
    </row>
    <row r="19" spans="1:13" ht="11.1" customHeight="1" x14ac:dyDescent="0.2">
      <c r="A19" s="421" t="s">
        <v>388</v>
      </c>
      <c r="B19" s="115">
        <v>325417</v>
      </c>
      <c r="C19" s="114">
        <v>179680</v>
      </c>
      <c r="D19" s="114">
        <v>145737</v>
      </c>
      <c r="E19" s="114">
        <v>238671</v>
      </c>
      <c r="F19" s="114">
        <v>86260</v>
      </c>
      <c r="G19" s="114">
        <v>36187</v>
      </c>
      <c r="H19" s="114">
        <v>91657</v>
      </c>
      <c r="I19" s="115">
        <v>113416</v>
      </c>
      <c r="J19" s="114">
        <v>84709</v>
      </c>
      <c r="K19" s="114">
        <v>28707</v>
      </c>
      <c r="L19" s="422">
        <v>22736</v>
      </c>
      <c r="M19" s="423">
        <v>21343</v>
      </c>
    </row>
    <row r="20" spans="1:13" ht="11.1" customHeight="1" x14ac:dyDescent="0.2">
      <c r="A20" s="421" t="s">
        <v>389</v>
      </c>
      <c r="B20" s="115">
        <v>332125</v>
      </c>
      <c r="C20" s="114">
        <v>183178</v>
      </c>
      <c r="D20" s="114">
        <v>148947</v>
      </c>
      <c r="E20" s="114">
        <v>244339</v>
      </c>
      <c r="F20" s="114">
        <v>87112</v>
      </c>
      <c r="G20" s="114">
        <v>40479</v>
      </c>
      <c r="H20" s="114">
        <v>93159</v>
      </c>
      <c r="I20" s="115">
        <v>113553</v>
      </c>
      <c r="J20" s="114">
        <v>83313</v>
      </c>
      <c r="K20" s="114">
        <v>30240</v>
      </c>
      <c r="L20" s="422">
        <v>33046</v>
      </c>
      <c r="M20" s="423">
        <v>27079</v>
      </c>
    </row>
    <row r="21" spans="1:13" s="110" customFormat="1" ht="11.1" customHeight="1" x14ac:dyDescent="0.2">
      <c r="A21" s="421" t="s">
        <v>390</v>
      </c>
      <c r="B21" s="115">
        <v>330290</v>
      </c>
      <c r="C21" s="114">
        <v>181392</v>
      </c>
      <c r="D21" s="114">
        <v>148898</v>
      </c>
      <c r="E21" s="114">
        <v>242097</v>
      </c>
      <c r="F21" s="114">
        <v>87978</v>
      </c>
      <c r="G21" s="114">
        <v>39143</v>
      </c>
      <c r="H21" s="114">
        <v>93892</v>
      </c>
      <c r="I21" s="115">
        <v>115122</v>
      </c>
      <c r="J21" s="114">
        <v>84650</v>
      </c>
      <c r="K21" s="114">
        <v>30472</v>
      </c>
      <c r="L21" s="422">
        <v>20598</v>
      </c>
      <c r="M21" s="423">
        <v>23256</v>
      </c>
    </row>
    <row r="22" spans="1:13" ht="15" customHeight="1" x14ac:dyDescent="0.2">
      <c r="A22" s="421" t="s">
        <v>393</v>
      </c>
      <c r="B22" s="115">
        <v>327896</v>
      </c>
      <c r="C22" s="114">
        <v>180025</v>
      </c>
      <c r="D22" s="114">
        <v>147871</v>
      </c>
      <c r="E22" s="114">
        <v>239057</v>
      </c>
      <c r="F22" s="114">
        <v>88065</v>
      </c>
      <c r="G22" s="114">
        <v>36990</v>
      </c>
      <c r="H22" s="114">
        <v>94693</v>
      </c>
      <c r="I22" s="115">
        <v>112907</v>
      </c>
      <c r="J22" s="114">
        <v>83296</v>
      </c>
      <c r="K22" s="114">
        <v>29611</v>
      </c>
      <c r="L22" s="422">
        <v>23403</v>
      </c>
      <c r="M22" s="423">
        <v>26125</v>
      </c>
    </row>
    <row r="23" spans="1:13" ht="11.1" customHeight="1" x14ac:dyDescent="0.2">
      <c r="A23" s="421" t="s">
        <v>388</v>
      </c>
      <c r="B23" s="115">
        <v>330121</v>
      </c>
      <c r="C23" s="114">
        <v>181218</v>
      </c>
      <c r="D23" s="114">
        <v>148903</v>
      </c>
      <c r="E23" s="114">
        <v>240056</v>
      </c>
      <c r="F23" s="114">
        <v>89212</v>
      </c>
      <c r="G23" s="114">
        <v>35807</v>
      </c>
      <c r="H23" s="114">
        <v>96834</v>
      </c>
      <c r="I23" s="115">
        <v>114983</v>
      </c>
      <c r="J23" s="114">
        <v>84925</v>
      </c>
      <c r="K23" s="114">
        <v>30058</v>
      </c>
      <c r="L23" s="422">
        <v>23561</v>
      </c>
      <c r="M23" s="423">
        <v>21571</v>
      </c>
    </row>
    <row r="24" spans="1:13" ht="11.1" customHeight="1" x14ac:dyDescent="0.2">
      <c r="A24" s="421" t="s">
        <v>389</v>
      </c>
      <c r="B24" s="115">
        <v>337396</v>
      </c>
      <c r="C24" s="114">
        <v>185097</v>
      </c>
      <c r="D24" s="114">
        <v>152299</v>
      </c>
      <c r="E24" s="114">
        <v>242751</v>
      </c>
      <c r="F24" s="114">
        <v>90069</v>
      </c>
      <c r="G24" s="114">
        <v>40262</v>
      </c>
      <c r="H24" s="114">
        <v>98431</v>
      </c>
      <c r="I24" s="115">
        <v>114774</v>
      </c>
      <c r="J24" s="114">
        <v>83485</v>
      </c>
      <c r="K24" s="114">
        <v>31289</v>
      </c>
      <c r="L24" s="422">
        <v>34141</v>
      </c>
      <c r="M24" s="423">
        <v>28033</v>
      </c>
    </row>
    <row r="25" spans="1:13" s="110" customFormat="1" ht="11.1" customHeight="1" x14ac:dyDescent="0.2">
      <c r="A25" s="421" t="s">
        <v>390</v>
      </c>
      <c r="B25" s="115">
        <v>334459</v>
      </c>
      <c r="C25" s="114">
        <v>182589</v>
      </c>
      <c r="D25" s="114">
        <v>151870</v>
      </c>
      <c r="E25" s="114">
        <v>239283</v>
      </c>
      <c r="F25" s="114">
        <v>90499</v>
      </c>
      <c r="G25" s="114">
        <v>38754</v>
      </c>
      <c r="H25" s="114">
        <v>98951</v>
      </c>
      <c r="I25" s="115">
        <v>115610</v>
      </c>
      <c r="J25" s="114">
        <v>84414</v>
      </c>
      <c r="K25" s="114">
        <v>31196</v>
      </c>
      <c r="L25" s="422">
        <v>19978</v>
      </c>
      <c r="M25" s="423">
        <v>22905</v>
      </c>
    </row>
    <row r="26" spans="1:13" ht="15" customHeight="1" x14ac:dyDescent="0.2">
      <c r="A26" s="421" t="s">
        <v>394</v>
      </c>
      <c r="B26" s="115">
        <v>333908</v>
      </c>
      <c r="C26" s="114">
        <v>182336</v>
      </c>
      <c r="D26" s="114">
        <v>151572</v>
      </c>
      <c r="E26" s="114">
        <v>237994</v>
      </c>
      <c r="F26" s="114">
        <v>91198</v>
      </c>
      <c r="G26" s="114">
        <v>37270</v>
      </c>
      <c r="H26" s="114">
        <v>100039</v>
      </c>
      <c r="I26" s="115">
        <v>113871</v>
      </c>
      <c r="J26" s="114">
        <v>83135</v>
      </c>
      <c r="K26" s="114">
        <v>30736</v>
      </c>
      <c r="L26" s="422">
        <v>24295</v>
      </c>
      <c r="M26" s="423">
        <v>25265</v>
      </c>
    </row>
    <row r="27" spans="1:13" ht="11.1" customHeight="1" x14ac:dyDescent="0.2">
      <c r="A27" s="421" t="s">
        <v>388</v>
      </c>
      <c r="B27" s="115">
        <v>336162</v>
      </c>
      <c r="C27" s="114">
        <v>183750</v>
      </c>
      <c r="D27" s="114">
        <v>152412</v>
      </c>
      <c r="E27" s="114">
        <v>238653</v>
      </c>
      <c r="F27" s="114">
        <v>92874</v>
      </c>
      <c r="G27" s="114">
        <v>35929</v>
      </c>
      <c r="H27" s="114">
        <v>102013</v>
      </c>
      <c r="I27" s="115">
        <v>116088</v>
      </c>
      <c r="J27" s="114">
        <v>84909</v>
      </c>
      <c r="K27" s="114">
        <v>31179</v>
      </c>
      <c r="L27" s="422">
        <v>23676</v>
      </c>
      <c r="M27" s="423">
        <v>21603</v>
      </c>
    </row>
    <row r="28" spans="1:13" ht="11.1" customHeight="1" x14ac:dyDescent="0.2">
      <c r="A28" s="421" t="s">
        <v>389</v>
      </c>
      <c r="B28" s="115">
        <v>343124</v>
      </c>
      <c r="C28" s="114">
        <v>187383</v>
      </c>
      <c r="D28" s="114">
        <v>155741</v>
      </c>
      <c r="E28" s="114">
        <v>245534</v>
      </c>
      <c r="F28" s="114">
        <v>93871</v>
      </c>
      <c r="G28" s="114">
        <v>40250</v>
      </c>
      <c r="H28" s="114">
        <v>103441</v>
      </c>
      <c r="I28" s="115">
        <v>115251</v>
      </c>
      <c r="J28" s="114">
        <v>83200</v>
      </c>
      <c r="K28" s="114">
        <v>32051</v>
      </c>
      <c r="L28" s="422">
        <v>33813</v>
      </c>
      <c r="M28" s="423">
        <v>27804</v>
      </c>
    </row>
    <row r="29" spans="1:13" s="110" customFormat="1" ht="11.1" customHeight="1" x14ac:dyDescent="0.2">
      <c r="A29" s="421" t="s">
        <v>390</v>
      </c>
      <c r="B29" s="115">
        <v>340436</v>
      </c>
      <c r="C29" s="114">
        <v>185287</v>
      </c>
      <c r="D29" s="114">
        <v>155149</v>
      </c>
      <c r="E29" s="114">
        <v>245543</v>
      </c>
      <c r="F29" s="114">
        <v>94590</v>
      </c>
      <c r="G29" s="114">
        <v>39025</v>
      </c>
      <c r="H29" s="114">
        <v>103618</v>
      </c>
      <c r="I29" s="115">
        <v>115610</v>
      </c>
      <c r="J29" s="114">
        <v>83789</v>
      </c>
      <c r="K29" s="114">
        <v>31821</v>
      </c>
      <c r="L29" s="422">
        <v>20263</v>
      </c>
      <c r="M29" s="423">
        <v>22806</v>
      </c>
    </row>
    <row r="30" spans="1:13" ht="15" customHeight="1" x14ac:dyDescent="0.2">
      <c r="A30" s="421" t="s">
        <v>395</v>
      </c>
      <c r="B30" s="115">
        <v>341093</v>
      </c>
      <c r="C30" s="114">
        <v>185784</v>
      </c>
      <c r="D30" s="114">
        <v>155309</v>
      </c>
      <c r="E30" s="114">
        <v>244532</v>
      </c>
      <c r="F30" s="114">
        <v>96406</v>
      </c>
      <c r="G30" s="114">
        <v>37771</v>
      </c>
      <c r="H30" s="114">
        <v>104665</v>
      </c>
      <c r="I30" s="115">
        <v>111579</v>
      </c>
      <c r="J30" s="114">
        <v>80734</v>
      </c>
      <c r="K30" s="114">
        <v>30845</v>
      </c>
      <c r="L30" s="422">
        <v>26736</v>
      </c>
      <c r="M30" s="423">
        <v>26415</v>
      </c>
    </row>
    <row r="31" spans="1:13" ht="11.1" customHeight="1" x14ac:dyDescent="0.2">
      <c r="A31" s="421" t="s">
        <v>388</v>
      </c>
      <c r="B31" s="115">
        <v>343336</v>
      </c>
      <c r="C31" s="114">
        <v>187403</v>
      </c>
      <c r="D31" s="114">
        <v>155933</v>
      </c>
      <c r="E31" s="114">
        <v>245356</v>
      </c>
      <c r="F31" s="114">
        <v>97859</v>
      </c>
      <c r="G31" s="114">
        <v>36450</v>
      </c>
      <c r="H31" s="114">
        <v>106498</v>
      </c>
      <c r="I31" s="115">
        <v>113445</v>
      </c>
      <c r="J31" s="114">
        <v>82283</v>
      </c>
      <c r="K31" s="114">
        <v>31162</v>
      </c>
      <c r="L31" s="422">
        <v>26501</v>
      </c>
      <c r="M31" s="423">
        <v>24533</v>
      </c>
    </row>
    <row r="32" spans="1:13" ht="11.1" customHeight="1" x14ac:dyDescent="0.2">
      <c r="A32" s="421" t="s">
        <v>389</v>
      </c>
      <c r="B32" s="115">
        <v>351535</v>
      </c>
      <c r="C32" s="114">
        <v>191539</v>
      </c>
      <c r="D32" s="114">
        <v>159996</v>
      </c>
      <c r="E32" s="114">
        <v>251845</v>
      </c>
      <c r="F32" s="114">
        <v>99638</v>
      </c>
      <c r="G32" s="114">
        <v>40953</v>
      </c>
      <c r="H32" s="114">
        <v>107855</v>
      </c>
      <c r="I32" s="115">
        <v>113063</v>
      </c>
      <c r="J32" s="114">
        <v>80500</v>
      </c>
      <c r="K32" s="114">
        <v>32563</v>
      </c>
      <c r="L32" s="422">
        <v>35266</v>
      </c>
      <c r="M32" s="423">
        <v>28006</v>
      </c>
    </row>
    <row r="33" spans="1:13" s="110" customFormat="1" ht="11.1" customHeight="1" x14ac:dyDescent="0.2">
      <c r="A33" s="421" t="s">
        <v>390</v>
      </c>
      <c r="B33" s="115">
        <v>350562</v>
      </c>
      <c r="C33" s="114">
        <v>190254</v>
      </c>
      <c r="D33" s="114">
        <v>160308</v>
      </c>
      <c r="E33" s="114">
        <v>249457</v>
      </c>
      <c r="F33" s="114">
        <v>101064</v>
      </c>
      <c r="G33" s="114">
        <v>39989</v>
      </c>
      <c r="H33" s="114">
        <v>108544</v>
      </c>
      <c r="I33" s="115">
        <v>114200</v>
      </c>
      <c r="J33" s="114">
        <v>81478</v>
      </c>
      <c r="K33" s="114">
        <v>32722</v>
      </c>
      <c r="L33" s="422">
        <v>22605</v>
      </c>
      <c r="M33" s="423">
        <v>23855</v>
      </c>
    </row>
    <row r="34" spans="1:13" ht="15" customHeight="1" x14ac:dyDescent="0.2">
      <c r="A34" s="421" t="s">
        <v>396</v>
      </c>
      <c r="B34" s="115">
        <v>350116</v>
      </c>
      <c r="C34" s="114">
        <v>190084</v>
      </c>
      <c r="D34" s="114">
        <v>160032</v>
      </c>
      <c r="E34" s="114">
        <v>248162</v>
      </c>
      <c r="F34" s="114">
        <v>101926</v>
      </c>
      <c r="G34" s="114">
        <v>38318</v>
      </c>
      <c r="H34" s="114">
        <v>109843</v>
      </c>
      <c r="I34" s="115">
        <v>112566</v>
      </c>
      <c r="J34" s="114">
        <v>80164</v>
      </c>
      <c r="K34" s="114">
        <v>32402</v>
      </c>
      <c r="L34" s="422">
        <v>26557</v>
      </c>
      <c r="M34" s="423">
        <v>27948</v>
      </c>
    </row>
    <row r="35" spans="1:13" ht="11.1" customHeight="1" x14ac:dyDescent="0.2">
      <c r="A35" s="421" t="s">
        <v>388</v>
      </c>
      <c r="B35" s="115">
        <v>352096</v>
      </c>
      <c r="C35" s="114">
        <v>191367</v>
      </c>
      <c r="D35" s="114">
        <v>160729</v>
      </c>
      <c r="E35" s="114">
        <v>248395</v>
      </c>
      <c r="F35" s="114">
        <v>103684</v>
      </c>
      <c r="G35" s="114">
        <v>37224</v>
      </c>
      <c r="H35" s="114">
        <v>111656</v>
      </c>
      <c r="I35" s="115">
        <v>114714</v>
      </c>
      <c r="J35" s="114">
        <v>81860</v>
      </c>
      <c r="K35" s="114">
        <v>32854</v>
      </c>
      <c r="L35" s="422">
        <v>25478</v>
      </c>
      <c r="M35" s="423">
        <v>23498</v>
      </c>
    </row>
    <row r="36" spans="1:13" ht="11.1" customHeight="1" x14ac:dyDescent="0.2">
      <c r="A36" s="421" t="s">
        <v>389</v>
      </c>
      <c r="B36" s="115">
        <v>360083</v>
      </c>
      <c r="C36" s="114">
        <v>195630</v>
      </c>
      <c r="D36" s="114">
        <v>164453</v>
      </c>
      <c r="E36" s="114">
        <v>255285</v>
      </c>
      <c r="F36" s="114">
        <v>104797</v>
      </c>
      <c r="G36" s="114">
        <v>41320</v>
      </c>
      <c r="H36" s="114">
        <v>113323</v>
      </c>
      <c r="I36" s="115">
        <v>114467</v>
      </c>
      <c r="J36" s="114">
        <v>80096</v>
      </c>
      <c r="K36" s="114">
        <v>34371</v>
      </c>
      <c r="L36" s="422">
        <v>36879</v>
      </c>
      <c r="M36" s="423">
        <v>29896</v>
      </c>
    </row>
    <row r="37" spans="1:13" s="110" customFormat="1" ht="11.1" customHeight="1" x14ac:dyDescent="0.2">
      <c r="A37" s="421" t="s">
        <v>390</v>
      </c>
      <c r="B37" s="115">
        <v>359533</v>
      </c>
      <c r="C37" s="114">
        <v>195046</v>
      </c>
      <c r="D37" s="114">
        <v>164487</v>
      </c>
      <c r="E37" s="114">
        <v>253567</v>
      </c>
      <c r="F37" s="114">
        <v>105966</v>
      </c>
      <c r="G37" s="114">
        <v>40539</v>
      </c>
      <c r="H37" s="114">
        <v>113945</v>
      </c>
      <c r="I37" s="115">
        <v>114727</v>
      </c>
      <c r="J37" s="114">
        <v>80426</v>
      </c>
      <c r="K37" s="114">
        <v>34301</v>
      </c>
      <c r="L37" s="422">
        <v>23772</v>
      </c>
      <c r="M37" s="423">
        <v>24633</v>
      </c>
    </row>
    <row r="38" spans="1:13" ht="15" customHeight="1" x14ac:dyDescent="0.2">
      <c r="A38" s="424" t="s">
        <v>397</v>
      </c>
      <c r="B38" s="115">
        <v>359440</v>
      </c>
      <c r="C38" s="114">
        <v>195416</v>
      </c>
      <c r="D38" s="114">
        <v>164024</v>
      </c>
      <c r="E38" s="114">
        <v>253131</v>
      </c>
      <c r="F38" s="114">
        <v>106309</v>
      </c>
      <c r="G38" s="114">
        <v>39027</v>
      </c>
      <c r="H38" s="114">
        <v>114761</v>
      </c>
      <c r="I38" s="115">
        <v>112514</v>
      </c>
      <c r="J38" s="114">
        <v>78858</v>
      </c>
      <c r="K38" s="114">
        <v>33656</v>
      </c>
      <c r="L38" s="422">
        <v>28611</v>
      </c>
      <c r="M38" s="423">
        <v>28975</v>
      </c>
    </row>
    <row r="39" spans="1:13" ht="11.1" customHeight="1" x14ac:dyDescent="0.2">
      <c r="A39" s="421" t="s">
        <v>388</v>
      </c>
      <c r="B39" s="115">
        <v>361428</v>
      </c>
      <c r="C39" s="114">
        <v>196881</v>
      </c>
      <c r="D39" s="114">
        <v>164547</v>
      </c>
      <c r="E39" s="114">
        <v>253738</v>
      </c>
      <c r="F39" s="114">
        <v>107690</v>
      </c>
      <c r="G39" s="114">
        <v>37855</v>
      </c>
      <c r="H39" s="114">
        <v>116695</v>
      </c>
      <c r="I39" s="115">
        <v>115318</v>
      </c>
      <c r="J39" s="114">
        <v>80961</v>
      </c>
      <c r="K39" s="114">
        <v>34357</v>
      </c>
      <c r="L39" s="422">
        <v>27799</v>
      </c>
      <c r="M39" s="423">
        <v>25808</v>
      </c>
    </row>
    <row r="40" spans="1:13" ht="11.1" customHeight="1" x14ac:dyDescent="0.2">
      <c r="A40" s="424" t="s">
        <v>389</v>
      </c>
      <c r="B40" s="115">
        <v>368875</v>
      </c>
      <c r="C40" s="114">
        <v>201078</v>
      </c>
      <c r="D40" s="114">
        <v>167797</v>
      </c>
      <c r="E40" s="114">
        <v>260151</v>
      </c>
      <c r="F40" s="114">
        <v>108724</v>
      </c>
      <c r="G40" s="114">
        <v>42341</v>
      </c>
      <c r="H40" s="114">
        <v>118161</v>
      </c>
      <c r="I40" s="115">
        <v>114606</v>
      </c>
      <c r="J40" s="114">
        <v>79164</v>
      </c>
      <c r="K40" s="114">
        <v>35442</v>
      </c>
      <c r="L40" s="422">
        <v>38783</v>
      </c>
      <c r="M40" s="423">
        <v>32442</v>
      </c>
    </row>
    <row r="41" spans="1:13" s="110" customFormat="1" ht="11.1" customHeight="1" x14ac:dyDescent="0.2">
      <c r="A41" s="421" t="s">
        <v>390</v>
      </c>
      <c r="B41" s="115">
        <v>368411</v>
      </c>
      <c r="C41" s="114">
        <v>200224</v>
      </c>
      <c r="D41" s="114">
        <v>168187</v>
      </c>
      <c r="E41" s="114">
        <v>258600</v>
      </c>
      <c r="F41" s="114">
        <v>109811</v>
      </c>
      <c r="G41" s="114">
        <v>41387</v>
      </c>
      <c r="H41" s="114">
        <v>118965</v>
      </c>
      <c r="I41" s="115">
        <v>115297</v>
      </c>
      <c r="J41" s="114">
        <v>79726</v>
      </c>
      <c r="K41" s="114">
        <v>35571</v>
      </c>
      <c r="L41" s="422">
        <v>26245</v>
      </c>
      <c r="M41" s="423">
        <v>27101</v>
      </c>
    </row>
    <row r="42" spans="1:13" ht="15" customHeight="1" x14ac:dyDescent="0.2">
      <c r="A42" s="421" t="s">
        <v>398</v>
      </c>
      <c r="B42" s="115">
        <v>368001</v>
      </c>
      <c r="C42" s="114">
        <v>200503</v>
      </c>
      <c r="D42" s="114">
        <v>167498</v>
      </c>
      <c r="E42" s="114">
        <v>257472</v>
      </c>
      <c r="F42" s="114">
        <v>110529</v>
      </c>
      <c r="G42" s="114">
        <v>39925</v>
      </c>
      <c r="H42" s="114">
        <v>119927</v>
      </c>
      <c r="I42" s="115">
        <v>113145</v>
      </c>
      <c r="J42" s="114">
        <v>77969</v>
      </c>
      <c r="K42" s="114">
        <v>35176</v>
      </c>
      <c r="L42" s="422">
        <v>30859</v>
      </c>
      <c r="M42" s="423">
        <v>31346</v>
      </c>
    </row>
    <row r="43" spans="1:13" ht="11.1" customHeight="1" x14ac:dyDescent="0.2">
      <c r="A43" s="421" t="s">
        <v>388</v>
      </c>
      <c r="B43" s="115">
        <v>370583</v>
      </c>
      <c r="C43" s="114">
        <v>202434</v>
      </c>
      <c r="D43" s="114">
        <v>168149</v>
      </c>
      <c r="E43" s="114">
        <v>258407</v>
      </c>
      <c r="F43" s="114">
        <v>112176</v>
      </c>
      <c r="G43" s="114">
        <v>39183</v>
      </c>
      <c r="H43" s="114">
        <v>121893</v>
      </c>
      <c r="I43" s="115">
        <v>114689</v>
      </c>
      <c r="J43" s="114">
        <v>78865</v>
      </c>
      <c r="K43" s="114">
        <v>35824</v>
      </c>
      <c r="L43" s="422">
        <v>29065</v>
      </c>
      <c r="M43" s="423">
        <v>26754</v>
      </c>
    </row>
    <row r="44" spans="1:13" ht="11.1" customHeight="1" x14ac:dyDescent="0.2">
      <c r="A44" s="421" t="s">
        <v>389</v>
      </c>
      <c r="B44" s="115">
        <v>378636</v>
      </c>
      <c r="C44" s="114">
        <v>206935</v>
      </c>
      <c r="D44" s="114">
        <v>171701</v>
      </c>
      <c r="E44" s="114">
        <v>265618</v>
      </c>
      <c r="F44" s="114">
        <v>113018</v>
      </c>
      <c r="G44" s="114">
        <v>43396</v>
      </c>
      <c r="H44" s="114">
        <v>123541</v>
      </c>
      <c r="I44" s="115">
        <v>113582</v>
      </c>
      <c r="J44" s="114">
        <v>76758</v>
      </c>
      <c r="K44" s="114">
        <v>36824</v>
      </c>
      <c r="L44" s="422">
        <v>39894</v>
      </c>
      <c r="M44" s="423">
        <v>33397</v>
      </c>
    </row>
    <row r="45" spans="1:13" s="110" customFormat="1" ht="11.1" customHeight="1" x14ac:dyDescent="0.2">
      <c r="A45" s="421" t="s">
        <v>390</v>
      </c>
      <c r="B45" s="115">
        <v>378268</v>
      </c>
      <c r="C45" s="114">
        <v>206318</v>
      </c>
      <c r="D45" s="114">
        <v>171950</v>
      </c>
      <c r="E45" s="114">
        <v>263706</v>
      </c>
      <c r="F45" s="114">
        <v>114562</v>
      </c>
      <c r="G45" s="114">
        <v>42765</v>
      </c>
      <c r="H45" s="114">
        <v>124084</v>
      </c>
      <c r="I45" s="115">
        <v>113742</v>
      </c>
      <c r="J45" s="114">
        <v>76943</v>
      </c>
      <c r="K45" s="114">
        <v>36799</v>
      </c>
      <c r="L45" s="422">
        <v>26222</v>
      </c>
      <c r="M45" s="423">
        <v>27060</v>
      </c>
    </row>
    <row r="46" spans="1:13" ht="15" customHeight="1" x14ac:dyDescent="0.2">
      <c r="A46" s="421" t="s">
        <v>399</v>
      </c>
      <c r="B46" s="115">
        <v>376753</v>
      </c>
      <c r="C46" s="114">
        <v>205330</v>
      </c>
      <c r="D46" s="114">
        <v>171423</v>
      </c>
      <c r="E46" s="114">
        <v>262145</v>
      </c>
      <c r="F46" s="114">
        <v>114608</v>
      </c>
      <c r="G46" s="114">
        <v>41231</v>
      </c>
      <c r="H46" s="114">
        <v>124573</v>
      </c>
      <c r="I46" s="115">
        <v>111804</v>
      </c>
      <c r="J46" s="114">
        <v>75535</v>
      </c>
      <c r="K46" s="114">
        <v>36269</v>
      </c>
      <c r="L46" s="422">
        <v>29624</v>
      </c>
      <c r="M46" s="423">
        <v>31388</v>
      </c>
    </row>
    <row r="47" spans="1:13" ht="11.1" customHeight="1" x14ac:dyDescent="0.2">
      <c r="A47" s="421" t="s">
        <v>388</v>
      </c>
      <c r="B47" s="115">
        <v>378949</v>
      </c>
      <c r="C47" s="114">
        <v>206742</v>
      </c>
      <c r="D47" s="114">
        <v>172207</v>
      </c>
      <c r="E47" s="114">
        <v>262764</v>
      </c>
      <c r="F47" s="114">
        <v>116185</v>
      </c>
      <c r="G47" s="114">
        <v>40507</v>
      </c>
      <c r="H47" s="114">
        <v>126038</v>
      </c>
      <c r="I47" s="115">
        <v>113531</v>
      </c>
      <c r="J47" s="114">
        <v>76533</v>
      </c>
      <c r="K47" s="114">
        <v>36998</v>
      </c>
      <c r="L47" s="422">
        <v>29183</v>
      </c>
      <c r="M47" s="423">
        <v>27397</v>
      </c>
    </row>
    <row r="48" spans="1:13" ht="11.1" customHeight="1" x14ac:dyDescent="0.2">
      <c r="A48" s="421" t="s">
        <v>389</v>
      </c>
      <c r="B48" s="115">
        <v>385730</v>
      </c>
      <c r="C48" s="114">
        <v>210523</v>
      </c>
      <c r="D48" s="114">
        <v>175207</v>
      </c>
      <c r="E48" s="114">
        <v>269407</v>
      </c>
      <c r="F48" s="114">
        <v>116323</v>
      </c>
      <c r="G48" s="114">
        <v>44125</v>
      </c>
      <c r="H48" s="114">
        <v>127401</v>
      </c>
      <c r="I48" s="115">
        <v>112523</v>
      </c>
      <c r="J48" s="114">
        <v>74629</v>
      </c>
      <c r="K48" s="114">
        <v>37894</v>
      </c>
      <c r="L48" s="422">
        <v>40497</v>
      </c>
      <c r="M48" s="423">
        <v>34417</v>
      </c>
    </row>
    <row r="49" spans="1:17" s="110" customFormat="1" ht="11.1" customHeight="1" x14ac:dyDescent="0.2">
      <c r="A49" s="421" t="s">
        <v>390</v>
      </c>
      <c r="B49" s="115">
        <v>383796</v>
      </c>
      <c r="C49" s="114">
        <v>208875</v>
      </c>
      <c r="D49" s="114">
        <v>174921</v>
      </c>
      <c r="E49" s="114">
        <v>266610</v>
      </c>
      <c r="F49" s="114">
        <v>117186</v>
      </c>
      <c r="G49" s="114">
        <v>43256</v>
      </c>
      <c r="H49" s="114">
        <v>127173</v>
      </c>
      <c r="I49" s="115">
        <v>112234</v>
      </c>
      <c r="J49" s="114">
        <v>74421</v>
      </c>
      <c r="K49" s="114">
        <v>37813</v>
      </c>
      <c r="L49" s="422">
        <v>28556</v>
      </c>
      <c r="M49" s="423">
        <v>30925</v>
      </c>
    </row>
    <row r="50" spans="1:17" ht="15" customHeight="1" x14ac:dyDescent="0.2">
      <c r="A50" s="421" t="s">
        <v>400</v>
      </c>
      <c r="B50" s="143">
        <v>381535</v>
      </c>
      <c r="C50" s="144">
        <v>207643</v>
      </c>
      <c r="D50" s="144">
        <v>173892</v>
      </c>
      <c r="E50" s="144">
        <v>264323</v>
      </c>
      <c r="F50" s="144">
        <v>117212</v>
      </c>
      <c r="G50" s="144">
        <v>41427</v>
      </c>
      <c r="H50" s="144">
        <v>127088</v>
      </c>
      <c r="I50" s="143">
        <v>107171</v>
      </c>
      <c r="J50" s="144">
        <v>70910</v>
      </c>
      <c r="K50" s="144">
        <v>36261</v>
      </c>
      <c r="L50" s="425">
        <v>30211</v>
      </c>
      <c r="M50" s="426">
        <v>32598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1.2692666017257992</v>
      </c>
      <c r="C6" s="479">
        <f>'Tabelle 3.3'!J11</f>
        <v>-4.1438588959250113</v>
      </c>
      <c r="D6" s="480">
        <f t="shared" ref="D6:E9" si="0">IF(OR(AND(B6&gt;=-50,B6&lt;=50),ISNUMBER(B6)=FALSE),B6,"")</f>
        <v>1.2692666017257992</v>
      </c>
      <c r="E6" s="480">
        <f t="shared" si="0"/>
        <v>-4.1438588959250113</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1.2692666017257992</v>
      </c>
      <c r="C14" s="479">
        <f>'Tabelle 3.3'!J11</f>
        <v>-4.1438588959250113</v>
      </c>
      <c r="D14" s="480">
        <f>IF(OR(AND(B14&gt;=-50,B14&lt;=50),ISNUMBER(B14)=FALSE),B14,"")</f>
        <v>1.2692666017257992</v>
      </c>
      <c r="E14" s="480">
        <f>IF(OR(AND(C14&gt;=-50,C14&lt;=50),ISNUMBER(C14)=FALSE),C14,"")</f>
        <v>-4.1438588959250113</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8.8405797101449277</v>
      </c>
      <c r="C15" s="479">
        <f>'Tabelle 3.3'!J12</f>
        <v>4.0033361134278564</v>
      </c>
      <c r="D15" s="480">
        <f t="shared" ref="D15:E45" si="3">IF(OR(AND(B15&gt;=-50,B15&lt;=50),ISNUMBER(B15)=FALSE),B15,"")</f>
        <v>8.8405797101449277</v>
      </c>
      <c r="E15" s="480">
        <f t="shared" si="3"/>
        <v>4.0033361134278564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1.5530432796619846</v>
      </c>
      <c r="C16" s="479">
        <f>'Tabelle 3.3'!J13</f>
        <v>-3.33889816360601</v>
      </c>
      <c r="D16" s="480">
        <f t="shared" si="3"/>
        <v>1.5530432796619846</v>
      </c>
      <c r="E16" s="480">
        <f t="shared" si="3"/>
        <v>-3.33889816360601</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-1.0825339312761724</v>
      </c>
      <c r="C17" s="479">
        <f>'Tabelle 3.3'!J14</f>
        <v>-7.2992700729927007</v>
      </c>
      <c r="D17" s="480">
        <f t="shared" si="3"/>
        <v>-1.0825339312761724</v>
      </c>
      <c r="E17" s="480">
        <f t="shared" si="3"/>
        <v>-7.2992700729927007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-2.1509243939284945</v>
      </c>
      <c r="C18" s="479">
        <f>'Tabelle 3.3'!J15</f>
        <v>-9.430349449497367</v>
      </c>
      <c r="D18" s="480">
        <f t="shared" si="3"/>
        <v>-2.1509243939284945</v>
      </c>
      <c r="E18" s="480">
        <f t="shared" si="3"/>
        <v>-9.430349449497367</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-0.42325300164118512</v>
      </c>
      <c r="C19" s="479">
        <f>'Tabelle 3.3'!J16</f>
        <v>-4.9484536082474229</v>
      </c>
      <c r="D19" s="480">
        <f t="shared" si="3"/>
        <v>-0.42325300164118512</v>
      </c>
      <c r="E19" s="480">
        <f t="shared" si="3"/>
        <v>-4.9484536082474229</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-1.5125601282736505</v>
      </c>
      <c r="C20" s="479">
        <f>'Tabelle 3.3'!J17</f>
        <v>-9.6473719228210246</v>
      </c>
      <c r="D20" s="480">
        <f t="shared" si="3"/>
        <v>-1.5125601282736505</v>
      </c>
      <c r="E20" s="480">
        <f t="shared" si="3"/>
        <v>-9.6473719228210246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3.332676000788799</v>
      </c>
      <c r="C21" s="479">
        <f>'Tabelle 3.3'!J18</f>
        <v>1.1927998265018434</v>
      </c>
      <c r="D21" s="480">
        <f t="shared" si="3"/>
        <v>3.332676000788799</v>
      </c>
      <c r="E21" s="480">
        <f t="shared" si="3"/>
        <v>1.1927998265018434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6.039012017633915E-2</v>
      </c>
      <c r="C22" s="479">
        <f>'Tabelle 3.3'!J19</f>
        <v>-4.4110412681060396</v>
      </c>
      <c r="D22" s="480">
        <f t="shared" si="3"/>
        <v>6.039012017633915E-2</v>
      </c>
      <c r="E22" s="480">
        <f t="shared" si="3"/>
        <v>-4.4110412681060396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2.3722127869391332</v>
      </c>
      <c r="C23" s="479">
        <f>'Tabelle 3.3'!J20</f>
        <v>-5.209677419354839</v>
      </c>
      <c r="D23" s="480">
        <f t="shared" si="3"/>
        <v>2.3722127869391332</v>
      </c>
      <c r="E23" s="480">
        <f t="shared" si="3"/>
        <v>-5.209677419354839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-1.5275877792977657</v>
      </c>
      <c r="C24" s="479">
        <f>'Tabelle 3.3'!J21</f>
        <v>-9.4846217788861189</v>
      </c>
      <c r="D24" s="480">
        <f t="shared" si="3"/>
        <v>-1.5275877792977657</v>
      </c>
      <c r="E24" s="480">
        <f t="shared" si="3"/>
        <v>-9.4846217788861189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5.326021634615385</v>
      </c>
      <c r="C25" s="479">
        <f>'Tabelle 3.3'!J22</f>
        <v>0.8441558441558441</v>
      </c>
      <c r="D25" s="480">
        <f t="shared" si="3"/>
        <v>5.326021634615385</v>
      </c>
      <c r="E25" s="480">
        <f t="shared" si="3"/>
        <v>0.8441558441558441</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-17.5</v>
      </c>
      <c r="C26" s="479">
        <f>'Tabelle 3.3'!J23</f>
        <v>-3.6077705827937097</v>
      </c>
      <c r="D26" s="480">
        <f t="shared" si="3"/>
        <v>-17.5</v>
      </c>
      <c r="E26" s="480">
        <f t="shared" si="3"/>
        <v>-3.6077705827937097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3.9437516275570732</v>
      </c>
      <c r="C27" s="479">
        <f>'Tabelle 3.3'!J24</f>
        <v>-0.45875385770289434</v>
      </c>
      <c r="D27" s="480">
        <f t="shared" si="3"/>
        <v>3.9437516275570732</v>
      </c>
      <c r="E27" s="480">
        <f t="shared" si="3"/>
        <v>-0.45875385770289434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3.0171128734124379</v>
      </c>
      <c r="C28" s="479">
        <f>'Tabelle 3.3'!J25</f>
        <v>-6.6349231129498092</v>
      </c>
      <c r="D28" s="480">
        <f t="shared" si="3"/>
        <v>3.0171128734124379</v>
      </c>
      <c r="E28" s="480">
        <f t="shared" si="3"/>
        <v>-6.6349231129498092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-12.25355969331873</v>
      </c>
      <c r="C29" s="479">
        <f>'Tabelle 3.3'!J26</f>
        <v>-18.653648509763617</v>
      </c>
      <c r="D29" s="480">
        <f t="shared" si="3"/>
        <v>-12.25355969331873</v>
      </c>
      <c r="E29" s="480">
        <f t="shared" si="3"/>
        <v>-18.653648509763617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2.5433643623785542</v>
      </c>
      <c r="C30" s="479">
        <f>'Tabelle 3.3'!J27</f>
        <v>-0.43041606886657102</v>
      </c>
      <c r="D30" s="480">
        <f t="shared" si="3"/>
        <v>2.5433643623785542</v>
      </c>
      <c r="E30" s="480">
        <f t="shared" si="3"/>
        <v>-0.43041606886657102</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2.8093812375249501</v>
      </c>
      <c r="C31" s="479">
        <f>'Tabelle 3.3'!J28</f>
        <v>-2.648347272003186</v>
      </c>
      <c r="D31" s="480">
        <f t="shared" si="3"/>
        <v>2.8093812375249501</v>
      </c>
      <c r="E31" s="480">
        <f t="shared" si="3"/>
        <v>-2.648347272003186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2.7268877911079747</v>
      </c>
      <c r="C32" s="479">
        <f>'Tabelle 3.3'!J29</f>
        <v>-0.60993319779262267</v>
      </c>
      <c r="D32" s="480">
        <f t="shared" si="3"/>
        <v>2.7268877911079747</v>
      </c>
      <c r="E32" s="480">
        <f t="shared" si="3"/>
        <v>-0.60993319779262267</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5.468627512464332</v>
      </c>
      <c r="C33" s="479">
        <f>'Tabelle 3.3'!J30</f>
        <v>-0.36608863198458574</v>
      </c>
      <c r="D33" s="480">
        <f t="shared" si="3"/>
        <v>5.468627512464332</v>
      </c>
      <c r="E33" s="480">
        <f t="shared" si="3"/>
        <v>-0.36608863198458574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1.4012236037102823</v>
      </c>
      <c r="C34" s="479">
        <f>'Tabelle 3.3'!J31</f>
        <v>-3.4600500796722056</v>
      </c>
      <c r="D34" s="480">
        <f t="shared" si="3"/>
        <v>1.4012236037102823</v>
      </c>
      <c r="E34" s="480">
        <f t="shared" si="3"/>
        <v>-3.4600500796722056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8.8405797101449277</v>
      </c>
      <c r="C37" s="479">
        <f>'Tabelle 3.3'!J34</f>
        <v>4.0033361134278564</v>
      </c>
      <c r="D37" s="480">
        <f t="shared" si="3"/>
        <v>8.8405797101449277</v>
      </c>
      <c r="E37" s="480">
        <f t="shared" si="3"/>
        <v>4.0033361134278564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8.6114771277092439E-2</v>
      </c>
      <c r="C38" s="479">
        <f>'Tabelle 3.3'!J35</f>
        <v>-3.8944002623595968</v>
      </c>
      <c r="D38" s="480">
        <f t="shared" si="3"/>
        <v>8.6114771277092439E-2</v>
      </c>
      <c r="E38" s="480">
        <f t="shared" si="3"/>
        <v>-3.8944002623595968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1.640584115331952</v>
      </c>
      <c r="C39" s="479">
        <f>'Tabelle 3.3'!J36</f>
        <v>-4.2731134280430059</v>
      </c>
      <c r="D39" s="480">
        <f t="shared" si="3"/>
        <v>1.640584115331952</v>
      </c>
      <c r="E39" s="480">
        <f t="shared" si="3"/>
        <v>-4.2731134280430059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1.640584115331952</v>
      </c>
      <c r="C45" s="479">
        <f>'Tabelle 3.3'!J36</f>
        <v>-4.2731134280430059</v>
      </c>
      <c r="D45" s="480">
        <f t="shared" si="3"/>
        <v>1.640584115331952</v>
      </c>
      <c r="E45" s="480">
        <f t="shared" si="3"/>
        <v>-4.2731134280430059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333908</v>
      </c>
      <c r="C51" s="486">
        <v>83135</v>
      </c>
      <c r="D51" s="486">
        <v>30736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336162</v>
      </c>
      <c r="C52" s="486">
        <v>84909</v>
      </c>
      <c r="D52" s="486">
        <v>31179</v>
      </c>
      <c r="E52" s="487">
        <f t="shared" ref="E52:G70" si="11">IF($A$51=37802,IF(COUNTBLANK(B$51:B$70)&gt;0,#N/A,B52/B$51*100),IF(COUNTBLANK(B$51:B$75)&gt;0,#N/A,B52/B$51*100))</f>
        <v>100.6750362375265</v>
      </c>
      <c r="F52" s="487">
        <f t="shared" si="11"/>
        <v>102.13387863114211</v>
      </c>
      <c r="G52" s="487">
        <f t="shared" si="11"/>
        <v>101.44130661114004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343124</v>
      </c>
      <c r="C53" s="486">
        <v>83200</v>
      </c>
      <c r="D53" s="486">
        <v>32051</v>
      </c>
      <c r="E53" s="487">
        <f t="shared" si="11"/>
        <v>102.76004168812966</v>
      </c>
      <c r="F53" s="487">
        <f t="shared" si="11"/>
        <v>100.07818608287724</v>
      </c>
      <c r="G53" s="487">
        <f t="shared" si="11"/>
        <v>104.27837064029151</v>
      </c>
      <c r="H53" s="488">
        <f>IF(ISERROR(L53)=TRUE,IF(MONTH(A53)=MONTH(MAX(A$51:A$75)),A53,""),"")</f>
        <v>41883</v>
      </c>
      <c r="I53" s="487">
        <f t="shared" si="12"/>
        <v>102.76004168812966</v>
      </c>
      <c r="J53" s="487">
        <f t="shared" si="10"/>
        <v>100.07818608287724</v>
      </c>
      <c r="K53" s="487">
        <f t="shared" si="10"/>
        <v>104.27837064029151</v>
      </c>
      <c r="L53" s="487" t="e">
        <f t="shared" si="13"/>
        <v>#N/A</v>
      </c>
    </row>
    <row r="54" spans="1:14" ht="15" customHeight="1" x14ac:dyDescent="0.2">
      <c r="A54" s="489" t="s">
        <v>463</v>
      </c>
      <c r="B54" s="486">
        <v>340436</v>
      </c>
      <c r="C54" s="486">
        <v>83789</v>
      </c>
      <c r="D54" s="486">
        <v>31821</v>
      </c>
      <c r="E54" s="487">
        <f t="shared" si="11"/>
        <v>101.95502952909186</v>
      </c>
      <c r="F54" s="487">
        <f t="shared" si="11"/>
        <v>100.78667228002647</v>
      </c>
      <c r="G54" s="487">
        <f t="shared" si="11"/>
        <v>103.53006246746486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341093</v>
      </c>
      <c r="C55" s="486">
        <v>80734</v>
      </c>
      <c r="D55" s="486">
        <v>30845</v>
      </c>
      <c r="E55" s="487">
        <f t="shared" si="11"/>
        <v>102.15179031349952</v>
      </c>
      <c r="F55" s="487">
        <f t="shared" si="11"/>
        <v>97.111926384795808</v>
      </c>
      <c r="G55" s="487">
        <f t="shared" si="11"/>
        <v>100.35463300364394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343336</v>
      </c>
      <c r="C56" s="486">
        <v>82283</v>
      </c>
      <c r="D56" s="486">
        <v>31162</v>
      </c>
      <c r="E56" s="487">
        <f t="shared" si="11"/>
        <v>102.82353223043472</v>
      </c>
      <c r="F56" s="487">
        <f t="shared" si="11"/>
        <v>98.975160882901307</v>
      </c>
      <c r="G56" s="487">
        <f t="shared" si="11"/>
        <v>101.38599687662675</v>
      </c>
      <c r="H56" s="488" t="str">
        <f t="shared" si="14"/>
        <v/>
      </c>
      <c r="I56" s="487" t="str">
        <f t="shared" si="12"/>
        <v/>
      </c>
      <c r="J56" s="487" t="str">
        <f t="shared" si="10"/>
        <v/>
      </c>
      <c r="K56" s="487" t="str">
        <f t="shared" si="10"/>
        <v/>
      </c>
      <c r="L56" s="487" t="e">
        <f t="shared" si="13"/>
        <v>#N/A</v>
      </c>
    </row>
    <row r="57" spans="1:14" ht="15" customHeight="1" x14ac:dyDescent="0.2">
      <c r="A57" s="489">
        <v>42248</v>
      </c>
      <c r="B57" s="486">
        <v>351535</v>
      </c>
      <c r="C57" s="486">
        <v>80500</v>
      </c>
      <c r="D57" s="486">
        <v>32563</v>
      </c>
      <c r="E57" s="487">
        <f t="shared" si="11"/>
        <v>105.27899900571416</v>
      </c>
      <c r="F57" s="487">
        <f t="shared" si="11"/>
        <v>96.830456486437726</v>
      </c>
      <c r="G57" s="487">
        <f t="shared" si="11"/>
        <v>105.94416970327953</v>
      </c>
      <c r="H57" s="488">
        <f t="shared" si="14"/>
        <v>42248</v>
      </c>
      <c r="I57" s="487">
        <f t="shared" si="12"/>
        <v>105.27899900571416</v>
      </c>
      <c r="J57" s="487">
        <f t="shared" si="10"/>
        <v>96.830456486437726</v>
      </c>
      <c r="K57" s="487">
        <f t="shared" si="10"/>
        <v>105.94416970327953</v>
      </c>
      <c r="L57" s="487" t="e">
        <f t="shared" si="13"/>
        <v>#N/A</v>
      </c>
    </row>
    <row r="58" spans="1:14" ht="15" customHeight="1" x14ac:dyDescent="0.2">
      <c r="A58" s="489" t="s">
        <v>466</v>
      </c>
      <c r="B58" s="486">
        <v>350562</v>
      </c>
      <c r="C58" s="486">
        <v>81478</v>
      </c>
      <c r="D58" s="486">
        <v>32722</v>
      </c>
      <c r="E58" s="487">
        <f t="shared" si="11"/>
        <v>104.9876013752291</v>
      </c>
      <c r="F58" s="487">
        <f t="shared" si="11"/>
        <v>98.006856318036924</v>
      </c>
      <c r="G58" s="487">
        <f t="shared" si="11"/>
        <v>106.4614783966684</v>
      </c>
      <c r="H58" s="488" t="str">
        <f t="shared" si="14"/>
        <v/>
      </c>
      <c r="I58" s="487" t="str">
        <f t="shared" si="12"/>
        <v/>
      </c>
      <c r="J58" s="487" t="str">
        <f t="shared" si="10"/>
        <v/>
      </c>
      <c r="K58" s="487" t="str">
        <f t="shared" si="10"/>
        <v/>
      </c>
      <c r="L58" s="487" t="e">
        <f t="shared" si="13"/>
        <v>#N/A</v>
      </c>
    </row>
    <row r="59" spans="1:14" ht="15" customHeight="1" x14ac:dyDescent="0.2">
      <c r="A59" s="489" t="s">
        <v>467</v>
      </c>
      <c r="B59" s="486">
        <v>350116</v>
      </c>
      <c r="C59" s="486">
        <v>80164</v>
      </c>
      <c r="D59" s="486">
        <v>32402</v>
      </c>
      <c r="E59" s="487">
        <f t="shared" si="11"/>
        <v>104.85403164943637</v>
      </c>
      <c r="F59" s="487">
        <f t="shared" si="11"/>
        <v>96.426294581103022</v>
      </c>
      <c r="G59" s="487">
        <f t="shared" si="11"/>
        <v>105.42035398230087</v>
      </c>
      <c r="H59" s="488" t="str">
        <f t="shared" si="14"/>
        <v/>
      </c>
      <c r="I59" s="487" t="str">
        <f t="shared" si="12"/>
        <v/>
      </c>
      <c r="J59" s="487" t="str">
        <f t="shared" si="10"/>
        <v/>
      </c>
      <c r="K59" s="487" t="str">
        <f t="shared" si="10"/>
        <v/>
      </c>
      <c r="L59" s="487" t="e">
        <f t="shared" si="13"/>
        <v>#N/A</v>
      </c>
    </row>
    <row r="60" spans="1:14" ht="15" customHeight="1" x14ac:dyDescent="0.2">
      <c r="A60" s="489" t="s">
        <v>468</v>
      </c>
      <c r="B60" s="486">
        <v>352096</v>
      </c>
      <c r="C60" s="486">
        <v>81860</v>
      </c>
      <c r="D60" s="486">
        <v>32854</v>
      </c>
      <c r="E60" s="487">
        <f t="shared" si="11"/>
        <v>105.44700935587048</v>
      </c>
      <c r="F60" s="487">
        <f t="shared" si="11"/>
        <v>98.466349912792452</v>
      </c>
      <c r="G60" s="487">
        <f t="shared" si="11"/>
        <v>106.89094221759501</v>
      </c>
      <c r="H60" s="488" t="str">
        <f t="shared" si="14"/>
        <v/>
      </c>
      <c r="I60" s="487" t="str">
        <f t="shared" si="12"/>
        <v/>
      </c>
      <c r="J60" s="487" t="str">
        <f t="shared" si="10"/>
        <v/>
      </c>
      <c r="K60" s="487" t="str">
        <f t="shared" si="10"/>
        <v/>
      </c>
      <c r="L60" s="487" t="e">
        <f t="shared" si="13"/>
        <v>#N/A</v>
      </c>
    </row>
    <row r="61" spans="1:14" ht="15" customHeight="1" x14ac:dyDescent="0.2">
      <c r="A61" s="489">
        <v>42614</v>
      </c>
      <c r="B61" s="486">
        <v>360083</v>
      </c>
      <c r="C61" s="486">
        <v>80096</v>
      </c>
      <c r="D61" s="486">
        <v>34371</v>
      </c>
      <c r="E61" s="487">
        <f t="shared" si="11"/>
        <v>107.83898558884484</v>
      </c>
      <c r="F61" s="487">
        <f t="shared" si="11"/>
        <v>96.344499909785284</v>
      </c>
      <c r="G61" s="487">
        <f t="shared" si="11"/>
        <v>111.82652264445601</v>
      </c>
      <c r="H61" s="488">
        <f t="shared" si="14"/>
        <v>42614</v>
      </c>
      <c r="I61" s="487">
        <f t="shared" si="12"/>
        <v>107.83898558884484</v>
      </c>
      <c r="J61" s="487">
        <f t="shared" si="10"/>
        <v>96.344499909785284</v>
      </c>
      <c r="K61" s="487">
        <f t="shared" si="10"/>
        <v>111.82652264445601</v>
      </c>
      <c r="L61" s="487" t="e">
        <f t="shared" si="13"/>
        <v>#N/A</v>
      </c>
    </row>
    <row r="62" spans="1:14" ht="15" customHeight="1" x14ac:dyDescent="0.2">
      <c r="A62" s="489" t="s">
        <v>469</v>
      </c>
      <c r="B62" s="486">
        <v>359533</v>
      </c>
      <c r="C62" s="486">
        <v>80426</v>
      </c>
      <c r="D62" s="486">
        <v>34301</v>
      </c>
      <c r="E62" s="487">
        <f t="shared" si="11"/>
        <v>107.67426955927981</v>
      </c>
      <c r="F62" s="487">
        <f t="shared" si="11"/>
        <v>96.741444638239003</v>
      </c>
      <c r="G62" s="487">
        <f t="shared" si="11"/>
        <v>111.59877667881312</v>
      </c>
      <c r="H62" s="488" t="str">
        <f t="shared" si="14"/>
        <v/>
      </c>
      <c r="I62" s="487" t="str">
        <f t="shared" si="12"/>
        <v/>
      </c>
      <c r="J62" s="487" t="str">
        <f t="shared" si="10"/>
        <v/>
      </c>
      <c r="K62" s="487" t="str">
        <f t="shared" si="10"/>
        <v/>
      </c>
      <c r="L62" s="487" t="e">
        <f t="shared" si="13"/>
        <v>#N/A</v>
      </c>
    </row>
    <row r="63" spans="1:14" ht="15" customHeight="1" x14ac:dyDescent="0.2">
      <c r="A63" s="489" t="s">
        <v>470</v>
      </c>
      <c r="B63" s="486">
        <v>359440</v>
      </c>
      <c r="C63" s="486">
        <v>78858</v>
      </c>
      <c r="D63" s="486">
        <v>33656</v>
      </c>
      <c r="E63" s="487">
        <f t="shared" si="11"/>
        <v>107.64641757609881</v>
      </c>
      <c r="F63" s="487">
        <f t="shared" si="11"/>
        <v>94.855355746677091</v>
      </c>
      <c r="G63" s="487">
        <f t="shared" si="11"/>
        <v>109.50026028110361</v>
      </c>
      <c r="H63" s="488" t="str">
        <f t="shared" si="14"/>
        <v/>
      </c>
      <c r="I63" s="487" t="str">
        <f t="shared" si="12"/>
        <v/>
      </c>
      <c r="J63" s="487" t="str">
        <f t="shared" si="10"/>
        <v/>
      </c>
      <c r="K63" s="487" t="str">
        <f t="shared" si="10"/>
        <v/>
      </c>
      <c r="L63" s="487" t="e">
        <f t="shared" si="13"/>
        <v>#N/A</v>
      </c>
    </row>
    <row r="64" spans="1:14" ht="15" customHeight="1" x14ac:dyDescent="0.2">
      <c r="A64" s="489" t="s">
        <v>471</v>
      </c>
      <c r="B64" s="486">
        <v>361428</v>
      </c>
      <c r="C64" s="486">
        <v>80961</v>
      </c>
      <c r="D64" s="486">
        <v>34357</v>
      </c>
      <c r="E64" s="487">
        <f t="shared" si="11"/>
        <v>108.24179115205385</v>
      </c>
      <c r="F64" s="487">
        <f t="shared" si="11"/>
        <v>97.384976243459434</v>
      </c>
      <c r="G64" s="487">
        <f t="shared" si="11"/>
        <v>111.78097345132743</v>
      </c>
      <c r="H64" s="488" t="str">
        <f t="shared" si="14"/>
        <v/>
      </c>
      <c r="I64" s="487" t="str">
        <f t="shared" si="12"/>
        <v/>
      </c>
      <c r="J64" s="487" t="str">
        <f t="shared" si="10"/>
        <v/>
      </c>
      <c r="K64" s="487" t="str">
        <f t="shared" si="10"/>
        <v/>
      </c>
      <c r="L64" s="487" t="e">
        <f t="shared" si="13"/>
        <v>#N/A</v>
      </c>
    </row>
    <row r="65" spans="1:12" ht="15" customHeight="1" x14ac:dyDescent="0.2">
      <c r="A65" s="489">
        <v>42979</v>
      </c>
      <c r="B65" s="486">
        <v>368875</v>
      </c>
      <c r="C65" s="486">
        <v>79164</v>
      </c>
      <c r="D65" s="486">
        <v>35442</v>
      </c>
      <c r="E65" s="487">
        <f t="shared" si="11"/>
        <v>110.47204619236437</v>
      </c>
      <c r="F65" s="487">
        <f t="shared" si="11"/>
        <v>95.223431767606897</v>
      </c>
      <c r="G65" s="487">
        <f t="shared" si="11"/>
        <v>115.3110359187923</v>
      </c>
      <c r="H65" s="488">
        <f t="shared" si="14"/>
        <v>42979</v>
      </c>
      <c r="I65" s="487">
        <f t="shared" si="12"/>
        <v>110.47204619236437</v>
      </c>
      <c r="J65" s="487">
        <f t="shared" si="10"/>
        <v>95.223431767606897</v>
      </c>
      <c r="K65" s="487">
        <f t="shared" si="10"/>
        <v>115.3110359187923</v>
      </c>
      <c r="L65" s="487" t="e">
        <f t="shared" si="13"/>
        <v>#N/A</v>
      </c>
    </row>
    <row r="66" spans="1:12" ht="15" customHeight="1" x14ac:dyDescent="0.2">
      <c r="A66" s="489" t="s">
        <v>472</v>
      </c>
      <c r="B66" s="486">
        <v>368411</v>
      </c>
      <c r="C66" s="486">
        <v>79726</v>
      </c>
      <c r="D66" s="486">
        <v>35571</v>
      </c>
      <c r="E66" s="487">
        <f t="shared" si="11"/>
        <v>110.3330857601495</v>
      </c>
      <c r="F66" s="487">
        <f t="shared" si="11"/>
        <v>95.899440668791726</v>
      </c>
      <c r="G66" s="487">
        <f t="shared" si="11"/>
        <v>115.73073919833421</v>
      </c>
      <c r="H66" s="488" t="str">
        <f t="shared" si="14"/>
        <v/>
      </c>
      <c r="I66" s="487" t="str">
        <f t="shared" si="12"/>
        <v/>
      </c>
      <c r="J66" s="487" t="str">
        <f t="shared" si="10"/>
        <v/>
      </c>
      <c r="K66" s="487" t="str">
        <f t="shared" si="10"/>
        <v/>
      </c>
      <c r="L66" s="487" t="e">
        <f t="shared" si="13"/>
        <v>#N/A</v>
      </c>
    </row>
    <row r="67" spans="1:12" ht="15" customHeight="1" x14ac:dyDescent="0.2">
      <c r="A67" s="489" t="s">
        <v>473</v>
      </c>
      <c r="B67" s="486">
        <v>368001</v>
      </c>
      <c r="C67" s="486">
        <v>77969</v>
      </c>
      <c r="D67" s="486">
        <v>35176</v>
      </c>
      <c r="E67" s="487">
        <f t="shared" si="11"/>
        <v>110.21029744720103</v>
      </c>
      <c r="F67" s="487">
        <f t="shared" si="11"/>
        <v>93.786010705479043</v>
      </c>
      <c r="G67" s="487">
        <f t="shared" si="11"/>
        <v>114.44560124934931</v>
      </c>
      <c r="H67" s="488" t="str">
        <f t="shared" si="14"/>
        <v/>
      </c>
      <c r="I67" s="487" t="str">
        <f t="shared" si="12"/>
        <v/>
      </c>
      <c r="J67" s="487" t="str">
        <f t="shared" si="12"/>
        <v/>
      </c>
      <c r="K67" s="487" t="str">
        <f t="shared" si="12"/>
        <v/>
      </c>
      <c r="L67" s="487" t="e">
        <f t="shared" si="13"/>
        <v>#N/A</v>
      </c>
    </row>
    <row r="68" spans="1:12" ht="15" customHeight="1" x14ac:dyDescent="0.2">
      <c r="A68" s="489" t="s">
        <v>474</v>
      </c>
      <c r="B68" s="486">
        <v>370583</v>
      </c>
      <c r="C68" s="486">
        <v>78865</v>
      </c>
      <c r="D68" s="486">
        <v>35824</v>
      </c>
      <c r="E68" s="487">
        <f t="shared" si="11"/>
        <v>110.98356433508631</v>
      </c>
      <c r="F68" s="487">
        <f t="shared" si="11"/>
        <v>94.863775786371562</v>
      </c>
      <c r="G68" s="487">
        <f t="shared" si="11"/>
        <v>116.55387818844352</v>
      </c>
      <c r="H68" s="488" t="str">
        <f t="shared" si="14"/>
        <v/>
      </c>
      <c r="I68" s="487" t="str">
        <f t="shared" si="12"/>
        <v/>
      </c>
      <c r="J68" s="487" t="str">
        <f t="shared" si="12"/>
        <v/>
      </c>
      <c r="K68" s="487" t="str">
        <f t="shared" si="12"/>
        <v/>
      </c>
      <c r="L68" s="487" t="e">
        <f t="shared" si="13"/>
        <v>#N/A</v>
      </c>
    </row>
    <row r="69" spans="1:12" ht="15" customHeight="1" x14ac:dyDescent="0.2">
      <c r="A69" s="489">
        <v>43344</v>
      </c>
      <c r="B69" s="486">
        <v>378636</v>
      </c>
      <c r="C69" s="486">
        <v>76758</v>
      </c>
      <c r="D69" s="486">
        <v>36824</v>
      </c>
      <c r="E69" s="487">
        <f t="shared" si="11"/>
        <v>113.39530649160847</v>
      </c>
      <c r="F69" s="487">
        <f t="shared" si="11"/>
        <v>92.329343838335248</v>
      </c>
      <c r="G69" s="487">
        <f t="shared" si="11"/>
        <v>119.807391983342</v>
      </c>
      <c r="H69" s="488">
        <f t="shared" si="14"/>
        <v>43344</v>
      </c>
      <c r="I69" s="487">
        <f t="shared" si="12"/>
        <v>113.39530649160847</v>
      </c>
      <c r="J69" s="487">
        <f t="shared" si="12"/>
        <v>92.329343838335248</v>
      </c>
      <c r="K69" s="487">
        <f t="shared" si="12"/>
        <v>119.807391983342</v>
      </c>
      <c r="L69" s="487" t="e">
        <f t="shared" si="13"/>
        <v>#N/A</v>
      </c>
    </row>
    <row r="70" spans="1:12" ht="15" customHeight="1" x14ac:dyDescent="0.2">
      <c r="A70" s="489" t="s">
        <v>475</v>
      </c>
      <c r="B70" s="486">
        <v>378268</v>
      </c>
      <c r="C70" s="486">
        <v>76943</v>
      </c>
      <c r="D70" s="486">
        <v>36799</v>
      </c>
      <c r="E70" s="487">
        <f t="shared" si="11"/>
        <v>113.28509649364496</v>
      </c>
      <c r="F70" s="487">
        <f t="shared" si="11"/>
        <v>92.55187345883202</v>
      </c>
      <c r="G70" s="487">
        <f t="shared" si="11"/>
        <v>119.72605413846955</v>
      </c>
      <c r="H70" s="488" t="str">
        <f t="shared" si="14"/>
        <v/>
      </c>
      <c r="I70" s="487" t="str">
        <f t="shared" si="12"/>
        <v/>
      </c>
      <c r="J70" s="487" t="str">
        <f t="shared" si="12"/>
        <v/>
      </c>
      <c r="K70" s="487" t="str">
        <f t="shared" si="12"/>
        <v/>
      </c>
      <c r="L70" s="487" t="e">
        <f t="shared" si="13"/>
        <v>#N/A</v>
      </c>
    </row>
    <row r="71" spans="1:12" ht="15" customHeight="1" x14ac:dyDescent="0.2">
      <c r="A71" s="489" t="s">
        <v>476</v>
      </c>
      <c r="B71" s="486">
        <v>376753</v>
      </c>
      <c r="C71" s="486">
        <v>75535</v>
      </c>
      <c r="D71" s="486">
        <v>36269</v>
      </c>
      <c r="E71" s="490">
        <f t="shared" ref="E71:G75" si="15">IF($A$51=37802,IF(COUNTBLANK(B$51:B$70)&gt;0,#N/A,IF(ISBLANK(B71)=FALSE,B71/B$51*100,#N/A)),IF(COUNTBLANK(B$51:B$75)&gt;0,#N/A,B71/B$51*100))</f>
        <v>112.83137870311583</v>
      </c>
      <c r="F71" s="490">
        <f t="shared" si="15"/>
        <v>90.858242617429482</v>
      </c>
      <c r="G71" s="490">
        <f t="shared" si="15"/>
        <v>118.00169182717335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378949</v>
      </c>
      <c r="C72" s="486">
        <v>76533</v>
      </c>
      <c r="D72" s="486">
        <v>36998</v>
      </c>
      <c r="E72" s="490">
        <f t="shared" si="15"/>
        <v>113.48904488661546</v>
      </c>
      <c r="F72" s="490">
        <f t="shared" si="15"/>
        <v>92.058699705298608</v>
      </c>
      <c r="G72" s="490">
        <f t="shared" si="15"/>
        <v>120.37350338365435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385730</v>
      </c>
      <c r="C73" s="486">
        <v>74629</v>
      </c>
      <c r="D73" s="486">
        <v>37894</v>
      </c>
      <c r="E73" s="490">
        <f t="shared" si="15"/>
        <v>115.51984378930725</v>
      </c>
      <c r="F73" s="490">
        <f t="shared" si="15"/>
        <v>89.768448908401993</v>
      </c>
      <c r="G73" s="490">
        <f t="shared" si="15"/>
        <v>123.28865174388339</v>
      </c>
      <c r="H73" s="491">
        <f>IF(A$51=37802,IF(ISERROR(L73)=TRUE,IF(ISBLANK(A73)=FALSE,IF(MONTH(A73)=MONTH(MAX(A$51:A$75)),A73,""),""),""),IF(ISERROR(L73)=TRUE,IF(MONTH(A73)=MONTH(MAX(A$51:A$75)),A73,""),""))</f>
        <v>43709</v>
      </c>
      <c r="I73" s="487">
        <f t="shared" si="12"/>
        <v>115.51984378930725</v>
      </c>
      <c r="J73" s="487">
        <f t="shared" si="12"/>
        <v>89.768448908401993</v>
      </c>
      <c r="K73" s="487">
        <f t="shared" si="12"/>
        <v>123.28865174388339</v>
      </c>
      <c r="L73" s="487" t="e">
        <f t="shared" si="13"/>
        <v>#N/A</v>
      </c>
    </row>
    <row r="74" spans="1:12" ht="15" customHeight="1" x14ac:dyDescent="0.2">
      <c r="A74" s="489" t="s">
        <v>478</v>
      </c>
      <c r="B74" s="486">
        <v>383796</v>
      </c>
      <c r="C74" s="486">
        <v>74421</v>
      </c>
      <c r="D74" s="486">
        <v>37813</v>
      </c>
      <c r="E74" s="490">
        <f t="shared" si="15"/>
        <v>114.94064233261855</v>
      </c>
      <c r="F74" s="490">
        <f t="shared" si="15"/>
        <v>89.518253443194808</v>
      </c>
      <c r="G74" s="490">
        <f t="shared" si="15"/>
        <v>123.02511712649662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381535</v>
      </c>
      <c r="C75" s="492">
        <v>70910</v>
      </c>
      <c r="D75" s="492">
        <v>36261</v>
      </c>
      <c r="E75" s="490">
        <f t="shared" si="15"/>
        <v>114.26350970926123</v>
      </c>
      <c r="F75" s="490">
        <f t="shared" si="15"/>
        <v>85.295002105009914</v>
      </c>
      <c r="G75" s="490">
        <f t="shared" si="15"/>
        <v>117.97566371681415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115.51984378930725</v>
      </c>
      <c r="J77" s="487">
        <f>IF(J75&lt;&gt;"",J75,IF(J74&lt;&gt;"",J74,IF(J73&lt;&gt;"",J73,IF(J72&lt;&gt;"",J72,IF(J71&lt;&gt;"",J71,IF(J70&lt;&gt;"",J70,""))))))</f>
        <v>89.768448908401993</v>
      </c>
      <c r="K77" s="487">
        <f>IF(K75&lt;&gt;"",K75,IF(K74&lt;&gt;"",K74,IF(K73&lt;&gt;"",K73,IF(K72&lt;&gt;"",K72,IF(K71&lt;&gt;"",K71,IF(K70&lt;&gt;"",K70,""))))))</f>
        <v>123.28865174388339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+15,5%</v>
      </c>
      <c r="J79" s="487" t="str">
        <f>"GeB - ausschließlich: "&amp;IF(J77&gt;100,"+","")&amp;TEXT(J77-100,"0,0")&amp;"%"</f>
        <v>GeB - ausschließlich: -10,2%</v>
      </c>
      <c r="K79" s="487" t="str">
        <f>"GeB - im Nebenjob: "&amp;IF(K77&gt;100,"+","")&amp;TEXT(K77-100,"0,0")&amp;"%"</f>
        <v>GeB - im Nebenjob: +23,3%</v>
      </c>
    </row>
    <row r="81" spans="9:9" ht="15" customHeight="1" x14ac:dyDescent="0.2">
      <c r="I81" s="487" t="str">
        <f>IF(ISERROR(HLOOKUP(1,I$78:K$79,2,FALSE)),"",HLOOKUP(1,I$78:K$79,2,FALSE))</f>
        <v>GeB - im Nebenjob: +23,3%</v>
      </c>
    </row>
    <row r="82" spans="9:9" ht="15" customHeight="1" x14ac:dyDescent="0.2">
      <c r="I82" s="487" t="str">
        <f>IF(ISERROR(HLOOKUP(2,I$78:K$79,2,FALSE)),"",HLOOKUP(2,I$78:K$79,2,FALSE))</f>
        <v>SvB: +15,5%</v>
      </c>
    </row>
    <row r="83" spans="9:9" ht="15" customHeight="1" x14ac:dyDescent="0.2">
      <c r="I83" s="487" t="str">
        <f>IF(ISERROR(HLOOKUP(3,I$78:K$79,2,FALSE)),"",HLOOKUP(3,I$78:K$79,2,FALSE))</f>
        <v>GeB - ausschließlich: -10,2%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381535</v>
      </c>
      <c r="E12" s="114">
        <v>383796</v>
      </c>
      <c r="F12" s="114">
        <v>385730</v>
      </c>
      <c r="G12" s="114">
        <v>378949</v>
      </c>
      <c r="H12" s="114">
        <v>376753</v>
      </c>
      <c r="I12" s="115">
        <v>4782</v>
      </c>
      <c r="J12" s="116">
        <v>1.2692666017257992</v>
      </c>
      <c r="N12" s="117"/>
    </row>
    <row r="13" spans="1:15" s="110" customFormat="1" ht="13.5" customHeight="1" x14ac:dyDescent="0.2">
      <c r="A13" s="118" t="s">
        <v>105</v>
      </c>
      <c r="B13" s="119" t="s">
        <v>106</v>
      </c>
      <c r="C13" s="113">
        <v>54.423054241419528</v>
      </c>
      <c r="D13" s="114">
        <v>207643</v>
      </c>
      <c r="E13" s="114">
        <v>208875</v>
      </c>
      <c r="F13" s="114">
        <v>210523</v>
      </c>
      <c r="G13" s="114">
        <v>206742</v>
      </c>
      <c r="H13" s="114">
        <v>205330</v>
      </c>
      <c r="I13" s="115">
        <v>2313</v>
      </c>
      <c r="J13" s="116">
        <v>1.1264793259630839</v>
      </c>
    </row>
    <row r="14" spans="1:15" s="110" customFormat="1" ht="13.5" customHeight="1" x14ac:dyDescent="0.2">
      <c r="A14" s="120"/>
      <c r="B14" s="119" t="s">
        <v>107</v>
      </c>
      <c r="C14" s="113">
        <v>45.576945758580472</v>
      </c>
      <c r="D14" s="114">
        <v>173892</v>
      </c>
      <c r="E14" s="114">
        <v>174921</v>
      </c>
      <c r="F14" s="114">
        <v>175207</v>
      </c>
      <c r="G14" s="114">
        <v>172207</v>
      </c>
      <c r="H14" s="114">
        <v>171423</v>
      </c>
      <c r="I14" s="115">
        <v>2469</v>
      </c>
      <c r="J14" s="116">
        <v>1.4402968096463136</v>
      </c>
    </row>
    <row r="15" spans="1:15" s="110" customFormat="1" ht="13.5" customHeight="1" x14ac:dyDescent="0.2">
      <c r="A15" s="118" t="s">
        <v>105</v>
      </c>
      <c r="B15" s="121" t="s">
        <v>108</v>
      </c>
      <c r="C15" s="113">
        <v>10.857981574429607</v>
      </c>
      <c r="D15" s="114">
        <v>41427</v>
      </c>
      <c r="E15" s="114">
        <v>43256</v>
      </c>
      <c r="F15" s="114">
        <v>44125</v>
      </c>
      <c r="G15" s="114">
        <v>40507</v>
      </c>
      <c r="H15" s="114">
        <v>41231</v>
      </c>
      <c r="I15" s="115">
        <v>196</v>
      </c>
      <c r="J15" s="116">
        <v>0.475370473672722</v>
      </c>
    </row>
    <row r="16" spans="1:15" s="110" customFormat="1" ht="13.5" customHeight="1" x14ac:dyDescent="0.2">
      <c r="A16" s="118"/>
      <c r="B16" s="121" t="s">
        <v>109</v>
      </c>
      <c r="C16" s="113">
        <v>67.945011597887486</v>
      </c>
      <c r="D16" s="114">
        <v>259234</v>
      </c>
      <c r="E16" s="114">
        <v>260201</v>
      </c>
      <c r="F16" s="114">
        <v>261707</v>
      </c>
      <c r="G16" s="114">
        <v>260028</v>
      </c>
      <c r="H16" s="114">
        <v>258534</v>
      </c>
      <c r="I16" s="115">
        <v>700</v>
      </c>
      <c r="J16" s="116">
        <v>0.2707574245553776</v>
      </c>
    </row>
    <row r="17" spans="1:10" s="110" customFormat="1" ht="13.5" customHeight="1" x14ac:dyDescent="0.2">
      <c r="A17" s="118"/>
      <c r="B17" s="121" t="s">
        <v>110</v>
      </c>
      <c r="C17" s="113">
        <v>19.882055381550842</v>
      </c>
      <c r="D17" s="114">
        <v>75857</v>
      </c>
      <c r="E17" s="114">
        <v>75305</v>
      </c>
      <c r="F17" s="114">
        <v>75016</v>
      </c>
      <c r="G17" s="114">
        <v>73715</v>
      </c>
      <c r="H17" s="114">
        <v>72400</v>
      </c>
      <c r="I17" s="115">
        <v>3457</v>
      </c>
      <c r="J17" s="116">
        <v>4.7748618784530388</v>
      </c>
    </row>
    <row r="18" spans="1:10" s="110" customFormat="1" ht="13.5" customHeight="1" x14ac:dyDescent="0.2">
      <c r="A18" s="120"/>
      <c r="B18" s="121" t="s">
        <v>111</v>
      </c>
      <c r="C18" s="113">
        <v>1.3149514461320717</v>
      </c>
      <c r="D18" s="114">
        <v>5017</v>
      </c>
      <c r="E18" s="114">
        <v>5034</v>
      </c>
      <c r="F18" s="114">
        <v>4882</v>
      </c>
      <c r="G18" s="114">
        <v>4699</v>
      </c>
      <c r="H18" s="114">
        <v>4588</v>
      </c>
      <c r="I18" s="115">
        <v>429</v>
      </c>
      <c r="J18" s="116">
        <v>9.3504795117698336</v>
      </c>
    </row>
    <row r="19" spans="1:10" s="110" customFormat="1" ht="13.5" customHeight="1" x14ac:dyDescent="0.2">
      <c r="A19" s="120"/>
      <c r="B19" s="121" t="s">
        <v>112</v>
      </c>
      <c r="C19" s="113">
        <v>0.38423735699215011</v>
      </c>
      <c r="D19" s="114">
        <v>1466</v>
      </c>
      <c r="E19" s="114">
        <v>1457</v>
      </c>
      <c r="F19" s="114">
        <v>1412</v>
      </c>
      <c r="G19" s="114">
        <v>1220</v>
      </c>
      <c r="H19" s="114">
        <v>1197</v>
      </c>
      <c r="I19" s="115">
        <v>269</v>
      </c>
      <c r="J19" s="116">
        <v>22.472848788638263</v>
      </c>
    </row>
    <row r="20" spans="1:10" s="110" customFormat="1" ht="13.5" customHeight="1" x14ac:dyDescent="0.2">
      <c r="A20" s="118" t="s">
        <v>113</v>
      </c>
      <c r="B20" s="122" t="s">
        <v>114</v>
      </c>
      <c r="C20" s="113">
        <v>69.278834182971423</v>
      </c>
      <c r="D20" s="114">
        <v>264323</v>
      </c>
      <c r="E20" s="114">
        <v>266610</v>
      </c>
      <c r="F20" s="114">
        <v>269407</v>
      </c>
      <c r="G20" s="114">
        <v>262764</v>
      </c>
      <c r="H20" s="114">
        <v>262145</v>
      </c>
      <c r="I20" s="115">
        <v>2178</v>
      </c>
      <c r="J20" s="116">
        <v>0.83083789505807859</v>
      </c>
    </row>
    <row r="21" spans="1:10" s="110" customFormat="1" ht="13.5" customHeight="1" x14ac:dyDescent="0.2">
      <c r="A21" s="120"/>
      <c r="B21" s="122" t="s">
        <v>115</v>
      </c>
      <c r="C21" s="113">
        <v>30.721165817028581</v>
      </c>
      <c r="D21" s="114">
        <v>117212</v>
      </c>
      <c r="E21" s="114">
        <v>117186</v>
      </c>
      <c r="F21" s="114">
        <v>116323</v>
      </c>
      <c r="G21" s="114">
        <v>116185</v>
      </c>
      <c r="H21" s="114">
        <v>114608</v>
      </c>
      <c r="I21" s="115">
        <v>2604</v>
      </c>
      <c r="J21" s="116">
        <v>2.2720926985899763</v>
      </c>
    </row>
    <row r="22" spans="1:10" s="110" customFormat="1" ht="13.5" customHeight="1" x14ac:dyDescent="0.2">
      <c r="A22" s="118" t="s">
        <v>113</v>
      </c>
      <c r="B22" s="122" t="s">
        <v>116</v>
      </c>
      <c r="C22" s="113">
        <v>86.787057543868841</v>
      </c>
      <c r="D22" s="114">
        <v>331123</v>
      </c>
      <c r="E22" s="114">
        <v>333672</v>
      </c>
      <c r="F22" s="114">
        <v>335263</v>
      </c>
      <c r="G22" s="114">
        <v>330188</v>
      </c>
      <c r="H22" s="114">
        <v>329763</v>
      </c>
      <c r="I22" s="115">
        <v>1360</v>
      </c>
      <c r="J22" s="116">
        <v>0.41241740280140587</v>
      </c>
    </row>
    <row r="23" spans="1:10" s="110" customFormat="1" ht="13.5" customHeight="1" x14ac:dyDescent="0.2">
      <c r="A23" s="123"/>
      <c r="B23" s="124" t="s">
        <v>117</v>
      </c>
      <c r="C23" s="125">
        <v>13.120159356284482</v>
      </c>
      <c r="D23" s="114">
        <v>50058</v>
      </c>
      <c r="E23" s="114">
        <v>49795</v>
      </c>
      <c r="F23" s="114">
        <v>50179</v>
      </c>
      <c r="G23" s="114">
        <v>48476</v>
      </c>
      <c r="H23" s="114">
        <v>46695</v>
      </c>
      <c r="I23" s="115">
        <v>3363</v>
      </c>
      <c r="J23" s="116">
        <v>7.2020558946354001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107171</v>
      </c>
      <c r="E26" s="114">
        <v>112234</v>
      </c>
      <c r="F26" s="114">
        <v>112523</v>
      </c>
      <c r="G26" s="114">
        <v>113531</v>
      </c>
      <c r="H26" s="140">
        <v>111804</v>
      </c>
      <c r="I26" s="115">
        <v>-4633</v>
      </c>
      <c r="J26" s="116">
        <v>-4.1438588959250113</v>
      </c>
    </row>
    <row r="27" spans="1:10" s="110" customFormat="1" ht="13.5" customHeight="1" x14ac:dyDescent="0.2">
      <c r="A27" s="118" t="s">
        <v>105</v>
      </c>
      <c r="B27" s="119" t="s">
        <v>106</v>
      </c>
      <c r="C27" s="113">
        <v>42.234373104664506</v>
      </c>
      <c r="D27" s="115">
        <v>45263</v>
      </c>
      <c r="E27" s="114">
        <v>47267</v>
      </c>
      <c r="F27" s="114">
        <v>47219</v>
      </c>
      <c r="G27" s="114">
        <v>47525</v>
      </c>
      <c r="H27" s="140">
        <v>46697</v>
      </c>
      <c r="I27" s="115">
        <v>-1434</v>
      </c>
      <c r="J27" s="116">
        <v>-3.0708610831530931</v>
      </c>
    </row>
    <row r="28" spans="1:10" s="110" customFormat="1" ht="13.5" customHeight="1" x14ac:dyDescent="0.2">
      <c r="A28" s="120"/>
      <c r="B28" s="119" t="s">
        <v>107</v>
      </c>
      <c r="C28" s="113">
        <v>57.765626895335494</v>
      </c>
      <c r="D28" s="115">
        <v>61908</v>
      </c>
      <c r="E28" s="114">
        <v>64967</v>
      </c>
      <c r="F28" s="114">
        <v>65304</v>
      </c>
      <c r="G28" s="114">
        <v>66006</v>
      </c>
      <c r="H28" s="140">
        <v>65107</v>
      </c>
      <c r="I28" s="115">
        <v>-3199</v>
      </c>
      <c r="J28" s="116">
        <v>-4.9134501666487473</v>
      </c>
    </row>
    <row r="29" spans="1:10" s="110" customFormat="1" ht="13.5" customHeight="1" x14ac:dyDescent="0.2">
      <c r="A29" s="118" t="s">
        <v>105</v>
      </c>
      <c r="B29" s="121" t="s">
        <v>108</v>
      </c>
      <c r="C29" s="113">
        <v>19.661102350449283</v>
      </c>
      <c r="D29" s="115">
        <v>21071</v>
      </c>
      <c r="E29" s="114">
        <v>22658</v>
      </c>
      <c r="F29" s="114">
        <v>22495</v>
      </c>
      <c r="G29" s="114">
        <v>23323</v>
      </c>
      <c r="H29" s="140">
        <v>21980</v>
      </c>
      <c r="I29" s="115">
        <v>-909</v>
      </c>
      <c r="J29" s="116">
        <v>-4.13557779799818</v>
      </c>
    </row>
    <row r="30" spans="1:10" s="110" customFormat="1" ht="13.5" customHeight="1" x14ac:dyDescent="0.2">
      <c r="A30" s="118"/>
      <c r="B30" s="121" t="s">
        <v>109</v>
      </c>
      <c r="C30" s="113">
        <v>46.739323137789142</v>
      </c>
      <c r="D30" s="115">
        <v>50091</v>
      </c>
      <c r="E30" s="114">
        <v>52497</v>
      </c>
      <c r="F30" s="114">
        <v>53003</v>
      </c>
      <c r="G30" s="114">
        <v>53498</v>
      </c>
      <c r="H30" s="140">
        <v>53414</v>
      </c>
      <c r="I30" s="115">
        <v>-3323</v>
      </c>
      <c r="J30" s="116">
        <v>-6.2212154116898191</v>
      </c>
    </row>
    <row r="31" spans="1:10" s="110" customFormat="1" ht="13.5" customHeight="1" x14ac:dyDescent="0.2">
      <c r="A31" s="118"/>
      <c r="B31" s="121" t="s">
        <v>110</v>
      </c>
      <c r="C31" s="113">
        <v>18.607645725056219</v>
      </c>
      <c r="D31" s="115">
        <v>19942</v>
      </c>
      <c r="E31" s="114">
        <v>20575</v>
      </c>
      <c r="F31" s="114">
        <v>20628</v>
      </c>
      <c r="G31" s="114">
        <v>20575</v>
      </c>
      <c r="H31" s="140">
        <v>20471</v>
      </c>
      <c r="I31" s="115">
        <v>-529</v>
      </c>
      <c r="J31" s="116">
        <v>-2.5841434224024229</v>
      </c>
    </row>
    <row r="32" spans="1:10" s="110" customFormat="1" ht="13.5" customHeight="1" x14ac:dyDescent="0.2">
      <c r="A32" s="120"/>
      <c r="B32" s="121" t="s">
        <v>111</v>
      </c>
      <c r="C32" s="113">
        <v>14.990062610221049</v>
      </c>
      <c r="D32" s="115">
        <v>16065</v>
      </c>
      <c r="E32" s="114">
        <v>16504</v>
      </c>
      <c r="F32" s="114">
        <v>16397</v>
      </c>
      <c r="G32" s="114">
        <v>16135</v>
      </c>
      <c r="H32" s="140">
        <v>15938</v>
      </c>
      <c r="I32" s="115">
        <v>127</v>
      </c>
      <c r="J32" s="116">
        <v>0.79683774626678383</v>
      </c>
    </row>
    <row r="33" spans="1:10" s="110" customFormat="1" ht="13.5" customHeight="1" x14ac:dyDescent="0.2">
      <c r="A33" s="120"/>
      <c r="B33" s="121" t="s">
        <v>112</v>
      </c>
      <c r="C33" s="113">
        <v>1.4322904517080179</v>
      </c>
      <c r="D33" s="115">
        <v>1535</v>
      </c>
      <c r="E33" s="114">
        <v>1553</v>
      </c>
      <c r="F33" s="114">
        <v>1644</v>
      </c>
      <c r="G33" s="114">
        <v>1416</v>
      </c>
      <c r="H33" s="140">
        <v>1382</v>
      </c>
      <c r="I33" s="115">
        <v>153</v>
      </c>
      <c r="J33" s="116">
        <v>11.070911722141824</v>
      </c>
    </row>
    <row r="34" spans="1:10" s="110" customFormat="1" ht="13.5" customHeight="1" x14ac:dyDescent="0.2">
      <c r="A34" s="118" t="s">
        <v>113</v>
      </c>
      <c r="B34" s="122" t="s">
        <v>116</v>
      </c>
      <c r="C34" s="113">
        <v>87.098188875721974</v>
      </c>
      <c r="D34" s="115">
        <v>93344</v>
      </c>
      <c r="E34" s="114">
        <v>97708</v>
      </c>
      <c r="F34" s="114">
        <v>98019</v>
      </c>
      <c r="G34" s="114">
        <v>98950</v>
      </c>
      <c r="H34" s="140">
        <v>97537</v>
      </c>
      <c r="I34" s="115">
        <v>-4193</v>
      </c>
      <c r="J34" s="116">
        <v>-4.2988814501163661</v>
      </c>
    </row>
    <row r="35" spans="1:10" s="110" customFormat="1" ht="13.5" customHeight="1" x14ac:dyDescent="0.2">
      <c r="A35" s="118"/>
      <c r="B35" s="119" t="s">
        <v>117</v>
      </c>
      <c r="C35" s="113">
        <v>12.618152298662885</v>
      </c>
      <c r="D35" s="115">
        <v>13523</v>
      </c>
      <c r="E35" s="114">
        <v>14205</v>
      </c>
      <c r="F35" s="114">
        <v>14194</v>
      </c>
      <c r="G35" s="114">
        <v>14245</v>
      </c>
      <c r="H35" s="140">
        <v>13928</v>
      </c>
      <c r="I35" s="115">
        <v>-405</v>
      </c>
      <c r="J35" s="116">
        <v>-2.9078116025272833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70910</v>
      </c>
      <c r="E37" s="114">
        <v>74421</v>
      </c>
      <c r="F37" s="114">
        <v>74629</v>
      </c>
      <c r="G37" s="114">
        <v>76533</v>
      </c>
      <c r="H37" s="140">
        <v>75535</v>
      </c>
      <c r="I37" s="115">
        <v>-4625</v>
      </c>
      <c r="J37" s="116">
        <v>-6.12298934268882</v>
      </c>
    </row>
    <row r="38" spans="1:10" s="110" customFormat="1" ht="13.5" customHeight="1" x14ac:dyDescent="0.2">
      <c r="A38" s="118" t="s">
        <v>105</v>
      </c>
      <c r="B38" s="119" t="s">
        <v>106</v>
      </c>
      <c r="C38" s="113">
        <v>40.373713157523625</v>
      </c>
      <c r="D38" s="115">
        <v>28629</v>
      </c>
      <c r="E38" s="114">
        <v>29927</v>
      </c>
      <c r="F38" s="114">
        <v>29713</v>
      </c>
      <c r="G38" s="114">
        <v>30576</v>
      </c>
      <c r="H38" s="140">
        <v>30117</v>
      </c>
      <c r="I38" s="115">
        <v>-1488</v>
      </c>
      <c r="J38" s="116">
        <v>-4.9407311485207694</v>
      </c>
    </row>
    <row r="39" spans="1:10" s="110" customFormat="1" ht="13.5" customHeight="1" x14ac:dyDescent="0.2">
      <c r="A39" s="120"/>
      <c r="B39" s="119" t="s">
        <v>107</v>
      </c>
      <c r="C39" s="113">
        <v>59.626286842476375</v>
      </c>
      <c r="D39" s="115">
        <v>42281</v>
      </c>
      <c r="E39" s="114">
        <v>44494</v>
      </c>
      <c r="F39" s="114">
        <v>44916</v>
      </c>
      <c r="G39" s="114">
        <v>45957</v>
      </c>
      <c r="H39" s="140">
        <v>45418</v>
      </c>
      <c r="I39" s="115">
        <v>-3137</v>
      </c>
      <c r="J39" s="116">
        <v>-6.9069531903650532</v>
      </c>
    </row>
    <row r="40" spans="1:10" s="110" customFormat="1" ht="13.5" customHeight="1" x14ac:dyDescent="0.2">
      <c r="A40" s="118" t="s">
        <v>105</v>
      </c>
      <c r="B40" s="121" t="s">
        <v>108</v>
      </c>
      <c r="C40" s="113">
        <v>23.103934564941476</v>
      </c>
      <c r="D40" s="115">
        <v>16383</v>
      </c>
      <c r="E40" s="114">
        <v>17589</v>
      </c>
      <c r="F40" s="114">
        <v>17366</v>
      </c>
      <c r="G40" s="114">
        <v>18698</v>
      </c>
      <c r="H40" s="140">
        <v>17421</v>
      </c>
      <c r="I40" s="115">
        <v>-1038</v>
      </c>
      <c r="J40" s="116">
        <v>-5.9583261580850699</v>
      </c>
    </row>
    <row r="41" spans="1:10" s="110" customFormat="1" ht="13.5" customHeight="1" x14ac:dyDescent="0.2">
      <c r="A41" s="118"/>
      <c r="B41" s="121" t="s">
        <v>109</v>
      </c>
      <c r="C41" s="113">
        <v>35.667747849386544</v>
      </c>
      <c r="D41" s="115">
        <v>25292</v>
      </c>
      <c r="E41" s="114">
        <v>26673</v>
      </c>
      <c r="F41" s="114">
        <v>27106</v>
      </c>
      <c r="G41" s="114">
        <v>27769</v>
      </c>
      <c r="H41" s="140">
        <v>28138</v>
      </c>
      <c r="I41" s="115">
        <v>-2846</v>
      </c>
      <c r="J41" s="116">
        <v>-10.114435994029426</v>
      </c>
    </row>
    <row r="42" spans="1:10" s="110" customFormat="1" ht="13.5" customHeight="1" x14ac:dyDescent="0.2">
      <c r="A42" s="118"/>
      <c r="B42" s="121" t="s">
        <v>110</v>
      </c>
      <c r="C42" s="113">
        <v>19.143985333521364</v>
      </c>
      <c r="D42" s="115">
        <v>13575</v>
      </c>
      <c r="E42" s="114">
        <v>14091</v>
      </c>
      <c r="F42" s="114">
        <v>14186</v>
      </c>
      <c r="G42" s="114">
        <v>14314</v>
      </c>
      <c r="H42" s="140">
        <v>14424</v>
      </c>
      <c r="I42" s="115">
        <v>-849</v>
      </c>
      <c r="J42" s="116">
        <v>-5.8860232945091511</v>
      </c>
    </row>
    <row r="43" spans="1:10" s="110" customFormat="1" ht="13.5" customHeight="1" x14ac:dyDescent="0.2">
      <c r="A43" s="120"/>
      <c r="B43" s="121" t="s">
        <v>111</v>
      </c>
      <c r="C43" s="113">
        <v>22.081511775490057</v>
      </c>
      <c r="D43" s="115">
        <v>15658</v>
      </c>
      <c r="E43" s="114">
        <v>16068</v>
      </c>
      <c r="F43" s="114">
        <v>15971</v>
      </c>
      <c r="G43" s="114">
        <v>15752</v>
      </c>
      <c r="H43" s="140">
        <v>15551</v>
      </c>
      <c r="I43" s="115">
        <v>107</v>
      </c>
      <c r="J43" s="116">
        <v>0.6880586457462543</v>
      </c>
    </row>
    <row r="44" spans="1:10" s="110" customFormat="1" ht="13.5" customHeight="1" x14ac:dyDescent="0.2">
      <c r="A44" s="120"/>
      <c r="B44" s="121" t="s">
        <v>112</v>
      </c>
      <c r="C44" s="113">
        <v>2.0039486673247779</v>
      </c>
      <c r="D44" s="115">
        <v>1421</v>
      </c>
      <c r="E44" s="114">
        <v>1430</v>
      </c>
      <c r="F44" s="114">
        <v>1530</v>
      </c>
      <c r="G44" s="114">
        <v>1330</v>
      </c>
      <c r="H44" s="140">
        <v>1298</v>
      </c>
      <c r="I44" s="115">
        <v>123</v>
      </c>
      <c r="J44" s="116">
        <v>9.4761171032357474</v>
      </c>
    </row>
    <row r="45" spans="1:10" s="110" customFormat="1" ht="13.5" customHeight="1" x14ac:dyDescent="0.2">
      <c r="A45" s="118" t="s">
        <v>113</v>
      </c>
      <c r="B45" s="122" t="s">
        <v>116</v>
      </c>
      <c r="C45" s="113">
        <v>86.334790579607954</v>
      </c>
      <c r="D45" s="115">
        <v>61220</v>
      </c>
      <c r="E45" s="114">
        <v>64208</v>
      </c>
      <c r="F45" s="114">
        <v>64397</v>
      </c>
      <c r="G45" s="114">
        <v>66118</v>
      </c>
      <c r="H45" s="140">
        <v>65248</v>
      </c>
      <c r="I45" s="115">
        <v>-4028</v>
      </c>
      <c r="J45" s="116">
        <v>-6.1733692986758211</v>
      </c>
    </row>
    <row r="46" spans="1:10" s="110" customFormat="1" ht="13.5" customHeight="1" x14ac:dyDescent="0.2">
      <c r="A46" s="118"/>
      <c r="B46" s="119" t="s">
        <v>117</v>
      </c>
      <c r="C46" s="113">
        <v>13.239317444648146</v>
      </c>
      <c r="D46" s="115">
        <v>9388</v>
      </c>
      <c r="E46" s="114">
        <v>9894</v>
      </c>
      <c r="F46" s="114">
        <v>9924</v>
      </c>
      <c r="G46" s="114">
        <v>10080</v>
      </c>
      <c r="H46" s="140">
        <v>9949</v>
      </c>
      <c r="I46" s="115">
        <v>-561</v>
      </c>
      <c r="J46" s="116">
        <v>-5.6387576640868433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36261</v>
      </c>
      <c r="E48" s="114">
        <v>37813</v>
      </c>
      <c r="F48" s="114">
        <v>37894</v>
      </c>
      <c r="G48" s="114">
        <v>36998</v>
      </c>
      <c r="H48" s="140">
        <v>36269</v>
      </c>
      <c r="I48" s="115">
        <v>-8</v>
      </c>
      <c r="J48" s="116">
        <v>-2.2057404394937825E-2</v>
      </c>
    </row>
    <row r="49" spans="1:12" s="110" customFormat="1" ht="13.5" customHeight="1" x14ac:dyDescent="0.2">
      <c r="A49" s="118" t="s">
        <v>105</v>
      </c>
      <c r="B49" s="119" t="s">
        <v>106</v>
      </c>
      <c r="C49" s="113">
        <v>45.872976476103801</v>
      </c>
      <c r="D49" s="115">
        <v>16634</v>
      </c>
      <c r="E49" s="114">
        <v>17340</v>
      </c>
      <c r="F49" s="114">
        <v>17506</v>
      </c>
      <c r="G49" s="114">
        <v>16949</v>
      </c>
      <c r="H49" s="140">
        <v>16580</v>
      </c>
      <c r="I49" s="115">
        <v>54</v>
      </c>
      <c r="J49" s="116">
        <v>0.32569360675512665</v>
      </c>
    </row>
    <row r="50" spans="1:12" s="110" customFormat="1" ht="13.5" customHeight="1" x14ac:dyDescent="0.2">
      <c r="A50" s="120"/>
      <c r="B50" s="119" t="s">
        <v>107</v>
      </c>
      <c r="C50" s="113">
        <v>54.127023523896199</v>
      </c>
      <c r="D50" s="115">
        <v>19627</v>
      </c>
      <c r="E50" s="114">
        <v>20473</v>
      </c>
      <c r="F50" s="114">
        <v>20388</v>
      </c>
      <c r="G50" s="114">
        <v>20049</v>
      </c>
      <c r="H50" s="140">
        <v>19689</v>
      </c>
      <c r="I50" s="115">
        <v>-62</v>
      </c>
      <c r="J50" s="116">
        <v>-0.31489664279546953</v>
      </c>
    </row>
    <row r="51" spans="1:12" s="110" customFormat="1" ht="13.5" customHeight="1" x14ac:dyDescent="0.2">
      <c r="A51" s="118" t="s">
        <v>105</v>
      </c>
      <c r="B51" s="121" t="s">
        <v>108</v>
      </c>
      <c r="C51" s="113">
        <v>12.928490664901686</v>
      </c>
      <c r="D51" s="115">
        <v>4688</v>
      </c>
      <c r="E51" s="114">
        <v>5069</v>
      </c>
      <c r="F51" s="114">
        <v>5129</v>
      </c>
      <c r="G51" s="114">
        <v>4625</v>
      </c>
      <c r="H51" s="140">
        <v>4559</v>
      </c>
      <c r="I51" s="115">
        <v>129</v>
      </c>
      <c r="J51" s="116">
        <v>2.8295678876946697</v>
      </c>
    </row>
    <row r="52" spans="1:12" s="110" customFormat="1" ht="13.5" customHeight="1" x14ac:dyDescent="0.2">
      <c r="A52" s="118"/>
      <c r="B52" s="121" t="s">
        <v>109</v>
      </c>
      <c r="C52" s="113">
        <v>68.390281569730561</v>
      </c>
      <c r="D52" s="115">
        <v>24799</v>
      </c>
      <c r="E52" s="114">
        <v>25824</v>
      </c>
      <c r="F52" s="114">
        <v>25897</v>
      </c>
      <c r="G52" s="114">
        <v>25729</v>
      </c>
      <c r="H52" s="140">
        <v>25276</v>
      </c>
      <c r="I52" s="115">
        <v>-477</v>
      </c>
      <c r="J52" s="116">
        <v>-1.8871656907738565</v>
      </c>
    </row>
    <row r="53" spans="1:12" s="110" customFormat="1" ht="13.5" customHeight="1" x14ac:dyDescent="0.2">
      <c r="A53" s="118"/>
      <c r="B53" s="121" t="s">
        <v>110</v>
      </c>
      <c r="C53" s="113">
        <v>17.558809740492539</v>
      </c>
      <c r="D53" s="115">
        <v>6367</v>
      </c>
      <c r="E53" s="114">
        <v>6484</v>
      </c>
      <c r="F53" s="114">
        <v>6442</v>
      </c>
      <c r="G53" s="114">
        <v>6261</v>
      </c>
      <c r="H53" s="140">
        <v>6047</v>
      </c>
      <c r="I53" s="115">
        <v>320</v>
      </c>
      <c r="J53" s="116">
        <v>5.2918802712088642</v>
      </c>
    </row>
    <row r="54" spans="1:12" s="110" customFormat="1" ht="13.5" customHeight="1" x14ac:dyDescent="0.2">
      <c r="A54" s="120"/>
      <c r="B54" s="121" t="s">
        <v>111</v>
      </c>
      <c r="C54" s="113">
        <v>1.1224180248752103</v>
      </c>
      <c r="D54" s="115">
        <v>407</v>
      </c>
      <c r="E54" s="114">
        <v>436</v>
      </c>
      <c r="F54" s="114">
        <v>426</v>
      </c>
      <c r="G54" s="114">
        <v>383</v>
      </c>
      <c r="H54" s="140">
        <v>387</v>
      </c>
      <c r="I54" s="115">
        <v>20</v>
      </c>
      <c r="J54" s="116">
        <v>5.1679586563307494</v>
      </c>
    </row>
    <row r="55" spans="1:12" s="110" customFormat="1" ht="13.5" customHeight="1" x14ac:dyDescent="0.2">
      <c r="A55" s="120"/>
      <c r="B55" s="121" t="s">
        <v>112</v>
      </c>
      <c r="C55" s="113">
        <v>0.31438735831885495</v>
      </c>
      <c r="D55" s="115">
        <v>114</v>
      </c>
      <c r="E55" s="114">
        <v>123</v>
      </c>
      <c r="F55" s="114">
        <v>114</v>
      </c>
      <c r="G55" s="114">
        <v>86</v>
      </c>
      <c r="H55" s="140">
        <v>84</v>
      </c>
      <c r="I55" s="115">
        <v>30</v>
      </c>
      <c r="J55" s="116">
        <v>35.714285714285715</v>
      </c>
    </row>
    <row r="56" spans="1:12" s="110" customFormat="1" ht="13.5" customHeight="1" x14ac:dyDescent="0.2">
      <c r="A56" s="118" t="s">
        <v>113</v>
      </c>
      <c r="B56" s="122" t="s">
        <v>116</v>
      </c>
      <c r="C56" s="113">
        <v>88.591048233639441</v>
      </c>
      <c r="D56" s="115">
        <v>32124</v>
      </c>
      <c r="E56" s="114">
        <v>33500</v>
      </c>
      <c r="F56" s="114">
        <v>33622</v>
      </c>
      <c r="G56" s="114">
        <v>32832</v>
      </c>
      <c r="H56" s="140">
        <v>32289</v>
      </c>
      <c r="I56" s="115">
        <v>-165</v>
      </c>
      <c r="J56" s="116">
        <v>-0.51100994146613399</v>
      </c>
    </row>
    <row r="57" spans="1:12" s="110" customFormat="1" ht="13.5" customHeight="1" x14ac:dyDescent="0.2">
      <c r="A57" s="142"/>
      <c r="B57" s="124" t="s">
        <v>117</v>
      </c>
      <c r="C57" s="125">
        <v>11.403436198670748</v>
      </c>
      <c r="D57" s="143">
        <v>4135</v>
      </c>
      <c r="E57" s="144">
        <v>4311</v>
      </c>
      <c r="F57" s="144">
        <v>4270</v>
      </c>
      <c r="G57" s="144">
        <v>4165</v>
      </c>
      <c r="H57" s="145">
        <v>3979</v>
      </c>
      <c r="I57" s="143">
        <v>156</v>
      </c>
      <c r="J57" s="146">
        <v>3.9205830610706207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381535</v>
      </c>
      <c r="E12" s="236">
        <v>383796</v>
      </c>
      <c r="F12" s="114">
        <v>385730</v>
      </c>
      <c r="G12" s="114">
        <v>378949</v>
      </c>
      <c r="H12" s="140">
        <v>376753</v>
      </c>
      <c r="I12" s="115">
        <v>4782</v>
      </c>
      <c r="J12" s="116">
        <v>1.2692666017257992</v>
      </c>
    </row>
    <row r="13" spans="1:15" s="110" customFormat="1" ht="12" customHeight="1" x14ac:dyDescent="0.2">
      <c r="A13" s="118" t="s">
        <v>105</v>
      </c>
      <c r="B13" s="119" t="s">
        <v>106</v>
      </c>
      <c r="C13" s="113">
        <v>54.423054241419528</v>
      </c>
      <c r="D13" s="115">
        <v>207643</v>
      </c>
      <c r="E13" s="114">
        <v>208875</v>
      </c>
      <c r="F13" s="114">
        <v>210523</v>
      </c>
      <c r="G13" s="114">
        <v>206742</v>
      </c>
      <c r="H13" s="140">
        <v>205330</v>
      </c>
      <c r="I13" s="115">
        <v>2313</v>
      </c>
      <c r="J13" s="116">
        <v>1.1264793259630839</v>
      </c>
    </row>
    <row r="14" spans="1:15" s="110" customFormat="1" ht="12" customHeight="1" x14ac:dyDescent="0.2">
      <c r="A14" s="118"/>
      <c r="B14" s="119" t="s">
        <v>107</v>
      </c>
      <c r="C14" s="113">
        <v>45.576945758580472</v>
      </c>
      <c r="D14" s="115">
        <v>173892</v>
      </c>
      <c r="E14" s="114">
        <v>174921</v>
      </c>
      <c r="F14" s="114">
        <v>175207</v>
      </c>
      <c r="G14" s="114">
        <v>172207</v>
      </c>
      <c r="H14" s="140">
        <v>171423</v>
      </c>
      <c r="I14" s="115">
        <v>2469</v>
      </c>
      <c r="J14" s="116">
        <v>1.4402968096463136</v>
      </c>
    </row>
    <row r="15" spans="1:15" s="110" customFormat="1" ht="12" customHeight="1" x14ac:dyDescent="0.2">
      <c r="A15" s="118" t="s">
        <v>105</v>
      </c>
      <c r="B15" s="121" t="s">
        <v>108</v>
      </c>
      <c r="C15" s="113">
        <v>10.857981574429607</v>
      </c>
      <c r="D15" s="115">
        <v>41427</v>
      </c>
      <c r="E15" s="114">
        <v>43256</v>
      </c>
      <c r="F15" s="114">
        <v>44125</v>
      </c>
      <c r="G15" s="114">
        <v>40507</v>
      </c>
      <c r="H15" s="140">
        <v>41231</v>
      </c>
      <c r="I15" s="115">
        <v>196</v>
      </c>
      <c r="J15" s="116">
        <v>0.475370473672722</v>
      </c>
    </row>
    <row r="16" spans="1:15" s="110" customFormat="1" ht="12" customHeight="1" x14ac:dyDescent="0.2">
      <c r="A16" s="118"/>
      <c r="B16" s="121" t="s">
        <v>109</v>
      </c>
      <c r="C16" s="113">
        <v>67.945011597887486</v>
      </c>
      <c r="D16" s="115">
        <v>259234</v>
      </c>
      <c r="E16" s="114">
        <v>260201</v>
      </c>
      <c r="F16" s="114">
        <v>261707</v>
      </c>
      <c r="G16" s="114">
        <v>260028</v>
      </c>
      <c r="H16" s="140">
        <v>258534</v>
      </c>
      <c r="I16" s="115">
        <v>700</v>
      </c>
      <c r="J16" s="116">
        <v>0.2707574245553776</v>
      </c>
    </row>
    <row r="17" spans="1:10" s="110" customFormat="1" ht="12" customHeight="1" x14ac:dyDescent="0.2">
      <c r="A17" s="118"/>
      <c r="B17" s="121" t="s">
        <v>110</v>
      </c>
      <c r="C17" s="113">
        <v>19.882055381550842</v>
      </c>
      <c r="D17" s="115">
        <v>75857</v>
      </c>
      <c r="E17" s="114">
        <v>75305</v>
      </c>
      <c r="F17" s="114">
        <v>75016</v>
      </c>
      <c r="G17" s="114">
        <v>73715</v>
      </c>
      <c r="H17" s="140">
        <v>72400</v>
      </c>
      <c r="I17" s="115">
        <v>3457</v>
      </c>
      <c r="J17" s="116">
        <v>4.7748618784530388</v>
      </c>
    </row>
    <row r="18" spans="1:10" s="110" customFormat="1" ht="12" customHeight="1" x14ac:dyDescent="0.2">
      <c r="A18" s="120"/>
      <c r="B18" s="121" t="s">
        <v>111</v>
      </c>
      <c r="C18" s="113">
        <v>1.3149514461320717</v>
      </c>
      <c r="D18" s="115">
        <v>5017</v>
      </c>
      <c r="E18" s="114">
        <v>5034</v>
      </c>
      <c r="F18" s="114">
        <v>4882</v>
      </c>
      <c r="G18" s="114">
        <v>4699</v>
      </c>
      <c r="H18" s="140">
        <v>4588</v>
      </c>
      <c r="I18" s="115">
        <v>429</v>
      </c>
      <c r="J18" s="116">
        <v>9.3504795117698336</v>
      </c>
    </row>
    <row r="19" spans="1:10" s="110" customFormat="1" ht="12" customHeight="1" x14ac:dyDescent="0.2">
      <c r="A19" s="120"/>
      <c r="B19" s="121" t="s">
        <v>112</v>
      </c>
      <c r="C19" s="113">
        <v>0.38423735699215011</v>
      </c>
      <c r="D19" s="115">
        <v>1466</v>
      </c>
      <c r="E19" s="114">
        <v>1457</v>
      </c>
      <c r="F19" s="114">
        <v>1412</v>
      </c>
      <c r="G19" s="114">
        <v>1220</v>
      </c>
      <c r="H19" s="140">
        <v>1197</v>
      </c>
      <c r="I19" s="115">
        <v>269</v>
      </c>
      <c r="J19" s="116">
        <v>22.472848788638263</v>
      </c>
    </row>
    <row r="20" spans="1:10" s="110" customFormat="1" ht="12" customHeight="1" x14ac:dyDescent="0.2">
      <c r="A20" s="118" t="s">
        <v>113</v>
      </c>
      <c r="B20" s="119" t="s">
        <v>181</v>
      </c>
      <c r="C20" s="113">
        <v>69.278834182971423</v>
      </c>
      <c r="D20" s="115">
        <v>264323</v>
      </c>
      <c r="E20" s="114">
        <v>266610</v>
      </c>
      <c r="F20" s="114">
        <v>269407</v>
      </c>
      <c r="G20" s="114">
        <v>262764</v>
      </c>
      <c r="H20" s="140">
        <v>262145</v>
      </c>
      <c r="I20" s="115">
        <v>2178</v>
      </c>
      <c r="J20" s="116">
        <v>0.83083789505807859</v>
      </c>
    </row>
    <row r="21" spans="1:10" s="110" customFormat="1" ht="12" customHeight="1" x14ac:dyDescent="0.2">
      <c r="A21" s="118"/>
      <c r="B21" s="119" t="s">
        <v>182</v>
      </c>
      <c r="C21" s="113">
        <v>30.721165817028581</v>
      </c>
      <c r="D21" s="115">
        <v>117212</v>
      </c>
      <c r="E21" s="114">
        <v>117186</v>
      </c>
      <c r="F21" s="114">
        <v>116323</v>
      </c>
      <c r="G21" s="114">
        <v>116185</v>
      </c>
      <c r="H21" s="140">
        <v>114608</v>
      </c>
      <c r="I21" s="115">
        <v>2604</v>
      </c>
      <c r="J21" s="116">
        <v>2.2720926985899763</v>
      </c>
    </row>
    <row r="22" spans="1:10" s="110" customFormat="1" ht="12" customHeight="1" x14ac:dyDescent="0.2">
      <c r="A22" s="118" t="s">
        <v>113</v>
      </c>
      <c r="B22" s="119" t="s">
        <v>116</v>
      </c>
      <c r="C22" s="113">
        <v>86.787057543868841</v>
      </c>
      <c r="D22" s="115">
        <v>331123</v>
      </c>
      <c r="E22" s="114">
        <v>333672</v>
      </c>
      <c r="F22" s="114">
        <v>335263</v>
      </c>
      <c r="G22" s="114">
        <v>330188</v>
      </c>
      <c r="H22" s="140">
        <v>329763</v>
      </c>
      <c r="I22" s="115">
        <v>1360</v>
      </c>
      <c r="J22" s="116">
        <v>0.41241740280140587</v>
      </c>
    </row>
    <row r="23" spans="1:10" s="110" customFormat="1" ht="12" customHeight="1" x14ac:dyDescent="0.2">
      <c r="A23" s="118"/>
      <c r="B23" s="119" t="s">
        <v>117</v>
      </c>
      <c r="C23" s="113">
        <v>13.120159356284482</v>
      </c>
      <c r="D23" s="115">
        <v>50058</v>
      </c>
      <c r="E23" s="114">
        <v>49795</v>
      </c>
      <c r="F23" s="114">
        <v>50179</v>
      </c>
      <c r="G23" s="114">
        <v>48476</v>
      </c>
      <c r="H23" s="140">
        <v>46695</v>
      </c>
      <c r="I23" s="115">
        <v>3363</v>
      </c>
      <c r="J23" s="116">
        <v>7.2020558946354001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405663</v>
      </c>
      <c r="E64" s="236">
        <v>407776</v>
      </c>
      <c r="F64" s="236">
        <v>408720</v>
      </c>
      <c r="G64" s="236">
        <v>401457</v>
      </c>
      <c r="H64" s="140">
        <v>399290</v>
      </c>
      <c r="I64" s="115">
        <v>6373</v>
      </c>
      <c r="J64" s="116">
        <v>1.5960830474091512</v>
      </c>
    </row>
    <row r="65" spans="1:12" s="110" customFormat="1" ht="12" customHeight="1" x14ac:dyDescent="0.2">
      <c r="A65" s="118" t="s">
        <v>105</v>
      </c>
      <c r="B65" s="119" t="s">
        <v>106</v>
      </c>
      <c r="C65" s="113">
        <v>55.123834315675822</v>
      </c>
      <c r="D65" s="235">
        <v>223617</v>
      </c>
      <c r="E65" s="236">
        <v>224862</v>
      </c>
      <c r="F65" s="236">
        <v>226058</v>
      </c>
      <c r="G65" s="236">
        <v>221985</v>
      </c>
      <c r="H65" s="140">
        <v>220563</v>
      </c>
      <c r="I65" s="115">
        <v>3054</v>
      </c>
      <c r="J65" s="116">
        <v>1.3846384026332612</v>
      </c>
    </row>
    <row r="66" spans="1:12" s="110" customFormat="1" ht="12" customHeight="1" x14ac:dyDescent="0.2">
      <c r="A66" s="118"/>
      <c r="B66" s="119" t="s">
        <v>107</v>
      </c>
      <c r="C66" s="113">
        <v>44.876165684324178</v>
      </c>
      <c r="D66" s="235">
        <v>182046</v>
      </c>
      <c r="E66" s="236">
        <v>182914</v>
      </c>
      <c r="F66" s="236">
        <v>182662</v>
      </c>
      <c r="G66" s="236">
        <v>179472</v>
      </c>
      <c r="H66" s="140">
        <v>178727</v>
      </c>
      <c r="I66" s="115">
        <v>3319</v>
      </c>
      <c r="J66" s="116">
        <v>1.857022162292211</v>
      </c>
    </row>
    <row r="67" spans="1:12" s="110" customFormat="1" ht="12" customHeight="1" x14ac:dyDescent="0.2">
      <c r="A67" s="118" t="s">
        <v>105</v>
      </c>
      <c r="B67" s="121" t="s">
        <v>108</v>
      </c>
      <c r="C67" s="113">
        <v>10.863450696760612</v>
      </c>
      <c r="D67" s="235">
        <v>44069</v>
      </c>
      <c r="E67" s="236">
        <v>46028</v>
      </c>
      <c r="F67" s="236">
        <v>46900</v>
      </c>
      <c r="G67" s="236">
        <v>42992</v>
      </c>
      <c r="H67" s="140">
        <v>43852</v>
      </c>
      <c r="I67" s="115">
        <v>217</v>
      </c>
      <c r="J67" s="116">
        <v>0.4948463011949284</v>
      </c>
    </row>
    <row r="68" spans="1:12" s="110" customFormat="1" ht="12" customHeight="1" x14ac:dyDescent="0.2">
      <c r="A68" s="118"/>
      <c r="B68" s="121" t="s">
        <v>109</v>
      </c>
      <c r="C68" s="113">
        <v>67.942109583570598</v>
      </c>
      <c r="D68" s="235">
        <v>275616</v>
      </c>
      <c r="E68" s="236">
        <v>276556</v>
      </c>
      <c r="F68" s="236">
        <v>277462</v>
      </c>
      <c r="G68" s="236">
        <v>275667</v>
      </c>
      <c r="H68" s="140">
        <v>274158</v>
      </c>
      <c r="I68" s="115">
        <v>1458</v>
      </c>
      <c r="J68" s="116">
        <v>0.53181012408902895</v>
      </c>
    </row>
    <row r="69" spans="1:12" s="110" customFormat="1" ht="12" customHeight="1" x14ac:dyDescent="0.2">
      <c r="A69" s="118"/>
      <c r="B69" s="121" t="s">
        <v>110</v>
      </c>
      <c r="C69" s="113">
        <v>19.919489822833238</v>
      </c>
      <c r="D69" s="235">
        <v>80806</v>
      </c>
      <c r="E69" s="236">
        <v>80024</v>
      </c>
      <c r="F69" s="236">
        <v>79348</v>
      </c>
      <c r="G69" s="236">
        <v>77969</v>
      </c>
      <c r="H69" s="140">
        <v>76547</v>
      </c>
      <c r="I69" s="115">
        <v>4259</v>
      </c>
      <c r="J69" s="116">
        <v>5.5639019164696197</v>
      </c>
    </row>
    <row r="70" spans="1:12" s="110" customFormat="1" ht="12" customHeight="1" x14ac:dyDescent="0.2">
      <c r="A70" s="120"/>
      <c r="B70" s="121" t="s">
        <v>111</v>
      </c>
      <c r="C70" s="113">
        <v>1.2749498968355506</v>
      </c>
      <c r="D70" s="235">
        <v>5172</v>
      </c>
      <c r="E70" s="236">
        <v>5168</v>
      </c>
      <c r="F70" s="236">
        <v>5010</v>
      </c>
      <c r="G70" s="236">
        <v>4829</v>
      </c>
      <c r="H70" s="140">
        <v>4733</v>
      </c>
      <c r="I70" s="115">
        <v>439</v>
      </c>
      <c r="J70" s="116">
        <v>9.2753010775406715</v>
      </c>
    </row>
    <row r="71" spans="1:12" s="110" customFormat="1" ht="12" customHeight="1" x14ac:dyDescent="0.2">
      <c r="A71" s="120"/>
      <c r="B71" s="121" t="s">
        <v>112</v>
      </c>
      <c r="C71" s="113">
        <v>0.37223015162832201</v>
      </c>
      <c r="D71" s="235">
        <v>1510</v>
      </c>
      <c r="E71" s="236">
        <v>1470</v>
      </c>
      <c r="F71" s="236">
        <v>1436</v>
      </c>
      <c r="G71" s="236">
        <v>1259</v>
      </c>
      <c r="H71" s="140">
        <v>1251</v>
      </c>
      <c r="I71" s="115">
        <v>259</v>
      </c>
      <c r="J71" s="116">
        <v>20.70343725019984</v>
      </c>
    </row>
    <row r="72" spans="1:12" s="110" customFormat="1" ht="12" customHeight="1" x14ac:dyDescent="0.2">
      <c r="A72" s="118" t="s">
        <v>113</v>
      </c>
      <c r="B72" s="119" t="s">
        <v>181</v>
      </c>
      <c r="C72" s="113">
        <v>70.752570483381533</v>
      </c>
      <c r="D72" s="235">
        <v>287017</v>
      </c>
      <c r="E72" s="236">
        <v>289166</v>
      </c>
      <c r="F72" s="236">
        <v>291364</v>
      </c>
      <c r="G72" s="236">
        <v>284639</v>
      </c>
      <c r="H72" s="140">
        <v>283954</v>
      </c>
      <c r="I72" s="115">
        <v>3063</v>
      </c>
      <c r="J72" s="116">
        <v>1.0786958451016715</v>
      </c>
    </row>
    <row r="73" spans="1:12" s="110" customFormat="1" ht="12" customHeight="1" x14ac:dyDescent="0.2">
      <c r="A73" s="118"/>
      <c r="B73" s="119" t="s">
        <v>182</v>
      </c>
      <c r="C73" s="113">
        <v>29.247429516618475</v>
      </c>
      <c r="D73" s="115">
        <v>118646</v>
      </c>
      <c r="E73" s="114">
        <v>118610</v>
      </c>
      <c r="F73" s="114">
        <v>117356</v>
      </c>
      <c r="G73" s="114">
        <v>116818</v>
      </c>
      <c r="H73" s="140">
        <v>115336</v>
      </c>
      <c r="I73" s="115">
        <v>3310</v>
      </c>
      <c r="J73" s="116">
        <v>2.8698758410210168</v>
      </c>
    </row>
    <row r="74" spans="1:12" s="110" customFormat="1" ht="12" customHeight="1" x14ac:dyDescent="0.2">
      <c r="A74" s="118" t="s">
        <v>113</v>
      </c>
      <c r="B74" s="119" t="s">
        <v>116</v>
      </c>
      <c r="C74" s="113">
        <v>88.345252093486465</v>
      </c>
      <c r="D74" s="115">
        <v>358384</v>
      </c>
      <c r="E74" s="114">
        <v>360861</v>
      </c>
      <c r="F74" s="114">
        <v>361543</v>
      </c>
      <c r="G74" s="114">
        <v>356103</v>
      </c>
      <c r="H74" s="140">
        <v>355624</v>
      </c>
      <c r="I74" s="115">
        <v>2760</v>
      </c>
      <c r="J74" s="116">
        <v>0.77610060063437791</v>
      </c>
    </row>
    <row r="75" spans="1:12" s="110" customFormat="1" ht="12" customHeight="1" x14ac:dyDescent="0.2">
      <c r="A75" s="142"/>
      <c r="B75" s="124" t="s">
        <v>117</v>
      </c>
      <c r="C75" s="125">
        <v>11.571674024991188</v>
      </c>
      <c r="D75" s="143">
        <v>46942</v>
      </c>
      <c r="E75" s="144">
        <v>46591</v>
      </c>
      <c r="F75" s="144">
        <v>46858</v>
      </c>
      <c r="G75" s="144">
        <v>45034</v>
      </c>
      <c r="H75" s="145">
        <v>43339</v>
      </c>
      <c r="I75" s="143">
        <v>3603</v>
      </c>
      <c r="J75" s="146">
        <v>8.313528230923648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381535</v>
      </c>
      <c r="G11" s="114">
        <v>383796</v>
      </c>
      <c r="H11" s="114">
        <v>385730</v>
      </c>
      <c r="I11" s="114">
        <v>378949</v>
      </c>
      <c r="J11" s="140">
        <v>376753</v>
      </c>
      <c r="K11" s="114">
        <v>4782</v>
      </c>
      <c r="L11" s="116">
        <v>1.2692666017257992</v>
      </c>
    </row>
    <row r="12" spans="1:17" s="110" customFormat="1" ht="24.95" customHeight="1" x14ac:dyDescent="0.2">
      <c r="A12" s="606" t="s">
        <v>185</v>
      </c>
      <c r="B12" s="607"/>
      <c r="C12" s="607"/>
      <c r="D12" s="608"/>
      <c r="E12" s="113">
        <v>54.423054241419528</v>
      </c>
      <c r="F12" s="115">
        <v>207643</v>
      </c>
      <c r="G12" s="114">
        <v>208875</v>
      </c>
      <c r="H12" s="114">
        <v>210523</v>
      </c>
      <c r="I12" s="114">
        <v>206742</v>
      </c>
      <c r="J12" s="140">
        <v>205330</v>
      </c>
      <c r="K12" s="114">
        <v>2313</v>
      </c>
      <c r="L12" s="116">
        <v>1.1264793259630839</v>
      </c>
    </row>
    <row r="13" spans="1:17" s="110" customFormat="1" ht="15" customHeight="1" x14ac:dyDescent="0.2">
      <c r="A13" s="120"/>
      <c r="B13" s="609" t="s">
        <v>107</v>
      </c>
      <c r="C13" s="609"/>
      <c r="E13" s="113">
        <v>45.576945758580472</v>
      </c>
      <c r="F13" s="115">
        <v>173892</v>
      </c>
      <c r="G13" s="114">
        <v>174921</v>
      </c>
      <c r="H13" s="114">
        <v>175207</v>
      </c>
      <c r="I13" s="114">
        <v>172207</v>
      </c>
      <c r="J13" s="140">
        <v>171423</v>
      </c>
      <c r="K13" s="114">
        <v>2469</v>
      </c>
      <c r="L13" s="116">
        <v>1.4402968096463136</v>
      </c>
    </row>
    <row r="14" spans="1:17" s="110" customFormat="1" ht="24.95" customHeight="1" x14ac:dyDescent="0.2">
      <c r="A14" s="606" t="s">
        <v>186</v>
      </c>
      <c r="B14" s="607"/>
      <c r="C14" s="607"/>
      <c r="D14" s="608"/>
      <c r="E14" s="113">
        <v>10.857981574429607</v>
      </c>
      <c r="F14" s="115">
        <v>41427</v>
      </c>
      <c r="G14" s="114">
        <v>43256</v>
      </c>
      <c r="H14" s="114">
        <v>44125</v>
      </c>
      <c r="I14" s="114">
        <v>40507</v>
      </c>
      <c r="J14" s="140">
        <v>41231</v>
      </c>
      <c r="K14" s="114">
        <v>196</v>
      </c>
      <c r="L14" s="116">
        <v>0.475370473672722</v>
      </c>
    </row>
    <row r="15" spans="1:17" s="110" customFormat="1" ht="15" customHeight="1" x14ac:dyDescent="0.2">
      <c r="A15" s="120"/>
      <c r="B15" s="119"/>
      <c r="C15" s="258" t="s">
        <v>106</v>
      </c>
      <c r="E15" s="113">
        <v>57.093200086899849</v>
      </c>
      <c r="F15" s="115">
        <v>23652</v>
      </c>
      <c r="G15" s="114">
        <v>24725</v>
      </c>
      <c r="H15" s="114">
        <v>25366</v>
      </c>
      <c r="I15" s="114">
        <v>23266</v>
      </c>
      <c r="J15" s="140">
        <v>23594</v>
      </c>
      <c r="K15" s="114">
        <v>58</v>
      </c>
      <c r="L15" s="116">
        <v>0.24582520979910147</v>
      </c>
    </row>
    <row r="16" spans="1:17" s="110" customFormat="1" ht="15" customHeight="1" x14ac:dyDescent="0.2">
      <c r="A16" s="120"/>
      <c r="B16" s="119"/>
      <c r="C16" s="258" t="s">
        <v>107</v>
      </c>
      <c r="E16" s="113">
        <v>42.906799913100151</v>
      </c>
      <c r="F16" s="115">
        <v>17775</v>
      </c>
      <c r="G16" s="114">
        <v>18531</v>
      </c>
      <c r="H16" s="114">
        <v>18759</v>
      </c>
      <c r="I16" s="114">
        <v>17241</v>
      </c>
      <c r="J16" s="140">
        <v>17637</v>
      </c>
      <c r="K16" s="114">
        <v>138</v>
      </c>
      <c r="L16" s="116">
        <v>0.78244599421670347</v>
      </c>
    </row>
    <row r="17" spans="1:12" s="110" customFormat="1" ht="15" customHeight="1" x14ac:dyDescent="0.2">
      <c r="A17" s="120"/>
      <c r="B17" s="121" t="s">
        <v>109</v>
      </c>
      <c r="C17" s="258"/>
      <c r="E17" s="113">
        <v>67.945011597887486</v>
      </c>
      <c r="F17" s="115">
        <v>259234</v>
      </c>
      <c r="G17" s="114">
        <v>260201</v>
      </c>
      <c r="H17" s="114">
        <v>261707</v>
      </c>
      <c r="I17" s="114">
        <v>260028</v>
      </c>
      <c r="J17" s="140">
        <v>258534</v>
      </c>
      <c r="K17" s="114">
        <v>700</v>
      </c>
      <c r="L17" s="116">
        <v>0.2707574245553776</v>
      </c>
    </row>
    <row r="18" spans="1:12" s="110" customFormat="1" ht="15" customHeight="1" x14ac:dyDescent="0.2">
      <c r="A18" s="120"/>
      <c r="B18" s="119"/>
      <c r="C18" s="258" t="s">
        <v>106</v>
      </c>
      <c r="E18" s="113">
        <v>54.355910104384456</v>
      </c>
      <c r="F18" s="115">
        <v>140909</v>
      </c>
      <c r="G18" s="114">
        <v>141341</v>
      </c>
      <c r="H18" s="114">
        <v>142469</v>
      </c>
      <c r="I18" s="114">
        <v>141517</v>
      </c>
      <c r="J18" s="140">
        <v>140479</v>
      </c>
      <c r="K18" s="114">
        <v>430</v>
      </c>
      <c r="L18" s="116">
        <v>0.30609557300379414</v>
      </c>
    </row>
    <row r="19" spans="1:12" s="110" customFormat="1" ht="15" customHeight="1" x14ac:dyDescent="0.2">
      <c r="A19" s="120"/>
      <c r="B19" s="119"/>
      <c r="C19" s="258" t="s">
        <v>107</v>
      </c>
      <c r="E19" s="113">
        <v>45.644089895615544</v>
      </c>
      <c r="F19" s="115">
        <v>118325</v>
      </c>
      <c r="G19" s="114">
        <v>118860</v>
      </c>
      <c r="H19" s="114">
        <v>119238</v>
      </c>
      <c r="I19" s="114">
        <v>118511</v>
      </c>
      <c r="J19" s="140">
        <v>118055</v>
      </c>
      <c r="K19" s="114">
        <v>270</v>
      </c>
      <c r="L19" s="116">
        <v>0.22870695862098175</v>
      </c>
    </row>
    <row r="20" spans="1:12" s="110" customFormat="1" ht="15" customHeight="1" x14ac:dyDescent="0.2">
      <c r="A20" s="120"/>
      <c r="B20" s="121" t="s">
        <v>110</v>
      </c>
      <c r="C20" s="258"/>
      <c r="E20" s="113">
        <v>19.882055381550842</v>
      </c>
      <c r="F20" s="115">
        <v>75857</v>
      </c>
      <c r="G20" s="114">
        <v>75305</v>
      </c>
      <c r="H20" s="114">
        <v>75016</v>
      </c>
      <c r="I20" s="114">
        <v>73715</v>
      </c>
      <c r="J20" s="140">
        <v>72400</v>
      </c>
      <c r="K20" s="114">
        <v>3457</v>
      </c>
      <c r="L20" s="116">
        <v>4.7748618784530388</v>
      </c>
    </row>
    <row r="21" spans="1:12" s="110" customFormat="1" ht="15" customHeight="1" x14ac:dyDescent="0.2">
      <c r="A21" s="120"/>
      <c r="B21" s="119"/>
      <c r="C21" s="258" t="s">
        <v>106</v>
      </c>
      <c r="E21" s="113">
        <v>52.749251881830283</v>
      </c>
      <c r="F21" s="115">
        <v>40014</v>
      </c>
      <c r="G21" s="114">
        <v>39710</v>
      </c>
      <c r="H21" s="114">
        <v>39669</v>
      </c>
      <c r="I21" s="114">
        <v>39025</v>
      </c>
      <c r="J21" s="140">
        <v>38412</v>
      </c>
      <c r="K21" s="114">
        <v>1602</v>
      </c>
      <c r="L21" s="116">
        <v>4.1705716963448927</v>
      </c>
    </row>
    <row r="22" spans="1:12" s="110" customFormat="1" ht="15" customHeight="1" x14ac:dyDescent="0.2">
      <c r="A22" s="120"/>
      <c r="B22" s="119"/>
      <c r="C22" s="258" t="s">
        <v>107</v>
      </c>
      <c r="E22" s="113">
        <v>47.250748118169717</v>
      </c>
      <c r="F22" s="115">
        <v>35843</v>
      </c>
      <c r="G22" s="114">
        <v>35595</v>
      </c>
      <c r="H22" s="114">
        <v>35347</v>
      </c>
      <c r="I22" s="114">
        <v>34690</v>
      </c>
      <c r="J22" s="140">
        <v>33988</v>
      </c>
      <c r="K22" s="114">
        <v>1855</v>
      </c>
      <c r="L22" s="116">
        <v>5.4578086383429447</v>
      </c>
    </row>
    <row r="23" spans="1:12" s="110" customFormat="1" ht="15" customHeight="1" x14ac:dyDescent="0.2">
      <c r="A23" s="120"/>
      <c r="B23" s="121" t="s">
        <v>111</v>
      </c>
      <c r="C23" s="258"/>
      <c r="E23" s="113">
        <v>1.3149514461320717</v>
      </c>
      <c r="F23" s="115">
        <v>5017</v>
      </c>
      <c r="G23" s="114">
        <v>5034</v>
      </c>
      <c r="H23" s="114">
        <v>4882</v>
      </c>
      <c r="I23" s="114">
        <v>4699</v>
      </c>
      <c r="J23" s="140">
        <v>4588</v>
      </c>
      <c r="K23" s="114">
        <v>429</v>
      </c>
      <c r="L23" s="116">
        <v>9.3504795117698336</v>
      </c>
    </row>
    <row r="24" spans="1:12" s="110" customFormat="1" ht="15" customHeight="1" x14ac:dyDescent="0.2">
      <c r="A24" s="120"/>
      <c r="B24" s="119"/>
      <c r="C24" s="258" t="s">
        <v>106</v>
      </c>
      <c r="E24" s="113">
        <v>61.152082918078534</v>
      </c>
      <c r="F24" s="115">
        <v>3068</v>
      </c>
      <c r="G24" s="114">
        <v>3099</v>
      </c>
      <c r="H24" s="114">
        <v>3019</v>
      </c>
      <c r="I24" s="114">
        <v>2934</v>
      </c>
      <c r="J24" s="140">
        <v>2845</v>
      </c>
      <c r="K24" s="114">
        <v>223</v>
      </c>
      <c r="L24" s="116">
        <v>7.8383128295254831</v>
      </c>
    </row>
    <row r="25" spans="1:12" s="110" customFormat="1" ht="15" customHeight="1" x14ac:dyDescent="0.2">
      <c r="A25" s="120"/>
      <c r="B25" s="119"/>
      <c r="C25" s="258" t="s">
        <v>107</v>
      </c>
      <c r="E25" s="113">
        <v>38.847917081921466</v>
      </c>
      <c r="F25" s="115">
        <v>1949</v>
      </c>
      <c r="G25" s="114">
        <v>1935</v>
      </c>
      <c r="H25" s="114">
        <v>1863</v>
      </c>
      <c r="I25" s="114">
        <v>1765</v>
      </c>
      <c r="J25" s="140">
        <v>1743</v>
      </c>
      <c r="K25" s="114">
        <v>206</v>
      </c>
      <c r="L25" s="116">
        <v>11.818703384968446</v>
      </c>
    </row>
    <row r="26" spans="1:12" s="110" customFormat="1" ht="15" customHeight="1" x14ac:dyDescent="0.2">
      <c r="A26" s="120"/>
      <c r="C26" s="121" t="s">
        <v>187</v>
      </c>
      <c r="D26" s="110" t="s">
        <v>188</v>
      </c>
      <c r="E26" s="113">
        <v>0.38423735699215011</v>
      </c>
      <c r="F26" s="115">
        <v>1466</v>
      </c>
      <c r="G26" s="114">
        <v>1457</v>
      </c>
      <c r="H26" s="114">
        <v>1412</v>
      </c>
      <c r="I26" s="114">
        <v>1220</v>
      </c>
      <c r="J26" s="140">
        <v>1197</v>
      </c>
      <c r="K26" s="114">
        <v>269</v>
      </c>
      <c r="L26" s="116">
        <v>22.472848788638263</v>
      </c>
    </row>
    <row r="27" spans="1:12" s="110" customFormat="1" ht="15" customHeight="1" x14ac:dyDescent="0.2">
      <c r="A27" s="120"/>
      <c r="B27" s="119"/>
      <c r="D27" s="259" t="s">
        <v>106</v>
      </c>
      <c r="E27" s="113">
        <v>51.568894952251021</v>
      </c>
      <c r="F27" s="115">
        <v>756</v>
      </c>
      <c r="G27" s="114">
        <v>760</v>
      </c>
      <c r="H27" s="114">
        <v>740</v>
      </c>
      <c r="I27" s="114">
        <v>664</v>
      </c>
      <c r="J27" s="140">
        <v>635</v>
      </c>
      <c r="K27" s="114">
        <v>121</v>
      </c>
      <c r="L27" s="116">
        <v>19.055118110236222</v>
      </c>
    </row>
    <row r="28" spans="1:12" s="110" customFormat="1" ht="15" customHeight="1" x14ac:dyDescent="0.2">
      <c r="A28" s="120"/>
      <c r="B28" s="119"/>
      <c r="D28" s="259" t="s">
        <v>107</v>
      </c>
      <c r="E28" s="113">
        <v>48.431105047748979</v>
      </c>
      <c r="F28" s="115">
        <v>710</v>
      </c>
      <c r="G28" s="114">
        <v>697</v>
      </c>
      <c r="H28" s="114">
        <v>672</v>
      </c>
      <c r="I28" s="114">
        <v>556</v>
      </c>
      <c r="J28" s="140">
        <v>562</v>
      </c>
      <c r="K28" s="114">
        <v>148</v>
      </c>
      <c r="L28" s="116">
        <v>26.334519572953738</v>
      </c>
    </row>
    <row r="29" spans="1:12" s="110" customFormat="1" ht="24.95" customHeight="1" x14ac:dyDescent="0.2">
      <c r="A29" s="606" t="s">
        <v>189</v>
      </c>
      <c r="B29" s="607"/>
      <c r="C29" s="607"/>
      <c r="D29" s="608"/>
      <c r="E29" s="113">
        <v>86.787057543868841</v>
      </c>
      <c r="F29" s="115">
        <v>331123</v>
      </c>
      <c r="G29" s="114">
        <v>333672</v>
      </c>
      <c r="H29" s="114">
        <v>335263</v>
      </c>
      <c r="I29" s="114">
        <v>330188</v>
      </c>
      <c r="J29" s="140">
        <v>329763</v>
      </c>
      <c r="K29" s="114">
        <v>1360</v>
      </c>
      <c r="L29" s="116">
        <v>0.41241740280140587</v>
      </c>
    </row>
    <row r="30" spans="1:12" s="110" customFormat="1" ht="15" customHeight="1" x14ac:dyDescent="0.2">
      <c r="A30" s="120"/>
      <c r="B30" s="119"/>
      <c r="C30" s="258" t="s">
        <v>106</v>
      </c>
      <c r="E30" s="113">
        <v>53.115911609885146</v>
      </c>
      <c r="F30" s="115">
        <v>175879</v>
      </c>
      <c r="G30" s="114">
        <v>177350</v>
      </c>
      <c r="H30" s="114">
        <v>178700</v>
      </c>
      <c r="I30" s="114">
        <v>176022</v>
      </c>
      <c r="J30" s="140">
        <v>175733</v>
      </c>
      <c r="K30" s="114">
        <v>146</v>
      </c>
      <c r="L30" s="116">
        <v>8.3080582474549455E-2</v>
      </c>
    </row>
    <row r="31" spans="1:12" s="110" customFormat="1" ht="15" customHeight="1" x14ac:dyDescent="0.2">
      <c r="A31" s="120"/>
      <c r="B31" s="119"/>
      <c r="C31" s="258" t="s">
        <v>107</v>
      </c>
      <c r="E31" s="113">
        <v>46.884088390114854</v>
      </c>
      <c r="F31" s="115">
        <v>155244</v>
      </c>
      <c r="G31" s="114">
        <v>156322</v>
      </c>
      <c r="H31" s="114">
        <v>156563</v>
      </c>
      <c r="I31" s="114">
        <v>154166</v>
      </c>
      <c r="J31" s="140">
        <v>154030</v>
      </c>
      <c r="K31" s="114">
        <v>1214</v>
      </c>
      <c r="L31" s="116">
        <v>0.78815815100954356</v>
      </c>
    </row>
    <row r="32" spans="1:12" s="110" customFormat="1" ht="15" customHeight="1" x14ac:dyDescent="0.2">
      <c r="A32" s="120"/>
      <c r="B32" s="119" t="s">
        <v>117</v>
      </c>
      <c r="C32" s="258"/>
      <c r="E32" s="113">
        <v>13.120159356284482</v>
      </c>
      <c r="F32" s="115">
        <v>50058</v>
      </c>
      <c r="G32" s="114">
        <v>49795</v>
      </c>
      <c r="H32" s="114">
        <v>50179</v>
      </c>
      <c r="I32" s="114">
        <v>48476</v>
      </c>
      <c r="J32" s="140">
        <v>46695</v>
      </c>
      <c r="K32" s="114">
        <v>3363</v>
      </c>
      <c r="L32" s="116">
        <v>7.2020558946354001</v>
      </c>
    </row>
    <row r="33" spans="1:12" s="110" customFormat="1" ht="15" customHeight="1" x14ac:dyDescent="0.2">
      <c r="A33" s="120"/>
      <c r="B33" s="119"/>
      <c r="C33" s="258" t="s">
        <v>106</v>
      </c>
      <c r="E33" s="113">
        <v>62.96895601102721</v>
      </c>
      <c r="F33" s="115">
        <v>31521</v>
      </c>
      <c r="G33" s="114">
        <v>31310</v>
      </c>
      <c r="H33" s="114">
        <v>31633</v>
      </c>
      <c r="I33" s="114">
        <v>30540</v>
      </c>
      <c r="J33" s="140">
        <v>29403</v>
      </c>
      <c r="K33" s="114">
        <v>2118</v>
      </c>
      <c r="L33" s="116">
        <v>7.2033465972859911</v>
      </c>
    </row>
    <row r="34" spans="1:12" s="110" customFormat="1" ht="15" customHeight="1" x14ac:dyDescent="0.2">
      <c r="A34" s="120"/>
      <c r="B34" s="119"/>
      <c r="C34" s="258" t="s">
        <v>107</v>
      </c>
      <c r="E34" s="113">
        <v>37.03104398897279</v>
      </c>
      <c r="F34" s="115">
        <v>18537</v>
      </c>
      <c r="G34" s="114">
        <v>18485</v>
      </c>
      <c r="H34" s="114">
        <v>18546</v>
      </c>
      <c r="I34" s="114">
        <v>17936</v>
      </c>
      <c r="J34" s="140">
        <v>17292</v>
      </c>
      <c r="K34" s="114">
        <v>1245</v>
      </c>
      <c r="L34" s="116">
        <v>7.199861207494795</v>
      </c>
    </row>
    <row r="35" spans="1:12" s="110" customFormat="1" ht="24.95" customHeight="1" x14ac:dyDescent="0.2">
      <c r="A35" s="606" t="s">
        <v>190</v>
      </c>
      <c r="B35" s="607"/>
      <c r="C35" s="607"/>
      <c r="D35" s="608"/>
      <c r="E35" s="113">
        <v>69.278834182971423</v>
      </c>
      <c r="F35" s="115">
        <v>264323</v>
      </c>
      <c r="G35" s="114">
        <v>266610</v>
      </c>
      <c r="H35" s="114">
        <v>269407</v>
      </c>
      <c r="I35" s="114">
        <v>262764</v>
      </c>
      <c r="J35" s="140">
        <v>262145</v>
      </c>
      <c r="K35" s="114">
        <v>2178</v>
      </c>
      <c r="L35" s="116">
        <v>0.83083789505807859</v>
      </c>
    </row>
    <row r="36" spans="1:12" s="110" customFormat="1" ht="15" customHeight="1" x14ac:dyDescent="0.2">
      <c r="A36" s="120"/>
      <c r="B36" s="119"/>
      <c r="C36" s="258" t="s">
        <v>106</v>
      </c>
      <c r="E36" s="113">
        <v>67.574142242634963</v>
      </c>
      <c r="F36" s="115">
        <v>178614</v>
      </c>
      <c r="G36" s="114">
        <v>179821</v>
      </c>
      <c r="H36" s="114">
        <v>181842</v>
      </c>
      <c r="I36" s="114">
        <v>177758</v>
      </c>
      <c r="J36" s="140">
        <v>177219</v>
      </c>
      <c r="K36" s="114">
        <v>1395</v>
      </c>
      <c r="L36" s="116">
        <v>0.7871616474531512</v>
      </c>
    </row>
    <row r="37" spans="1:12" s="110" customFormat="1" ht="15" customHeight="1" x14ac:dyDescent="0.2">
      <c r="A37" s="120"/>
      <c r="B37" s="119"/>
      <c r="C37" s="258" t="s">
        <v>107</v>
      </c>
      <c r="E37" s="113">
        <v>32.425857757365044</v>
      </c>
      <c r="F37" s="115">
        <v>85709</v>
      </c>
      <c r="G37" s="114">
        <v>86789</v>
      </c>
      <c r="H37" s="114">
        <v>87565</v>
      </c>
      <c r="I37" s="114">
        <v>85006</v>
      </c>
      <c r="J37" s="140">
        <v>84926</v>
      </c>
      <c r="K37" s="114">
        <v>783</v>
      </c>
      <c r="L37" s="116">
        <v>0.92197913477615812</v>
      </c>
    </row>
    <row r="38" spans="1:12" s="110" customFormat="1" ht="15" customHeight="1" x14ac:dyDescent="0.2">
      <c r="A38" s="120"/>
      <c r="B38" s="119" t="s">
        <v>182</v>
      </c>
      <c r="C38" s="258"/>
      <c r="E38" s="113">
        <v>30.721165817028581</v>
      </c>
      <c r="F38" s="115">
        <v>117212</v>
      </c>
      <c r="G38" s="114">
        <v>117186</v>
      </c>
      <c r="H38" s="114">
        <v>116323</v>
      </c>
      <c r="I38" s="114">
        <v>116185</v>
      </c>
      <c r="J38" s="140">
        <v>114608</v>
      </c>
      <c r="K38" s="114">
        <v>2604</v>
      </c>
      <c r="L38" s="116">
        <v>2.2720926985899763</v>
      </c>
    </row>
    <row r="39" spans="1:12" s="110" customFormat="1" ht="15" customHeight="1" x14ac:dyDescent="0.2">
      <c r="A39" s="120"/>
      <c r="B39" s="119"/>
      <c r="C39" s="258" t="s">
        <v>106</v>
      </c>
      <c r="E39" s="113">
        <v>24.76623553902331</v>
      </c>
      <c r="F39" s="115">
        <v>29029</v>
      </c>
      <c r="G39" s="114">
        <v>29054</v>
      </c>
      <c r="H39" s="114">
        <v>28681</v>
      </c>
      <c r="I39" s="114">
        <v>28984</v>
      </c>
      <c r="J39" s="140">
        <v>28111</v>
      </c>
      <c r="K39" s="114">
        <v>918</v>
      </c>
      <c r="L39" s="116">
        <v>3.2656255558322367</v>
      </c>
    </row>
    <row r="40" spans="1:12" s="110" customFormat="1" ht="15" customHeight="1" x14ac:dyDescent="0.2">
      <c r="A40" s="120"/>
      <c r="B40" s="119"/>
      <c r="C40" s="258" t="s">
        <v>107</v>
      </c>
      <c r="E40" s="113">
        <v>75.233764460976687</v>
      </c>
      <c r="F40" s="115">
        <v>88183</v>
      </c>
      <c r="G40" s="114">
        <v>88132</v>
      </c>
      <c r="H40" s="114">
        <v>87642</v>
      </c>
      <c r="I40" s="114">
        <v>87201</v>
      </c>
      <c r="J40" s="140">
        <v>86497</v>
      </c>
      <c r="K40" s="114">
        <v>1686</v>
      </c>
      <c r="L40" s="116">
        <v>1.9492005503081031</v>
      </c>
    </row>
    <row r="41" spans="1:12" s="110" customFormat="1" ht="24.75" customHeight="1" x14ac:dyDescent="0.2">
      <c r="A41" s="606" t="s">
        <v>518</v>
      </c>
      <c r="B41" s="607"/>
      <c r="C41" s="607"/>
      <c r="D41" s="608"/>
      <c r="E41" s="113">
        <v>5.3816818902590846</v>
      </c>
      <c r="F41" s="115">
        <v>20533</v>
      </c>
      <c r="G41" s="114">
        <v>22429</v>
      </c>
      <c r="H41" s="114">
        <v>22485</v>
      </c>
      <c r="I41" s="114">
        <v>18562</v>
      </c>
      <c r="J41" s="140">
        <v>20088</v>
      </c>
      <c r="K41" s="114">
        <v>445</v>
      </c>
      <c r="L41" s="116">
        <v>2.2152528872958981</v>
      </c>
    </row>
    <row r="42" spans="1:12" s="110" customFormat="1" ht="15" customHeight="1" x14ac:dyDescent="0.2">
      <c r="A42" s="120"/>
      <c r="B42" s="119"/>
      <c r="C42" s="258" t="s">
        <v>106</v>
      </c>
      <c r="E42" s="113">
        <v>56.382408805337747</v>
      </c>
      <c r="F42" s="115">
        <v>11577</v>
      </c>
      <c r="G42" s="114">
        <v>12909</v>
      </c>
      <c r="H42" s="114">
        <v>13052</v>
      </c>
      <c r="I42" s="114">
        <v>10478</v>
      </c>
      <c r="J42" s="140">
        <v>11348</v>
      </c>
      <c r="K42" s="114">
        <v>229</v>
      </c>
      <c r="L42" s="116">
        <v>2.0179767359887206</v>
      </c>
    </row>
    <row r="43" spans="1:12" s="110" customFormat="1" ht="15" customHeight="1" x14ac:dyDescent="0.2">
      <c r="A43" s="123"/>
      <c r="B43" s="124"/>
      <c r="C43" s="260" t="s">
        <v>107</v>
      </c>
      <c r="D43" s="261"/>
      <c r="E43" s="125">
        <v>43.617591194662253</v>
      </c>
      <c r="F43" s="143">
        <v>8956</v>
      </c>
      <c r="G43" s="144">
        <v>9520</v>
      </c>
      <c r="H43" s="144">
        <v>9433</v>
      </c>
      <c r="I43" s="144">
        <v>8084</v>
      </c>
      <c r="J43" s="145">
        <v>8740</v>
      </c>
      <c r="K43" s="144">
        <v>216</v>
      </c>
      <c r="L43" s="146">
        <v>2.471395881006865</v>
      </c>
    </row>
    <row r="44" spans="1:12" s="110" customFormat="1" ht="45.75" customHeight="1" x14ac:dyDescent="0.2">
      <c r="A44" s="606" t="s">
        <v>191</v>
      </c>
      <c r="B44" s="607"/>
      <c r="C44" s="607"/>
      <c r="D44" s="608"/>
      <c r="E44" s="113">
        <v>1.3935811917648446</v>
      </c>
      <c r="F44" s="115">
        <v>5317</v>
      </c>
      <c r="G44" s="114">
        <v>5350</v>
      </c>
      <c r="H44" s="114">
        <v>5356</v>
      </c>
      <c r="I44" s="114">
        <v>5132</v>
      </c>
      <c r="J44" s="140">
        <v>5183</v>
      </c>
      <c r="K44" s="114">
        <v>134</v>
      </c>
      <c r="L44" s="116">
        <v>2.5853752652903723</v>
      </c>
    </row>
    <row r="45" spans="1:12" s="110" customFormat="1" ht="15" customHeight="1" x14ac:dyDescent="0.2">
      <c r="A45" s="120"/>
      <c r="B45" s="119"/>
      <c r="C45" s="258" t="s">
        <v>106</v>
      </c>
      <c r="E45" s="113">
        <v>57.137483543351514</v>
      </c>
      <c r="F45" s="115">
        <v>3038</v>
      </c>
      <c r="G45" s="114">
        <v>3059</v>
      </c>
      <c r="H45" s="114">
        <v>3058</v>
      </c>
      <c r="I45" s="114">
        <v>2926</v>
      </c>
      <c r="J45" s="140">
        <v>2944</v>
      </c>
      <c r="K45" s="114">
        <v>94</v>
      </c>
      <c r="L45" s="116">
        <v>3.1929347826086958</v>
      </c>
    </row>
    <row r="46" spans="1:12" s="110" customFormat="1" ht="15" customHeight="1" x14ac:dyDescent="0.2">
      <c r="A46" s="123"/>
      <c r="B46" s="124"/>
      <c r="C46" s="260" t="s">
        <v>107</v>
      </c>
      <c r="D46" s="261"/>
      <c r="E46" s="125">
        <v>42.862516456648486</v>
      </c>
      <c r="F46" s="143">
        <v>2279</v>
      </c>
      <c r="G46" s="144">
        <v>2291</v>
      </c>
      <c r="H46" s="144">
        <v>2298</v>
      </c>
      <c r="I46" s="144">
        <v>2206</v>
      </c>
      <c r="J46" s="145">
        <v>2239</v>
      </c>
      <c r="K46" s="144">
        <v>40</v>
      </c>
      <c r="L46" s="146">
        <v>1.7865118356409111</v>
      </c>
    </row>
    <row r="47" spans="1:12" s="110" customFormat="1" ht="39" customHeight="1" x14ac:dyDescent="0.2">
      <c r="A47" s="606" t="s">
        <v>519</v>
      </c>
      <c r="B47" s="610"/>
      <c r="C47" s="610"/>
      <c r="D47" s="611"/>
      <c r="E47" s="113">
        <v>0.19447757086505826</v>
      </c>
      <c r="F47" s="115">
        <v>742</v>
      </c>
      <c r="G47" s="114">
        <v>740</v>
      </c>
      <c r="H47" s="114">
        <v>677</v>
      </c>
      <c r="I47" s="114">
        <v>649</v>
      </c>
      <c r="J47" s="140">
        <v>722</v>
      </c>
      <c r="K47" s="114">
        <v>20</v>
      </c>
      <c r="L47" s="116">
        <v>2.770083102493075</v>
      </c>
    </row>
    <row r="48" spans="1:12" s="110" customFormat="1" ht="15" customHeight="1" x14ac:dyDescent="0.2">
      <c r="A48" s="120"/>
      <c r="B48" s="119"/>
      <c r="C48" s="258" t="s">
        <v>106</v>
      </c>
      <c r="E48" s="113">
        <v>38.409703504043129</v>
      </c>
      <c r="F48" s="115">
        <v>285</v>
      </c>
      <c r="G48" s="114">
        <v>296</v>
      </c>
      <c r="H48" s="114">
        <v>264</v>
      </c>
      <c r="I48" s="114">
        <v>262</v>
      </c>
      <c r="J48" s="140">
        <v>301</v>
      </c>
      <c r="K48" s="114">
        <v>-16</v>
      </c>
      <c r="L48" s="116">
        <v>-5.3156146179401995</v>
      </c>
    </row>
    <row r="49" spans="1:12" s="110" customFormat="1" ht="15" customHeight="1" x14ac:dyDescent="0.2">
      <c r="A49" s="123"/>
      <c r="B49" s="124"/>
      <c r="C49" s="260" t="s">
        <v>107</v>
      </c>
      <c r="D49" s="261"/>
      <c r="E49" s="125">
        <v>61.590296495956871</v>
      </c>
      <c r="F49" s="143">
        <v>457</v>
      </c>
      <c r="G49" s="144">
        <v>444</v>
      </c>
      <c r="H49" s="144">
        <v>413</v>
      </c>
      <c r="I49" s="144">
        <v>387</v>
      </c>
      <c r="J49" s="145">
        <v>421</v>
      </c>
      <c r="K49" s="144">
        <v>36</v>
      </c>
      <c r="L49" s="146">
        <v>8.5510688836104514</v>
      </c>
    </row>
    <row r="50" spans="1:12" s="110" customFormat="1" ht="24.95" customHeight="1" x14ac:dyDescent="0.2">
      <c r="A50" s="612" t="s">
        <v>192</v>
      </c>
      <c r="B50" s="613"/>
      <c r="C50" s="613"/>
      <c r="D50" s="614"/>
      <c r="E50" s="262">
        <v>16.049903678561598</v>
      </c>
      <c r="F50" s="263">
        <v>61236</v>
      </c>
      <c r="G50" s="264">
        <v>63730</v>
      </c>
      <c r="H50" s="264">
        <v>64339</v>
      </c>
      <c r="I50" s="264">
        <v>60491</v>
      </c>
      <c r="J50" s="265">
        <v>60129</v>
      </c>
      <c r="K50" s="263">
        <v>1107</v>
      </c>
      <c r="L50" s="266">
        <v>1.8410417602155367</v>
      </c>
    </row>
    <row r="51" spans="1:12" s="110" customFormat="1" ht="15" customHeight="1" x14ac:dyDescent="0.2">
      <c r="A51" s="120"/>
      <c r="B51" s="119"/>
      <c r="C51" s="258" t="s">
        <v>106</v>
      </c>
      <c r="E51" s="113">
        <v>58.222287543275201</v>
      </c>
      <c r="F51" s="115">
        <v>35653</v>
      </c>
      <c r="G51" s="114">
        <v>37013</v>
      </c>
      <c r="H51" s="114">
        <v>37514</v>
      </c>
      <c r="I51" s="114">
        <v>35416</v>
      </c>
      <c r="J51" s="140">
        <v>35099</v>
      </c>
      <c r="K51" s="114">
        <v>554</v>
      </c>
      <c r="L51" s="116">
        <v>1.578392546796205</v>
      </c>
    </row>
    <row r="52" spans="1:12" s="110" customFormat="1" ht="15" customHeight="1" x14ac:dyDescent="0.2">
      <c r="A52" s="120"/>
      <c r="B52" s="119"/>
      <c r="C52" s="258" t="s">
        <v>107</v>
      </c>
      <c r="E52" s="113">
        <v>41.777712456724799</v>
      </c>
      <c r="F52" s="115">
        <v>25583</v>
      </c>
      <c r="G52" s="114">
        <v>26717</v>
      </c>
      <c r="H52" s="114">
        <v>26825</v>
      </c>
      <c r="I52" s="114">
        <v>25075</v>
      </c>
      <c r="J52" s="140">
        <v>25030</v>
      </c>
      <c r="K52" s="114">
        <v>553</v>
      </c>
      <c r="L52" s="116">
        <v>2.2093487814622454</v>
      </c>
    </row>
    <row r="53" spans="1:12" s="110" customFormat="1" ht="15" customHeight="1" x14ac:dyDescent="0.2">
      <c r="A53" s="120"/>
      <c r="B53" s="119"/>
      <c r="C53" s="258" t="s">
        <v>187</v>
      </c>
      <c r="D53" s="110" t="s">
        <v>193</v>
      </c>
      <c r="E53" s="113">
        <v>23.304918675289045</v>
      </c>
      <c r="F53" s="115">
        <v>14271</v>
      </c>
      <c r="G53" s="114">
        <v>16391</v>
      </c>
      <c r="H53" s="114">
        <v>16505</v>
      </c>
      <c r="I53" s="114">
        <v>13042</v>
      </c>
      <c r="J53" s="140">
        <v>13971</v>
      </c>
      <c r="K53" s="114">
        <v>300</v>
      </c>
      <c r="L53" s="116">
        <v>2.1473051320592655</v>
      </c>
    </row>
    <row r="54" spans="1:12" s="110" customFormat="1" ht="15" customHeight="1" x14ac:dyDescent="0.2">
      <c r="A54" s="120"/>
      <c r="B54" s="119"/>
      <c r="D54" s="267" t="s">
        <v>194</v>
      </c>
      <c r="E54" s="113">
        <v>58.117861397239153</v>
      </c>
      <c r="F54" s="115">
        <v>8294</v>
      </c>
      <c r="G54" s="114">
        <v>9513</v>
      </c>
      <c r="H54" s="114">
        <v>9693</v>
      </c>
      <c r="I54" s="114">
        <v>7652</v>
      </c>
      <c r="J54" s="140">
        <v>8139</v>
      </c>
      <c r="K54" s="114">
        <v>155</v>
      </c>
      <c r="L54" s="116">
        <v>1.9044108612851702</v>
      </c>
    </row>
    <row r="55" spans="1:12" s="110" customFormat="1" ht="15" customHeight="1" x14ac:dyDescent="0.2">
      <c r="A55" s="120"/>
      <c r="B55" s="119"/>
      <c r="D55" s="267" t="s">
        <v>195</v>
      </c>
      <c r="E55" s="113">
        <v>41.882138602760847</v>
      </c>
      <c r="F55" s="115">
        <v>5977</v>
      </c>
      <c r="G55" s="114">
        <v>6878</v>
      </c>
      <c r="H55" s="114">
        <v>6812</v>
      </c>
      <c r="I55" s="114">
        <v>5390</v>
      </c>
      <c r="J55" s="140">
        <v>5832</v>
      </c>
      <c r="K55" s="114">
        <v>145</v>
      </c>
      <c r="L55" s="116">
        <v>2.4862825788751715</v>
      </c>
    </row>
    <row r="56" spans="1:12" s="110" customFormat="1" ht="15" customHeight="1" x14ac:dyDescent="0.2">
      <c r="A56" s="120"/>
      <c r="B56" s="119" t="s">
        <v>196</v>
      </c>
      <c r="C56" s="258"/>
      <c r="E56" s="113">
        <v>56.325369887428415</v>
      </c>
      <c r="F56" s="115">
        <v>214901</v>
      </c>
      <c r="G56" s="114">
        <v>214519</v>
      </c>
      <c r="H56" s="114">
        <v>215743</v>
      </c>
      <c r="I56" s="114">
        <v>214185</v>
      </c>
      <c r="J56" s="140">
        <v>213592</v>
      </c>
      <c r="K56" s="114">
        <v>1309</v>
      </c>
      <c r="L56" s="116">
        <v>0.61285066856436565</v>
      </c>
    </row>
    <row r="57" spans="1:12" s="110" customFormat="1" ht="15" customHeight="1" x14ac:dyDescent="0.2">
      <c r="A57" s="120"/>
      <c r="B57" s="119"/>
      <c r="C57" s="258" t="s">
        <v>106</v>
      </c>
      <c r="E57" s="113">
        <v>51.717302385749718</v>
      </c>
      <c r="F57" s="115">
        <v>111141</v>
      </c>
      <c r="G57" s="114">
        <v>111035</v>
      </c>
      <c r="H57" s="114">
        <v>111961</v>
      </c>
      <c r="I57" s="114">
        <v>111057</v>
      </c>
      <c r="J57" s="140">
        <v>110752</v>
      </c>
      <c r="K57" s="114">
        <v>389</v>
      </c>
      <c r="L57" s="116">
        <v>0.35123519214099969</v>
      </c>
    </row>
    <row r="58" spans="1:12" s="110" customFormat="1" ht="15" customHeight="1" x14ac:dyDescent="0.2">
      <c r="A58" s="120"/>
      <c r="B58" s="119"/>
      <c r="C58" s="258" t="s">
        <v>107</v>
      </c>
      <c r="E58" s="113">
        <v>48.282697614250282</v>
      </c>
      <c r="F58" s="115">
        <v>103760</v>
      </c>
      <c r="G58" s="114">
        <v>103484</v>
      </c>
      <c r="H58" s="114">
        <v>103782</v>
      </c>
      <c r="I58" s="114">
        <v>103128</v>
      </c>
      <c r="J58" s="140">
        <v>102840</v>
      </c>
      <c r="K58" s="114">
        <v>920</v>
      </c>
      <c r="L58" s="116">
        <v>0.89459354336833918</v>
      </c>
    </row>
    <row r="59" spans="1:12" s="110" customFormat="1" ht="15" customHeight="1" x14ac:dyDescent="0.2">
      <c r="A59" s="120"/>
      <c r="B59" s="119"/>
      <c r="C59" s="258" t="s">
        <v>105</v>
      </c>
      <c r="D59" s="110" t="s">
        <v>197</v>
      </c>
      <c r="E59" s="113">
        <v>92.731071516651852</v>
      </c>
      <c r="F59" s="115">
        <v>199280</v>
      </c>
      <c r="G59" s="114">
        <v>198911</v>
      </c>
      <c r="H59" s="114">
        <v>200088</v>
      </c>
      <c r="I59" s="114">
        <v>198733</v>
      </c>
      <c r="J59" s="140">
        <v>198224</v>
      </c>
      <c r="K59" s="114">
        <v>1056</v>
      </c>
      <c r="L59" s="116">
        <v>0.53273064815562188</v>
      </c>
    </row>
    <row r="60" spans="1:12" s="110" customFormat="1" ht="15" customHeight="1" x14ac:dyDescent="0.2">
      <c r="A60" s="120"/>
      <c r="B60" s="119"/>
      <c r="C60" s="258"/>
      <c r="D60" s="267" t="s">
        <v>198</v>
      </c>
      <c r="E60" s="113">
        <v>49.921718185467682</v>
      </c>
      <c r="F60" s="115">
        <v>99484</v>
      </c>
      <c r="G60" s="114">
        <v>99361</v>
      </c>
      <c r="H60" s="114">
        <v>100292</v>
      </c>
      <c r="I60" s="114">
        <v>99529</v>
      </c>
      <c r="J60" s="140">
        <v>99306</v>
      </c>
      <c r="K60" s="114">
        <v>178</v>
      </c>
      <c r="L60" s="116">
        <v>0.17924395303405635</v>
      </c>
    </row>
    <row r="61" spans="1:12" s="110" customFormat="1" ht="15" customHeight="1" x14ac:dyDescent="0.2">
      <c r="A61" s="120"/>
      <c r="B61" s="119"/>
      <c r="C61" s="258"/>
      <c r="D61" s="267" t="s">
        <v>199</v>
      </c>
      <c r="E61" s="113">
        <v>50.078281814532318</v>
      </c>
      <c r="F61" s="115">
        <v>99796</v>
      </c>
      <c r="G61" s="114">
        <v>99550</v>
      </c>
      <c r="H61" s="114">
        <v>99796</v>
      </c>
      <c r="I61" s="114">
        <v>99204</v>
      </c>
      <c r="J61" s="140">
        <v>98918</v>
      </c>
      <c r="K61" s="114">
        <v>878</v>
      </c>
      <c r="L61" s="116">
        <v>0.88760387391576867</v>
      </c>
    </row>
    <row r="62" spans="1:12" s="110" customFormat="1" ht="15" customHeight="1" x14ac:dyDescent="0.2">
      <c r="A62" s="120"/>
      <c r="B62" s="119"/>
      <c r="C62" s="258"/>
      <c r="D62" s="258" t="s">
        <v>200</v>
      </c>
      <c r="E62" s="113">
        <v>7.2689284833481462</v>
      </c>
      <c r="F62" s="115">
        <v>15621</v>
      </c>
      <c r="G62" s="114">
        <v>15608</v>
      </c>
      <c r="H62" s="114">
        <v>15655</v>
      </c>
      <c r="I62" s="114">
        <v>15452</v>
      </c>
      <c r="J62" s="140">
        <v>15368</v>
      </c>
      <c r="K62" s="114">
        <v>253</v>
      </c>
      <c r="L62" s="116">
        <v>1.646277980218636</v>
      </c>
    </row>
    <row r="63" spans="1:12" s="110" customFormat="1" ht="15" customHeight="1" x14ac:dyDescent="0.2">
      <c r="A63" s="120"/>
      <c r="B63" s="119"/>
      <c r="C63" s="258"/>
      <c r="D63" s="267" t="s">
        <v>198</v>
      </c>
      <c r="E63" s="113">
        <v>74.623903719352157</v>
      </c>
      <c r="F63" s="115">
        <v>11657</v>
      </c>
      <c r="G63" s="114">
        <v>11674</v>
      </c>
      <c r="H63" s="114">
        <v>11669</v>
      </c>
      <c r="I63" s="114">
        <v>11528</v>
      </c>
      <c r="J63" s="140">
        <v>11446</v>
      </c>
      <c r="K63" s="114">
        <v>211</v>
      </c>
      <c r="L63" s="116">
        <v>1.8434387558972567</v>
      </c>
    </row>
    <row r="64" spans="1:12" s="110" customFormat="1" ht="15" customHeight="1" x14ac:dyDescent="0.2">
      <c r="A64" s="120"/>
      <c r="B64" s="119"/>
      <c r="C64" s="258"/>
      <c r="D64" s="267" t="s">
        <v>199</v>
      </c>
      <c r="E64" s="113">
        <v>25.376096280647847</v>
      </c>
      <c r="F64" s="115">
        <v>3964</v>
      </c>
      <c r="G64" s="114">
        <v>3934</v>
      </c>
      <c r="H64" s="114">
        <v>3986</v>
      </c>
      <c r="I64" s="114">
        <v>3924</v>
      </c>
      <c r="J64" s="140">
        <v>3922</v>
      </c>
      <c r="K64" s="114">
        <v>42</v>
      </c>
      <c r="L64" s="116">
        <v>1.0708822029576746</v>
      </c>
    </row>
    <row r="65" spans="1:12" s="110" customFormat="1" ht="15" customHeight="1" x14ac:dyDescent="0.2">
      <c r="A65" s="120"/>
      <c r="B65" s="119" t="s">
        <v>201</v>
      </c>
      <c r="C65" s="258"/>
      <c r="E65" s="113">
        <v>17.616994509022764</v>
      </c>
      <c r="F65" s="115">
        <v>67215</v>
      </c>
      <c r="G65" s="114">
        <v>66625</v>
      </c>
      <c r="H65" s="114">
        <v>65648</v>
      </c>
      <c r="I65" s="114">
        <v>64788</v>
      </c>
      <c r="J65" s="140">
        <v>63673</v>
      </c>
      <c r="K65" s="114">
        <v>3542</v>
      </c>
      <c r="L65" s="116">
        <v>5.5627974180578894</v>
      </c>
    </row>
    <row r="66" spans="1:12" s="110" customFormat="1" ht="15" customHeight="1" x14ac:dyDescent="0.2">
      <c r="A66" s="120"/>
      <c r="B66" s="119"/>
      <c r="C66" s="258" t="s">
        <v>106</v>
      </c>
      <c r="E66" s="113">
        <v>57.406828832849811</v>
      </c>
      <c r="F66" s="115">
        <v>38586</v>
      </c>
      <c r="G66" s="114">
        <v>38280</v>
      </c>
      <c r="H66" s="114">
        <v>37751</v>
      </c>
      <c r="I66" s="114">
        <v>37244</v>
      </c>
      <c r="J66" s="140">
        <v>36671</v>
      </c>
      <c r="K66" s="114">
        <v>1915</v>
      </c>
      <c r="L66" s="116">
        <v>5.2221101142592241</v>
      </c>
    </row>
    <row r="67" spans="1:12" s="110" customFormat="1" ht="15" customHeight="1" x14ac:dyDescent="0.2">
      <c r="A67" s="120"/>
      <c r="B67" s="119"/>
      <c r="C67" s="258" t="s">
        <v>107</v>
      </c>
      <c r="E67" s="113">
        <v>42.593171167150189</v>
      </c>
      <c r="F67" s="115">
        <v>28629</v>
      </c>
      <c r="G67" s="114">
        <v>28345</v>
      </c>
      <c r="H67" s="114">
        <v>27897</v>
      </c>
      <c r="I67" s="114">
        <v>27544</v>
      </c>
      <c r="J67" s="140">
        <v>27002</v>
      </c>
      <c r="K67" s="114">
        <v>1627</v>
      </c>
      <c r="L67" s="116">
        <v>6.0254795941041408</v>
      </c>
    </row>
    <row r="68" spans="1:12" s="110" customFormat="1" ht="15" customHeight="1" x14ac:dyDescent="0.2">
      <c r="A68" s="120"/>
      <c r="B68" s="119"/>
      <c r="C68" s="258" t="s">
        <v>105</v>
      </c>
      <c r="D68" s="110" t="s">
        <v>202</v>
      </c>
      <c r="E68" s="113">
        <v>18.766644350219444</v>
      </c>
      <c r="F68" s="115">
        <v>12614</v>
      </c>
      <c r="G68" s="114">
        <v>12363</v>
      </c>
      <c r="H68" s="114">
        <v>11899</v>
      </c>
      <c r="I68" s="114">
        <v>11567</v>
      </c>
      <c r="J68" s="140">
        <v>10862</v>
      </c>
      <c r="K68" s="114">
        <v>1752</v>
      </c>
      <c r="L68" s="116">
        <v>16.129626219849015</v>
      </c>
    </row>
    <row r="69" spans="1:12" s="110" customFormat="1" ht="15" customHeight="1" x14ac:dyDescent="0.2">
      <c r="A69" s="120"/>
      <c r="B69" s="119"/>
      <c r="C69" s="258"/>
      <c r="D69" s="267" t="s">
        <v>198</v>
      </c>
      <c r="E69" s="113">
        <v>53.535753924211193</v>
      </c>
      <c r="F69" s="115">
        <v>6753</v>
      </c>
      <c r="G69" s="114">
        <v>6658</v>
      </c>
      <c r="H69" s="114">
        <v>6380</v>
      </c>
      <c r="I69" s="114">
        <v>6198</v>
      </c>
      <c r="J69" s="140">
        <v>5785</v>
      </c>
      <c r="K69" s="114">
        <v>968</v>
      </c>
      <c r="L69" s="116">
        <v>16.732929991356958</v>
      </c>
    </row>
    <row r="70" spans="1:12" s="110" customFormat="1" ht="15" customHeight="1" x14ac:dyDescent="0.2">
      <c r="A70" s="120"/>
      <c r="B70" s="119"/>
      <c r="C70" s="258"/>
      <c r="D70" s="267" t="s">
        <v>199</v>
      </c>
      <c r="E70" s="113">
        <v>46.464246075788807</v>
      </c>
      <c r="F70" s="115">
        <v>5861</v>
      </c>
      <c r="G70" s="114">
        <v>5705</v>
      </c>
      <c r="H70" s="114">
        <v>5519</v>
      </c>
      <c r="I70" s="114">
        <v>5369</v>
      </c>
      <c r="J70" s="140">
        <v>5077</v>
      </c>
      <c r="K70" s="114">
        <v>784</v>
      </c>
      <c r="L70" s="116">
        <v>15.442190269844396</v>
      </c>
    </row>
    <row r="71" spans="1:12" s="110" customFormat="1" ht="15" customHeight="1" x14ac:dyDescent="0.2">
      <c r="A71" s="120"/>
      <c r="B71" s="119"/>
      <c r="C71" s="258"/>
      <c r="D71" s="110" t="s">
        <v>203</v>
      </c>
      <c r="E71" s="113">
        <v>72.605817153909101</v>
      </c>
      <c r="F71" s="115">
        <v>48802</v>
      </c>
      <c r="G71" s="114">
        <v>48498</v>
      </c>
      <c r="H71" s="114">
        <v>48129</v>
      </c>
      <c r="I71" s="114">
        <v>48000</v>
      </c>
      <c r="J71" s="140">
        <v>47701</v>
      </c>
      <c r="K71" s="114">
        <v>1101</v>
      </c>
      <c r="L71" s="116">
        <v>2.3081277122072912</v>
      </c>
    </row>
    <row r="72" spans="1:12" s="110" customFormat="1" ht="15" customHeight="1" x14ac:dyDescent="0.2">
      <c r="A72" s="120"/>
      <c r="B72" s="119"/>
      <c r="C72" s="258"/>
      <c r="D72" s="267" t="s">
        <v>198</v>
      </c>
      <c r="E72" s="113">
        <v>57.532478177123892</v>
      </c>
      <c r="F72" s="115">
        <v>28077</v>
      </c>
      <c r="G72" s="114">
        <v>27881</v>
      </c>
      <c r="H72" s="114">
        <v>27706</v>
      </c>
      <c r="I72" s="114">
        <v>27672</v>
      </c>
      <c r="J72" s="140">
        <v>27579</v>
      </c>
      <c r="K72" s="114">
        <v>498</v>
      </c>
      <c r="L72" s="116">
        <v>1.8057217448058305</v>
      </c>
    </row>
    <row r="73" spans="1:12" s="110" customFormat="1" ht="15" customHeight="1" x14ac:dyDescent="0.2">
      <c r="A73" s="120"/>
      <c r="B73" s="119"/>
      <c r="C73" s="258"/>
      <c r="D73" s="267" t="s">
        <v>199</v>
      </c>
      <c r="E73" s="113">
        <v>42.467521822876108</v>
      </c>
      <c r="F73" s="115">
        <v>20725</v>
      </c>
      <c r="G73" s="114">
        <v>20617</v>
      </c>
      <c r="H73" s="114">
        <v>20423</v>
      </c>
      <c r="I73" s="114">
        <v>20328</v>
      </c>
      <c r="J73" s="140">
        <v>20122</v>
      </c>
      <c r="K73" s="114">
        <v>603</v>
      </c>
      <c r="L73" s="116">
        <v>2.9967200079514957</v>
      </c>
    </row>
    <row r="74" spans="1:12" s="110" customFormat="1" ht="15" customHeight="1" x14ac:dyDescent="0.2">
      <c r="A74" s="120"/>
      <c r="B74" s="119"/>
      <c r="C74" s="258"/>
      <c r="D74" s="110" t="s">
        <v>204</v>
      </c>
      <c r="E74" s="113">
        <v>8.6275384958714572</v>
      </c>
      <c r="F74" s="115">
        <v>5799</v>
      </c>
      <c r="G74" s="114">
        <v>5764</v>
      </c>
      <c r="H74" s="114">
        <v>5620</v>
      </c>
      <c r="I74" s="114">
        <v>5221</v>
      </c>
      <c r="J74" s="140">
        <v>5110</v>
      </c>
      <c r="K74" s="114">
        <v>689</v>
      </c>
      <c r="L74" s="116">
        <v>13.483365949119374</v>
      </c>
    </row>
    <row r="75" spans="1:12" s="110" customFormat="1" ht="15" customHeight="1" x14ac:dyDescent="0.2">
      <c r="A75" s="120"/>
      <c r="B75" s="119"/>
      <c r="C75" s="258"/>
      <c r="D75" s="267" t="s">
        <v>198</v>
      </c>
      <c r="E75" s="113">
        <v>64.769787894464557</v>
      </c>
      <c r="F75" s="115">
        <v>3756</v>
      </c>
      <c r="G75" s="114">
        <v>3741</v>
      </c>
      <c r="H75" s="114">
        <v>3665</v>
      </c>
      <c r="I75" s="114">
        <v>3374</v>
      </c>
      <c r="J75" s="140">
        <v>3307</v>
      </c>
      <c r="K75" s="114">
        <v>449</v>
      </c>
      <c r="L75" s="116">
        <v>13.577260356818869</v>
      </c>
    </row>
    <row r="76" spans="1:12" s="110" customFormat="1" ht="15" customHeight="1" x14ac:dyDescent="0.2">
      <c r="A76" s="120"/>
      <c r="B76" s="119"/>
      <c r="C76" s="258"/>
      <c r="D76" s="267" t="s">
        <v>199</v>
      </c>
      <c r="E76" s="113">
        <v>35.230212105535436</v>
      </c>
      <c r="F76" s="115">
        <v>2043</v>
      </c>
      <c r="G76" s="114">
        <v>2023</v>
      </c>
      <c r="H76" s="114">
        <v>1955</v>
      </c>
      <c r="I76" s="114">
        <v>1847</v>
      </c>
      <c r="J76" s="140">
        <v>1803</v>
      </c>
      <c r="K76" s="114">
        <v>240</v>
      </c>
      <c r="L76" s="116">
        <v>13.311148086522463</v>
      </c>
    </row>
    <row r="77" spans="1:12" s="110" customFormat="1" ht="15" customHeight="1" x14ac:dyDescent="0.2">
      <c r="A77" s="533"/>
      <c r="B77" s="119" t="s">
        <v>205</v>
      </c>
      <c r="C77" s="268"/>
      <c r="D77" s="182"/>
      <c r="E77" s="113">
        <v>10.007731924987223</v>
      </c>
      <c r="F77" s="115">
        <v>38183</v>
      </c>
      <c r="G77" s="114">
        <v>38922</v>
      </c>
      <c r="H77" s="114">
        <v>40000</v>
      </c>
      <c r="I77" s="114">
        <v>39485</v>
      </c>
      <c r="J77" s="140">
        <v>39359</v>
      </c>
      <c r="K77" s="114">
        <v>-1176</v>
      </c>
      <c r="L77" s="116">
        <v>-2.9878807896542088</v>
      </c>
    </row>
    <row r="78" spans="1:12" s="110" customFormat="1" ht="15" customHeight="1" x14ac:dyDescent="0.2">
      <c r="A78" s="120"/>
      <c r="B78" s="119"/>
      <c r="C78" s="268" t="s">
        <v>106</v>
      </c>
      <c r="D78" s="182"/>
      <c r="E78" s="113">
        <v>58.306052431710448</v>
      </c>
      <c r="F78" s="115">
        <v>22263</v>
      </c>
      <c r="G78" s="114">
        <v>22547</v>
      </c>
      <c r="H78" s="114">
        <v>23297</v>
      </c>
      <c r="I78" s="114">
        <v>23025</v>
      </c>
      <c r="J78" s="140">
        <v>22808</v>
      </c>
      <c r="K78" s="114">
        <v>-545</v>
      </c>
      <c r="L78" s="116">
        <v>-2.3895124517713082</v>
      </c>
    </row>
    <row r="79" spans="1:12" s="110" customFormat="1" ht="15" customHeight="1" x14ac:dyDescent="0.2">
      <c r="A79" s="123"/>
      <c r="B79" s="124"/>
      <c r="C79" s="260" t="s">
        <v>107</v>
      </c>
      <c r="D79" s="261"/>
      <c r="E79" s="125">
        <v>41.693947568289552</v>
      </c>
      <c r="F79" s="143">
        <v>15920</v>
      </c>
      <c r="G79" s="144">
        <v>16375</v>
      </c>
      <c r="H79" s="144">
        <v>16703</v>
      </c>
      <c r="I79" s="144">
        <v>16460</v>
      </c>
      <c r="J79" s="145">
        <v>16551</v>
      </c>
      <c r="K79" s="144">
        <v>-631</v>
      </c>
      <c r="L79" s="146">
        <v>-3.8124584617243671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381535</v>
      </c>
      <c r="E11" s="114">
        <v>383796</v>
      </c>
      <c r="F11" s="114">
        <v>385730</v>
      </c>
      <c r="G11" s="114">
        <v>378949</v>
      </c>
      <c r="H11" s="140">
        <v>376753</v>
      </c>
      <c r="I11" s="115">
        <v>4782</v>
      </c>
      <c r="J11" s="116">
        <v>1.2692666017257992</v>
      </c>
    </row>
    <row r="12" spans="1:15" s="110" customFormat="1" ht="24.95" customHeight="1" x14ac:dyDescent="0.2">
      <c r="A12" s="193" t="s">
        <v>132</v>
      </c>
      <c r="B12" s="194" t="s">
        <v>133</v>
      </c>
      <c r="C12" s="113">
        <v>0.39367292646808288</v>
      </c>
      <c r="D12" s="115">
        <v>1502</v>
      </c>
      <c r="E12" s="114">
        <v>1353</v>
      </c>
      <c r="F12" s="114">
        <v>1843</v>
      </c>
      <c r="G12" s="114">
        <v>1862</v>
      </c>
      <c r="H12" s="140">
        <v>1380</v>
      </c>
      <c r="I12" s="115">
        <v>122</v>
      </c>
      <c r="J12" s="116">
        <v>8.8405797101449277</v>
      </c>
    </row>
    <row r="13" spans="1:15" s="110" customFormat="1" ht="24.95" customHeight="1" x14ac:dyDescent="0.2">
      <c r="A13" s="193" t="s">
        <v>134</v>
      </c>
      <c r="B13" s="199" t="s">
        <v>214</v>
      </c>
      <c r="C13" s="113">
        <v>2.3308477597074972</v>
      </c>
      <c r="D13" s="115">
        <v>8893</v>
      </c>
      <c r="E13" s="114">
        <v>8855</v>
      </c>
      <c r="F13" s="114">
        <v>8871</v>
      </c>
      <c r="G13" s="114">
        <v>8781</v>
      </c>
      <c r="H13" s="140">
        <v>8757</v>
      </c>
      <c r="I13" s="115">
        <v>136</v>
      </c>
      <c r="J13" s="116">
        <v>1.5530432796619846</v>
      </c>
    </row>
    <row r="14" spans="1:15" s="287" customFormat="1" ht="24" customHeight="1" x14ac:dyDescent="0.2">
      <c r="A14" s="193" t="s">
        <v>215</v>
      </c>
      <c r="B14" s="199" t="s">
        <v>137</v>
      </c>
      <c r="C14" s="113">
        <v>17.459210819452998</v>
      </c>
      <c r="D14" s="115">
        <v>66613</v>
      </c>
      <c r="E14" s="114">
        <v>67704</v>
      </c>
      <c r="F14" s="114">
        <v>68252</v>
      </c>
      <c r="G14" s="114">
        <v>67476</v>
      </c>
      <c r="H14" s="140">
        <v>67342</v>
      </c>
      <c r="I14" s="115">
        <v>-729</v>
      </c>
      <c r="J14" s="116">
        <v>-1.0825339312761724</v>
      </c>
      <c r="K14" s="110"/>
      <c r="L14" s="110"/>
      <c r="M14" s="110"/>
      <c r="N14" s="110"/>
      <c r="O14" s="110"/>
    </row>
    <row r="15" spans="1:15" s="110" customFormat="1" ht="24.75" customHeight="1" x14ac:dyDescent="0.2">
      <c r="A15" s="193" t="s">
        <v>216</v>
      </c>
      <c r="B15" s="199" t="s">
        <v>217</v>
      </c>
      <c r="C15" s="113">
        <v>3.5650726669899222</v>
      </c>
      <c r="D15" s="115">
        <v>13602</v>
      </c>
      <c r="E15" s="114">
        <v>14224</v>
      </c>
      <c r="F15" s="114">
        <v>14529</v>
      </c>
      <c r="G15" s="114">
        <v>14282</v>
      </c>
      <c r="H15" s="140">
        <v>13901</v>
      </c>
      <c r="I15" s="115">
        <v>-299</v>
      </c>
      <c r="J15" s="116">
        <v>-2.1509243939284945</v>
      </c>
    </row>
    <row r="16" spans="1:15" s="287" customFormat="1" ht="24.95" customHeight="1" x14ac:dyDescent="0.2">
      <c r="A16" s="193" t="s">
        <v>218</v>
      </c>
      <c r="B16" s="199" t="s">
        <v>141</v>
      </c>
      <c r="C16" s="113">
        <v>9.0644370765460582</v>
      </c>
      <c r="D16" s="115">
        <v>34584</v>
      </c>
      <c r="E16" s="114">
        <v>34840</v>
      </c>
      <c r="F16" s="114">
        <v>34839</v>
      </c>
      <c r="G16" s="114">
        <v>34563</v>
      </c>
      <c r="H16" s="140">
        <v>34731</v>
      </c>
      <c r="I16" s="115">
        <v>-147</v>
      </c>
      <c r="J16" s="116">
        <v>-0.42325300164118512</v>
      </c>
      <c r="K16" s="110"/>
      <c r="L16" s="110"/>
      <c r="M16" s="110"/>
      <c r="N16" s="110"/>
      <c r="O16" s="110"/>
    </row>
    <row r="17" spans="1:15" s="110" customFormat="1" ht="24.95" customHeight="1" x14ac:dyDescent="0.2">
      <c r="A17" s="193" t="s">
        <v>219</v>
      </c>
      <c r="B17" s="199" t="s">
        <v>220</v>
      </c>
      <c r="C17" s="113">
        <v>4.8297010759170194</v>
      </c>
      <c r="D17" s="115">
        <v>18427</v>
      </c>
      <c r="E17" s="114">
        <v>18640</v>
      </c>
      <c r="F17" s="114">
        <v>18884</v>
      </c>
      <c r="G17" s="114">
        <v>18631</v>
      </c>
      <c r="H17" s="140">
        <v>18710</v>
      </c>
      <c r="I17" s="115">
        <v>-283</v>
      </c>
      <c r="J17" s="116">
        <v>-1.5125601282736505</v>
      </c>
    </row>
    <row r="18" spans="1:15" s="287" customFormat="1" ht="24.95" customHeight="1" x14ac:dyDescent="0.2">
      <c r="A18" s="201" t="s">
        <v>144</v>
      </c>
      <c r="B18" s="202" t="s">
        <v>145</v>
      </c>
      <c r="C18" s="113">
        <v>5.4935982282097315</v>
      </c>
      <c r="D18" s="115">
        <v>20960</v>
      </c>
      <c r="E18" s="114">
        <v>20822</v>
      </c>
      <c r="F18" s="114">
        <v>21194</v>
      </c>
      <c r="G18" s="114">
        <v>20464</v>
      </c>
      <c r="H18" s="140">
        <v>20284</v>
      </c>
      <c r="I18" s="115">
        <v>676</v>
      </c>
      <c r="J18" s="116">
        <v>3.332676000788799</v>
      </c>
      <c r="K18" s="110"/>
      <c r="L18" s="110"/>
      <c r="M18" s="110"/>
      <c r="N18" s="110"/>
      <c r="O18" s="110"/>
    </row>
    <row r="19" spans="1:15" s="110" customFormat="1" ht="24.95" customHeight="1" x14ac:dyDescent="0.2">
      <c r="A19" s="193" t="s">
        <v>146</v>
      </c>
      <c r="B19" s="199" t="s">
        <v>147</v>
      </c>
      <c r="C19" s="113">
        <v>13.028162553894138</v>
      </c>
      <c r="D19" s="115">
        <v>49707</v>
      </c>
      <c r="E19" s="114">
        <v>50583</v>
      </c>
      <c r="F19" s="114">
        <v>50504</v>
      </c>
      <c r="G19" s="114">
        <v>49301</v>
      </c>
      <c r="H19" s="140">
        <v>49677</v>
      </c>
      <c r="I19" s="115">
        <v>30</v>
      </c>
      <c r="J19" s="116">
        <v>6.039012017633915E-2</v>
      </c>
    </row>
    <row r="20" spans="1:15" s="287" customFormat="1" ht="24.95" customHeight="1" x14ac:dyDescent="0.2">
      <c r="A20" s="193" t="s">
        <v>148</v>
      </c>
      <c r="B20" s="199" t="s">
        <v>149</v>
      </c>
      <c r="C20" s="113">
        <v>4.8975847563133135</v>
      </c>
      <c r="D20" s="115">
        <v>18686</v>
      </c>
      <c r="E20" s="114">
        <v>18717</v>
      </c>
      <c r="F20" s="114">
        <v>18687</v>
      </c>
      <c r="G20" s="114">
        <v>18311</v>
      </c>
      <c r="H20" s="140">
        <v>18253</v>
      </c>
      <c r="I20" s="115">
        <v>433</v>
      </c>
      <c r="J20" s="116">
        <v>2.3722127869391332</v>
      </c>
      <c r="K20" s="110"/>
      <c r="L20" s="110"/>
      <c r="M20" s="110"/>
      <c r="N20" s="110"/>
      <c r="O20" s="110"/>
    </row>
    <row r="21" spans="1:15" s="110" customFormat="1" ht="24.95" customHeight="1" x14ac:dyDescent="0.2">
      <c r="A21" s="201" t="s">
        <v>150</v>
      </c>
      <c r="B21" s="202" t="s">
        <v>151</v>
      </c>
      <c r="C21" s="113">
        <v>2.2640124759196403</v>
      </c>
      <c r="D21" s="115">
        <v>8638</v>
      </c>
      <c r="E21" s="114">
        <v>8872</v>
      </c>
      <c r="F21" s="114">
        <v>9067</v>
      </c>
      <c r="G21" s="114">
        <v>9031</v>
      </c>
      <c r="H21" s="140">
        <v>8772</v>
      </c>
      <c r="I21" s="115">
        <v>-134</v>
      </c>
      <c r="J21" s="116">
        <v>-1.5275877792977657</v>
      </c>
    </row>
    <row r="22" spans="1:15" s="110" customFormat="1" ht="24.95" customHeight="1" x14ac:dyDescent="0.2">
      <c r="A22" s="201" t="s">
        <v>152</v>
      </c>
      <c r="B22" s="199" t="s">
        <v>153</v>
      </c>
      <c r="C22" s="113">
        <v>3.6748922117236953</v>
      </c>
      <c r="D22" s="115">
        <v>14021</v>
      </c>
      <c r="E22" s="114">
        <v>13883</v>
      </c>
      <c r="F22" s="114">
        <v>13717</v>
      </c>
      <c r="G22" s="114">
        <v>13533</v>
      </c>
      <c r="H22" s="140">
        <v>13312</v>
      </c>
      <c r="I22" s="115">
        <v>709</v>
      </c>
      <c r="J22" s="116">
        <v>5.326021634615385</v>
      </c>
    </row>
    <row r="23" spans="1:15" s="110" customFormat="1" ht="24.95" customHeight="1" x14ac:dyDescent="0.2">
      <c r="A23" s="193" t="s">
        <v>154</v>
      </c>
      <c r="B23" s="199" t="s">
        <v>155</v>
      </c>
      <c r="C23" s="113">
        <v>1.7558022199798184</v>
      </c>
      <c r="D23" s="115">
        <v>6699</v>
      </c>
      <c r="E23" s="114">
        <v>6710</v>
      </c>
      <c r="F23" s="114">
        <v>8182</v>
      </c>
      <c r="G23" s="114">
        <v>8051</v>
      </c>
      <c r="H23" s="140">
        <v>8120</v>
      </c>
      <c r="I23" s="115">
        <v>-1421</v>
      </c>
      <c r="J23" s="116">
        <v>-17.5</v>
      </c>
    </row>
    <row r="24" spans="1:15" s="110" customFormat="1" ht="24.95" customHeight="1" x14ac:dyDescent="0.2">
      <c r="A24" s="193" t="s">
        <v>156</v>
      </c>
      <c r="B24" s="199" t="s">
        <v>221</v>
      </c>
      <c r="C24" s="113">
        <v>9.4156499403724432</v>
      </c>
      <c r="D24" s="115">
        <v>35924</v>
      </c>
      <c r="E24" s="114">
        <v>35836</v>
      </c>
      <c r="F24" s="114">
        <v>35082</v>
      </c>
      <c r="G24" s="114">
        <v>34654</v>
      </c>
      <c r="H24" s="140">
        <v>34561</v>
      </c>
      <c r="I24" s="115">
        <v>1363</v>
      </c>
      <c r="J24" s="116">
        <v>3.9437516275570732</v>
      </c>
    </row>
    <row r="25" spans="1:15" s="110" customFormat="1" ht="24.95" customHeight="1" x14ac:dyDescent="0.2">
      <c r="A25" s="193" t="s">
        <v>222</v>
      </c>
      <c r="B25" s="204" t="s">
        <v>159</v>
      </c>
      <c r="C25" s="113">
        <v>4.5282870509913904</v>
      </c>
      <c r="D25" s="115">
        <v>17277</v>
      </c>
      <c r="E25" s="114">
        <v>17198</v>
      </c>
      <c r="F25" s="114">
        <v>17182</v>
      </c>
      <c r="G25" s="114">
        <v>17026</v>
      </c>
      <c r="H25" s="140">
        <v>16771</v>
      </c>
      <c r="I25" s="115">
        <v>506</v>
      </c>
      <c r="J25" s="116">
        <v>3.0171128734124379</v>
      </c>
    </row>
    <row r="26" spans="1:15" s="110" customFormat="1" ht="24.95" customHeight="1" x14ac:dyDescent="0.2">
      <c r="A26" s="201">
        <v>782.78300000000002</v>
      </c>
      <c r="B26" s="203" t="s">
        <v>160</v>
      </c>
      <c r="C26" s="113">
        <v>1.6797934658681379</v>
      </c>
      <c r="D26" s="115">
        <v>6409</v>
      </c>
      <c r="E26" s="114">
        <v>6931</v>
      </c>
      <c r="F26" s="114">
        <v>8012</v>
      </c>
      <c r="G26" s="114">
        <v>7576</v>
      </c>
      <c r="H26" s="140">
        <v>7304</v>
      </c>
      <c r="I26" s="115">
        <v>-895</v>
      </c>
      <c r="J26" s="116">
        <v>-12.25355969331873</v>
      </c>
    </row>
    <row r="27" spans="1:15" s="110" customFormat="1" ht="24.95" customHeight="1" x14ac:dyDescent="0.2">
      <c r="A27" s="193" t="s">
        <v>161</v>
      </c>
      <c r="B27" s="199" t="s">
        <v>223</v>
      </c>
      <c r="C27" s="113">
        <v>5.2836568073702281</v>
      </c>
      <c r="D27" s="115">
        <v>20159</v>
      </c>
      <c r="E27" s="114">
        <v>20084</v>
      </c>
      <c r="F27" s="114">
        <v>19957</v>
      </c>
      <c r="G27" s="114">
        <v>19681</v>
      </c>
      <c r="H27" s="140">
        <v>19659</v>
      </c>
      <c r="I27" s="115">
        <v>500</v>
      </c>
      <c r="J27" s="116">
        <v>2.5433643623785542</v>
      </c>
    </row>
    <row r="28" spans="1:15" s="110" customFormat="1" ht="24.95" customHeight="1" x14ac:dyDescent="0.2">
      <c r="A28" s="193" t="s">
        <v>163</v>
      </c>
      <c r="B28" s="199" t="s">
        <v>164</v>
      </c>
      <c r="C28" s="113">
        <v>5.4000288309067317</v>
      </c>
      <c r="D28" s="115">
        <v>20603</v>
      </c>
      <c r="E28" s="114">
        <v>20913</v>
      </c>
      <c r="F28" s="114">
        <v>20525</v>
      </c>
      <c r="G28" s="114">
        <v>20331</v>
      </c>
      <c r="H28" s="140">
        <v>20040</v>
      </c>
      <c r="I28" s="115">
        <v>563</v>
      </c>
      <c r="J28" s="116">
        <v>2.8093812375249501</v>
      </c>
    </row>
    <row r="29" spans="1:15" s="110" customFormat="1" ht="24.95" customHeight="1" x14ac:dyDescent="0.2">
      <c r="A29" s="193">
        <v>86</v>
      </c>
      <c r="B29" s="199" t="s">
        <v>165</v>
      </c>
      <c r="C29" s="113">
        <v>9.5380502444074597</v>
      </c>
      <c r="D29" s="115">
        <v>36391</v>
      </c>
      <c r="E29" s="114">
        <v>36365</v>
      </c>
      <c r="F29" s="114">
        <v>36120</v>
      </c>
      <c r="G29" s="114">
        <v>35507</v>
      </c>
      <c r="H29" s="140">
        <v>35425</v>
      </c>
      <c r="I29" s="115">
        <v>966</v>
      </c>
      <c r="J29" s="116">
        <v>2.7268877911079747</v>
      </c>
    </row>
    <row r="30" spans="1:15" s="110" customFormat="1" ht="24.95" customHeight="1" x14ac:dyDescent="0.2">
      <c r="A30" s="193">
        <v>87.88</v>
      </c>
      <c r="B30" s="204" t="s">
        <v>166</v>
      </c>
      <c r="C30" s="113">
        <v>8.8157049811943864</v>
      </c>
      <c r="D30" s="115">
        <v>33635</v>
      </c>
      <c r="E30" s="114">
        <v>33586</v>
      </c>
      <c r="F30" s="114">
        <v>33215</v>
      </c>
      <c r="G30" s="114">
        <v>32111</v>
      </c>
      <c r="H30" s="140">
        <v>31891</v>
      </c>
      <c r="I30" s="115">
        <v>1744</v>
      </c>
      <c r="J30" s="116">
        <v>5.468627512464332</v>
      </c>
    </row>
    <row r="31" spans="1:15" s="110" customFormat="1" ht="24.95" customHeight="1" x14ac:dyDescent="0.2">
      <c r="A31" s="193" t="s">
        <v>167</v>
      </c>
      <c r="B31" s="199" t="s">
        <v>168</v>
      </c>
      <c r="C31" s="113">
        <v>4.0399963306118707</v>
      </c>
      <c r="D31" s="115">
        <v>15414</v>
      </c>
      <c r="E31" s="114">
        <v>15380</v>
      </c>
      <c r="F31" s="114">
        <v>15317</v>
      </c>
      <c r="G31" s="114">
        <v>15250</v>
      </c>
      <c r="H31" s="140">
        <v>15201</v>
      </c>
      <c r="I31" s="115">
        <v>213</v>
      </c>
      <c r="J31" s="116">
        <v>1.4012236037102823</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0.39367292646808288</v>
      </c>
      <c r="D34" s="115">
        <v>1502</v>
      </c>
      <c r="E34" s="114">
        <v>1353</v>
      </c>
      <c r="F34" s="114">
        <v>1843</v>
      </c>
      <c r="G34" s="114">
        <v>1862</v>
      </c>
      <c r="H34" s="140">
        <v>1380</v>
      </c>
      <c r="I34" s="115">
        <v>122</v>
      </c>
      <c r="J34" s="116">
        <v>8.8405797101449277</v>
      </c>
    </row>
    <row r="35" spans="1:10" s="110" customFormat="1" ht="24.95" customHeight="1" x14ac:dyDescent="0.2">
      <c r="A35" s="292" t="s">
        <v>171</v>
      </c>
      <c r="B35" s="293" t="s">
        <v>172</v>
      </c>
      <c r="C35" s="113">
        <v>25.283656807370228</v>
      </c>
      <c r="D35" s="115">
        <v>96466</v>
      </c>
      <c r="E35" s="114">
        <v>97381</v>
      </c>
      <c r="F35" s="114">
        <v>98317</v>
      </c>
      <c r="G35" s="114">
        <v>96721</v>
      </c>
      <c r="H35" s="140">
        <v>96383</v>
      </c>
      <c r="I35" s="115">
        <v>83</v>
      </c>
      <c r="J35" s="116">
        <v>8.6114771277092439E-2</v>
      </c>
    </row>
    <row r="36" spans="1:10" s="110" customFormat="1" ht="24.95" customHeight="1" x14ac:dyDescent="0.2">
      <c r="A36" s="294" t="s">
        <v>173</v>
      </c>
      <c r="B36" s="295" t="s">
        <v>174</v>
      </c>
      <c r="C36" s="125">
        <v>74.321621869553255</v>
      </c>
      <c r="D36" s="143">
        <v>283563</v>
      </c>
      <c r="E36" s="144">
        <v>285058</v>
      </c>
      <c r="F36" s="144">
        <v>285567</v>
      </c>
      <c r="G36" s="144">
        <v>280363</v>
      </c>
      <c r="H36" s="145">
        <v>278986</v>
      </c>
      <c r="I36" s="143">
        <v>4577</v>
      </c>
      <c r="J36" s="146">
        <v>1.640584115331952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2020-09-28T07:26:41Z</dcterms:created>
  <dcterms:modified xsi:type="dcterms:W3CDTF">2020-09-28T10:32:51Z</dcterms:modified>
</cp:coreProperties>
</file>