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H43" i="24"/>
  <c r="G43" i="24"/>
  <c r="F43" i="24"/>
  <c r="E43" i="24"/>
  <c r="C43" i="24"/>
  <c r="I43" i="24" s="1"/>
  <c r="B43" i="24"/>
  <c r="D43" i="24" s="1"/>
  <c r="L42" i="24"/>
  <c r="K42" i="24"/>
  <c r="I42" i="24"/>
  <c r="D42" i="24"/>
  <c r="C42" i="24"/>
  <c r="M42" i="24" s="1"/>
  <c r="B42" i="24"/>
  <c r="J42" i="24" s="1"/>
  <c r="M41" i="24"/>
  <c r="K41" i="24"/>
  <c r="H41" i="24"/>
  <c r="G41" i="24"/>
  <c r="F41" i="24"/>
  <c r="E41" i="24"/>
  <c r="C41" i="24"/>
  <c r="I41" i="24" s="1"/>
  <c r="B41" i="24"/>
  <c r="D41" i="24" s="1"/>
  <c r="L40" i="24"/>
  <c r="K40" i="24"/>
  <c r="I40" i="24"/>
  <c r="D40" i="24"/>
  <c r="C40" i="24"/>
  <c r="M40" i="24" s="1"/>
  <c r="B40" i="24"/>
  <c r="J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G26" i="24" s="1"/>
  <c r="C25" i="24"/>
  <c r="C24" i="24"/>
  <c r="C23" i="24"/>
  <c r="C22" i="24"/>
  <c r="C21" i="24"/>
  <c r="C20" i="24"/>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7" i="24" l="1"/>
  <c r="J17" i="24"/>
  <c r="H17" i="24"/>
  <c r="K17" i="24"/>
  <c r="F17" i="24"/>
  <c r="D7" i="24"/>
  <c r="J7" i="24"/>
  <c r="H7" i="24"/>
  <c r="K7" i="24"/>
  <c r="F7" i="24"/>
  <c r="K8" i="24"/>
  <c r="H8" i="24"/>
  <c r="F8" i="24"/>
  <c r="D8" i="24"/>
  <c r="J8" i="24"/>
  <c r="F33" i="24"/>
  <c r="D33" i="24"/>
  <c r="J33" i="24"/>
  <c r="H33" i="24"/>
  <c r="K33" i="24"/>
  <c r="F27" i="24"/>
  <c r="D27" i="24"/>
  <c r="J27" i="24"/>
  <c r="H27" i="24"/>
  <c r="K27" i="24"/>
  <c r="K30" i="24"/>
  <c r="J30" i="24"/>
  <c r="H30" i="24"/>
  <c r="F30" i="24"/>
  <c r="D30" i="24"/>
  <c r="G9" i="24"/>
  <c r="M9" i="24"/>
  <c r="E9" i="24"/>
  <c r="L9" i="24"/>
  <c r="I9" i="24"/>
  <c r="G27" i="24"/>
  <c r="M27" i="24"/>
  <c r="E27" i="24"/>
  <c r="L27" i="24"/>
  <c r="I27" i="24"/>
  <c r="F21" i="24"/>
  <c r="D21" i="24"/>
  <c r="J21" i="24"/>
  <c r="H21" i="24"/>
  <c r="K21" i="24"/>
  <c r="K24" i="24"/>
  <c r="J24" i="24"/>
  <c r="H24" i="24"/>
  <c r="F24" i="24"/>
  <c r="D24" i="24"/>
  <c r="D38" i="24"/>
  <c r="K38" i="24"/>
  <c r="J38" i="24"/>
  <c r="H38" i="24"/>
  <c r="F38" i="24"/>
  <c r="G15" i="24"/>
  <c r="M15" i="24"/>
  <c r="E15" i="24"/>
  <c r="L15" i="24"/>
  <c r="I15" i="24"/>
  <c r="G21" i="24"/>
  <c r="M21" i="24"/>
  <c r="E21" i="24"/>
  <c r="L21" i="24"/>
  <c r="I21" i="24"/>
  <c r="G31" i="24"/>
  <c r="M31" i="24"/>
  <c r="E31" i="24"/>
  <c r="L31" i="24"/>
  <c r="I31" i="24"/>
  <c r="D15" i="24"/>
  <c r="J15" i="24"/>
  <c r="H15" i="24"/>
  <c r="K15" i="24"/>
  <c r="F15" i="24"/>
  <c r="K18" i="24"/>
  <c r="H18" i="24"/>
  <c r="F18" i="24"/>
  <c r="D18" i="24"/>
  <c r="J18" i="24"/>
  <c r="K28" i="24"/>
  <c r="J28" i="24"/>
  <c r="H28" i="24"/>
  <c r="F28" i="24"/>
  <c r="D28" i="24"/>
  <c r="K34" i="24"/>
  <c r="J34" i="24"/>
  <c r="H34" i="24"/>
  <c r="F34" i="24"/>
  <c r="D34" i="24"/>
  <c r="G25" i="24"/>
  <c r="M25" i="24"/>
  <c r="E25" i="24"/>
  <c r="L25" i="24"/>
  <c r="I25" i="24"/>
  <c r="I28" i="24"/>
  <c r="M28" i="24"/>
  <c r="E28" i="24"/>
  <c r="L28" i="24"/>
  <c r="G28" i="24"/>
  <c r="D9" i="24"/>
  <c r="J9" i="24"/>
  <c r="H9" i="24"/>
  <c r="F9" i="24"/>
  <c r="K9" i="24"/>
  <c r="F31" i="24"/>
  <c r="D31" i="24"/>
  <c r="J31" i="24"/>
  <c r="H31" i="24"/>
  <c r="K31" i="24"/>
  <c r="I16" i="24"/>
  <c r="M16" i="24"/>
  <c r="E16" i="24"/>
  <c r="L16" i="24"/>
  <c r="G16" i="24"/>
  <c r="I22" i="24"/>
  <c r="M22" i="24"/>
  <c r="E22" i="24"/>
  <c r="L22" i="24"/>
  <c r="G22" i="24"/>
  <c r="I32" i="24"/>
  <c r="M32" i="24"/>
  <c r="E32" i="24"/>
  <c r="L32" i="24"/>
  <c r="G32" i="24"/>
  <c r="C45" i="24"/>
  <c r="C39" i="24"/>
  <c r="F19" i="24"/>
  <c r="D19" i="24"/>
  <c r="J19" i="24"/>
  <c r="H19" i="24"/>
  <c r="K19" i="24"/>
  <c r="K22" i="24"/>
  <c r="J22" i="24"/>
  <c r="H22" i="24"/>
  <c r="F22" i="24"/>
  <c r="D22" i="24"/>
  <c r="F25" i="24"/>
  <c r="D25" i="24"/>
  <c r="J25" i="24"/>
  <c r="H25" i="24"/>
  <c r="K25" i="24"/>
  <c r="F35" i="24"/>
  <c r="D35" i="24"/>
  <c r="J35" i="24"/>
  <c r="H35" i="24"/>
  <c r="K35" i="24"/>
  <c r="B45" i="24"/>
  <c r="B39" i="24"/>
  <c r="G19" i="24"/>
  <c r="M19" i="24"/>
  <c r="E19" i="24"/>
  <c r="L19" i="24"/>
  <c r="I19" i="24"/>
  <c r="G35" i="24"/>
  <c r="M35" i="24"/>
  <c r="E35" i="24"/>
  <c r="L35" i="24"/>
  <c r="I35" i="24"/>
  <c r="K16" i="24"/>
  <c r="H16" i="24"/>
  <c r="F16" i="24"/>
  <c r="D16" i="24"/>
  <c r="J16" i="24"/>
  <c r="F29" i="24"/>
  <c r="D29" i="24"/>
  <c r="J29" i="24"/>
  <c r="H29" i="24"/>
  <c r="K29" i="24"/>
  <c r="K32" i="24"/>
  <c r="J32" i="24"/>
  <c r="H32" i="24"/>
  <c r="F32" i="24"/>
  <c r="D32" i="24"/>
  <c r="G23" i="24"/>
  <c r="M23" i="24"/>
  <c r="E23" i="24"/>
  <c r="L23" i="24"/>
  <c r="I23" i="24"/>
  <c r="G29" i="24"/>
  <c r="M29" i="24"/>
  <c r="E29" i="24"/>
  <c r="L29" i="24"/>
  <c r="I29" i="24"/>
  <c r="K20" i="24"/>
  <c r="J20" i="24"/>
  <c r="H20" i="24"/>
  <c r="F20" i="24"/>
  <c r="D20" i="24"/>
  <c r="K26" i="24"/>
  <c r="J26" i="24"/>
  <c r="H26" i="24"/>
  <c r="F26" i="24"/>
  <c r="D26" i="24"/>
  <c r="H37" i="24"/>
  <c r="F37" i="24"/>
  <c r="D37" i="24"/>
  <c r="K37" i="24"/>
  <c r="J37" i="24"/>
  <c r="G17" i="24"/>
  <c r="M17" i="24"/>
  <c r="E17" i="24"/>
  <c r="L17" i="24"/>
  <c r="I17" i="24"/>
  <c r="I20" i="24"/>
  <c r="M20" i="24"/>
  <c r="E20" i="24"/>
  <c r="L20" i="24"/>
  <c r="G20" i="24"/>
  <c r="G33" i="24"/>
  <c r="M33" i="24"/>
  <c r="E33" i="24"/>
  <c r="L33" i="24"/>
  <c r="I33" i="24"/>
  <c r="I37" i="24"/>
  <c r="G37" i="24"/>
  <c r="L37" i="24"/>
  <c r="M37" i="24"/>
  <c r="E37" i="24"/>
  <c r="B6" i="24"/>
  <c r="B14" i="24"/>
  <c r="F23" i="24"/>
  <c r="D23" i="24"/>
  <c r="J23" i="24"/>
  <c r="H23" i="24"/>
  <c r="K23" i="24"/>
  <c r="G7" i="24"/>
  <c r="M7" i="24"/>
  <c r="E7" i="24"/>
  <c r="L7" i="24"/>
  <c r="I7" i="24"/>
  <c r="C14" i="24"/>
  <c r="C6" i="24"/>
  <c r="I24" i="24"/>
  <c r="M24" i="24"/>
  <c r="E24" i="24"/>
  <c r="L24" i="24"/>
  <c r="G24" i="24"/>
  <c r="I30" i="24"/>
  <c r="M30" i="24"/>
  <c r="E30" i="24"/>
  <c r="L30"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G18" i="24"/>
  <c r="M38" i="24"/>
  <c r="E38" i="24"/>
  <c r="L38" i="24"/>
  <c r="G3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K43" i="24"/>
  <c r="G44" i="24"/>
  <c r="H40" i="24"/>
  <c r="L41" i="24"/>
  <c r="H42" i="24"/>
  <c r="L43" i="24"/>
  <c r="H44" i="24"/>
  <c r="E40" i="24"/>
  <c r="E42" i="24"/>
  <c r="E44" i="24"/>
  <c r="I14" i="24" l="1"/>
  <c r="M14" i="24"/>
  <c r="E14" i="24"/>
  <c r="L14" i="24"/>
  <c r="G14" i="24"/>
  <c r="I45" i="24"/>
  <c r="G45" i="24"/>
  <c r="L45" i="24"/>
  <c r="M45" i="24"/>
  <c r="E45" i="24"/>
  <c r="K14" i="24"/>
  <c r="H14" i="24"/>
  <c r="F14" i="24"/>
  <c r="D14" i="24"/>
  <c r="J14" i="24"/>
  <c r="H39" i="24"/>
  <c r="F39" i="24"/>
  <c r="D39" i="24"/>
  <c r="K39" i="24"/>
  <c r="J39" i="24"/>
  <c r="I39" i="24"/>
  <c r="G39" i="24"/>
  <c r="L39" i="24"/>
  <c r="E39" i="24"/>
  <c r="M39" i="24"/>
  <c r="I77" i="24"/>
  <c r="K6" i="24"/>
  <c r="H6" i="24"/>
  <c r="F6" i="24"/>
  <c r="D6" i="24"/>
  <c r="J6" i="24"/>
  <c r="H45" i="24"/>
  <c r="F45" i="24"/>
  <c r="D45" i="24"/>
  <c r="K45" i="24"/>
  <c r="J45" i="24"/>
  <c r="J77" i="24"/>
  <c r="K79" i="24"/>
  <c r="K78" i="24"/>
  <c r="I6" i="24"/>
  <c r="M6" i="24"/>
  <c r="E6" i="24"/>
  <c r="L6" i="24"/>
  <c r="G6" i="24"/>
  <c r="J79" i="24" l="1"/>
  <c r="J78" i="24"/>
  <c r="I78" i="24"/>
  <c r="I79" i="24"/>
  <c r="I83" i="24" l="1"/>
  <c r="I82" i="24"/>
  <c r="I81" i="24"/>
</calcChain>
</file>

<file path=xl/sharedStrings.xml><?xml version="1.0" encoding="utf-8"?>
<sst xmlns="http://schemas.openxmlformats.org/spreadsheetml/2006/main" count="1669" uniqueCount="522">
  <si>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</si>
  <si>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</si>
  <si>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</si>
  <si>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</si>
  <si>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</si>
  <si>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</si>
  <si>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</si>
  <si>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</si>
  <si>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</si>
  <si>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</si>
  <si>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</si>
  <si>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</si>
  <si>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</si>
  <si>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Bielefeld (317)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</si>
  <si>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</si>
  <si>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</si>
  <si>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</si>
  <si>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</si>
  <si>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</si>
  <si>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</si>
  <si>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</si>
  <si>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</si>
  <si>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</si>
  <si>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</si>
  <si>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</si>
  <si>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</si>
  <si>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</si>
  <si>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</si>
  <si>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</si>
  <si>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</si>
  <si>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</si>
  <si>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</si>
  <si>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</si>
  <si>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</si>
  <si>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</si>
  <si>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</si>
  <si>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</si>
  <si>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</si>
  <si>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</si>
  <si>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</si>
  <si>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</si>
  <si>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</si>
  <si>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</si>
  <si>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</si>
  <si>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</si>
  <si>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</si>
  <si>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</si>
  <si>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</si>
  <si>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</si>
  <si>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</si>
  <si>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</si>
  <si>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</si>
  <si>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</si>
  <si>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</si>
  <si>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</si>
  <si>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</si>
  <si>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</si>
  <si>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</si>
  <si>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</si>
  <si>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</si>
  <si>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</si>
  <si>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</si>
  <si>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</si>
  <si>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</si>
  <si>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</si>
  <si>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</si>
  <si>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</si>
  <si>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</si>
  <si>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</si>
  <si>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</si>
  <si>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</si>
  <si>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</si>
  <si>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</si>
  <si>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</si>
  <si>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</si>
  <si>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</si>
  <si>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</si>
  <si>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</si>
  <si>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</si>
  <si>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</si>
  <si>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</si>
  <si>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</si>
  <si>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</si>
  <si>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</si>
  <si>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</si>
  <si>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</si>
  <si>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</si>
  <si>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</si>
  <si>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</si>
  <si>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</si>
  <si>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</si>
  <si>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</si>
  <si>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Bielefeld (317);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</si>
  <si>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</si>
  <si>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</si>
  <si>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</si>
  <si>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</si>
  <si>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</si>
  <si>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</si>
  <si>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</si>
  <si>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</si>
  <si>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</si>
  <si>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</si>
  <si>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</si>
  <si>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</si>
  <si>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</si>
  <si>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</si>
  <si>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</si>
  <si>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</si>
  <si>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</si>
  <si>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</si>
  <si>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</si>
  <si>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</si>
  <si>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</si>
  <si>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</si>
  <si>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</si>
  <si>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</si>
  <si>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</si>
  <si>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</si>
  <si>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</si>
  <si>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</si>
  <si>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</si>
  <si>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</si>
  <si>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</si>
  <si>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</si>
  <si>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</si>
  <si>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</si>
  <si>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</si>
  <si>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</si>
  <si>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</si>
  <si>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</si>
  <si>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</si>
  <si>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</si>
  <si>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</si>
  <si>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</si>
  <si>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</si>
  <si>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</si>
  <si>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</si>
  <si>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</si>
  <si>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</si>
  <si>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</si>
  <si>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</si>
  <si>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</si>
  <si>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</si>
  <si>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</si>
  <si>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</si>
  <si>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</si>
  <si>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</si>
  <si>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</si>
  <si>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</si>
  <si>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</si>
  <si>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</si>
  <si>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</si>
  <si>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</si>
  <si>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</si>
  <si>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</si>
  <si>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</si>
  <si>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</si>
  <si>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</si>
  <si>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</si>
  <si>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</si>
  <si>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</si>
  <si>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</si>
  <si>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</si>
  <si>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</si>
  <si>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</si>
  <si>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</si>
  <si>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</si>
  <si>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</si>
  <si>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</si>
  <si>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</si>
  <si>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</si>
  <si>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</si>
  <si>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</si>
  <si>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</si>
  <si>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</si>
  <si>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</si>
  <si>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</si>
  <si>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</si>
  <si>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</si>
  <si>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</si>
  <si>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</si>
  <si>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</si>
  <si>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Bielefeld (317)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</si>
  <si>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</si>
  <si>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</si>
  <si>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</si>
  <si>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</si>
  <si>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</si>
  <si>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</si>
  <si>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</si>
  <si>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</si>
  <si>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</si>
  <si>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</si>
  <si>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</si>
  <si>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</si>
  <si>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</si>
  <si>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</si>
  <si>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</si>
  <si>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</si>
  <si>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</si>
  <si>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</si>
  <si>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</si>
  <si>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</si>
  <si>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</si>
  <si>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</si>
  <si>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</si>
  <si>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</si>
  <si>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</si>
  <si>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</si>
  <si>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</si>
  <si>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</si>
  <si>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</si>
  <si>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</si>
  <si>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</si>
  <si>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</si>
  <si>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</si>
  <si>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</si>
  <si>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</si>
  <si>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</si>
  <si>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</si>
  <si>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</si>
  <si>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</si>
  <si>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</si>
  <si>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</si>
  <si>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</si>
  <si>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</si>
  <si>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</si>
  <si>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</si>
  <si>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</si>
  <si>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</si>
  <si>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</si>
  <si>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</si>
  <si>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</si>
  <si>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</si>
  <si>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</si>
  <si>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</si>
  <si>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</si>
  <si>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</si>
  <si>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</si>
  <si>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</si>
  <si>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</si>
  <si>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</si>
  <si>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</si>
  <si>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</si>
  <si>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</si>
  <si>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</si>
  <si>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</si>
  <si>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</si>
  <si>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</si>
  <si>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</si>
  <si>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</si>
  <si>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</si>
  <si>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</si>
  <si>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</si>
  <si>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</si>
  <si>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</si>
  <si>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</si>
  <si>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</si>
  <si>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</si>
  <si>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</si>
  <si>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</si>
  <si>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</si>
  <si>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</si>
  <si>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</si>
  <si>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</si>
  <si>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</si>
  <si>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</si>
  <si>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</si>
  <si>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</si>
  <si>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</si>
  <si>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</si>
  <si>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</si>
  <si>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</si>
  <si>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</si>
  <si>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</si>
  <si>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</si>
  <si>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</si>
  <si>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</si>
  <si>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</si>
  <si>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</si>
  <si>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</si>
  <si>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</si>
  <si>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</si>
  <si>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</si>
  <si>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</si>
  <si>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</si>
  <si>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</si>
  <si>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</si>
  <si>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</si>
  <si>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</si>
  <si>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</si>
  <si>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</si>
  <si>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</si>
  <si>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</si>
  <si>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</si>
  <si>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</si>
  <si>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</si>
  <si>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</si>
  <si>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</si>
  <si>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</si>
  <si>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</si>
  <si>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</si>
  <si>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</si>
  <si>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</si>
  <si>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</si>
  <si>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</si>
  <si>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</si>
  <si>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</si>
  <si>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</si>
  <si>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</si>
  <si>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</si>
  <si>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</si>
  <si>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</si>
  <si>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</si>
  <si>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</si>
  <si>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</si>
  <si>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</si>
  <si>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</si>
  <si>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</si>
  <si>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</si>
  <si>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</si>
  <si>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</si>
  <si>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</si>
  <si>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</si>
  <si>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</si>
  <si>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</si>
  <si>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Bielefeld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</si>
  <si>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</si>
  <si>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</si>
  <si>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</si>
  <si>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</si>
  <si>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</si>
  <si>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</si>
  <si>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</si>
  <si>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</si>
  <si>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</si>
  <si>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</si>
  <si>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</si>
  <si>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</si>
  <si>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</si>
  <si>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</si>
  <si>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</si>
  <si>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</si>
  <si>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</si>
  <si>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</si>
  <si>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</si>
  <si>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</si>
  <si>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</si>
  <si>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</si>
  <si>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</si>
  <si>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</si>
  <si>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</si>
  <si>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</si>
  <si>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</si>
  <si>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</si>
  <si>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</si>
  <si>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</si>
  <si>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</si>
  <si>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</si>
  <si>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</si>
  <si>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</si>
  <si>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</si>
  <si>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</si>
  <si>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</si>
  <si>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</si>
  <si>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</si>
  <si>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</si>
  <si>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</si>
  <si>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</si>
  <si>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</si>
  <si>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</si>
  <si>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</si>
  <si>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</si>
  <si>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Bielefeld (317);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</si>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</sst>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{A9993C21-CF3B-445D-8CC6-5B6FB1467A29}</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1B64-4B5E-816B-9F3565166F9D}"/>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{EF4C7954-66F8-47BC-91CA-1A0A5B67D415}</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1B64-4B5E-816B-9F3565166F9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{6B38AEAE-CBA2-43D3-8F02-0A9D5DBA4A7C}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B64-4B5E-816B-9F3565166F9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{F990AB2F-4EE1-42FC-99A7-463B5F9AF2B0}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B64-4B5E-816B-9F3565166F9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1.1221172511210895</c:v>
                </c:pt>
                <c:pt idx="1">
                  <c:v>1.3225681822425275</c:v>
                </c:pt>
                <c:pt idx="2">
                  <c:v>1.1186464311118853</c:v>
                </c:pt>
                <c:pt idx="3">
                  <c:v>1.0875687030768</c:v>
                </c:pt>
              </c:numCache>
            </c:numRef>
          </c:val>
          <c:extLst>
            <c:ext xmlns:c16="http://schemas.microsoft.com/office/drawing/2014/chart" uri="{C3380CC4-5D6E-409C-BE32-E72D297353CC}">
              <c16:uniqueId val="{00000004-1B64-4B5E-816B-9F3565166F9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{9869F8C4-9CBC-4212-8959-3CE3DDDD52CD}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B64-4B5E-816B-9F3565166F9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{CD1E6CF7-0D52-40FF-B27B-80960D5035EB}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B64-4B5E-816B-9F3565166F9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{A3AA1B77-0C9F-47C9-B3F2-102E88CF1FD5}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B64-4B5E-816B-9F3565166F9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{5978C59C-5F7A-4D0C-A53D-33ECFFC7C303}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B64-4B5E-816B-9F3565166F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64-4B5E-816B-9F3565166F9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64-4B5E-816B-9F3565166F9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{956AB715-AD47-4CF0-9CCB-9FE894263FB3}</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73ED-43BC-839C-9B3F45CDF47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{8524B65E-F64C-4F1B-9BF1-B54E6B7CF59C}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73ED-43BC-839C-9B3F45CDF47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{FEA3C9D6-4023-4645-B73F-802149B4DFF5}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3ED-43BC-839C-9B3F45CDF47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{F11655AF-D844-4C65-983F-7ED1329FC611}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3ED-43BC-839C-9B3F45CDF4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-3.6544514530584382</c:v>
                </c:pt>
                <c:pt idx="1">
                  <c:v>-3.156552267354261</c:v>
                </c:pt>
                <c:pt idx="2">
                  <c:v>-2.7637010795899166</c:v>
                </c:pt>
                <c:pt idx="3">
                  <c:v>-2.8655893304673015</c:v>
                </c:pt>
              </c:numCache>
            </c:numRef>
          </c:val>
          <c:extLst>
            <c:ext xmlns:c16="http://schemas.microsoft.com/office/drawing/2014/chart" uri="{C3380CC4-5D6E-409C-BE32-E72D297353CC}">
              <c16:uniqueId val="{00000004-73ED-43BC-839C-9B3F45CDF47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{EEA9DFDB-1E29-4852-91C1-5222963C30C0}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3ED-43BC-839C-9B3F45CDF47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{4FFBCD1A-D1EA-4935-AD69-299A55F69F2F}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3ED-43BC-839C-9B3F45CDF47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{02DE83C1-D31D-4FAD-8EFF-82006A5A02A3}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3ED-43BC-839C-9B3F45CDF47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{39C2AEBF-1A69-4696-9296-AAAB9130EF51}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3ED-43BC-839C-9B3F45CDF4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3ED-43BC-839C-9B3F45CDF47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3ED-43BC-839C-9B3F45CDF47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{DF83A88F-3F3D-4754-8A74-154F67B17586}</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307-40DE-85AE-38E3BFC01192}"/>
                </c:ext>
              </c:extLst>
            </c:dLbl>
            <c:dLbl>
              <c:idx val="1"/>
              <c:tx>
                <c:strRef>
                  <c:f>Daten_Diagramme!$D$15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{665CB579-3E52-46FE-8A01-42EFFEE38042}</c15:txfldGUID>
                      <c15:f>Daten_Diagramme!$D$15</c15:f>
                      <c15:dlblFieldTableCache>
                        <c:ptCount val="1"/>
                        <c:pt idx="0">
                          <c:v>2.2</c:v>
                        </c:pt>
                      </c15:dlblFieldTableCache>
                    </c15:dlblFTEntry>
                  </c15:dlblFieldTable>
                  <c15:showDataLabelsRange val="0"/>
                </c:ext>
                <c:ext xmlns:c16="http://schemas.microsoft.com/office/drawing/2014/chart" uri="{C3380CC4-5D6E-409C-BE32-E72D297353CC}">
                  <c16:uniqueId val="{00000001-2307-40DE-85AE-38E3BFC01192}"/>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{2FCE6CCC-3583-43BD-9923-BA778D6EDAB8}</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2307-40DE-85AE-38E3BFC01192}"/>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{5ADB07B1-9ED1-402A-9811-A889B1D339A6}</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2307-40DE-85AE-38E3BFC01192}"/>
                </c:ext>
              </c:extLst>
            </c:dLbl>
            <c:dLbl>
              <c:idx val="4"/>
              <c:tx>
                <c:strRef>
                  <c:f>Daten_Diagramme!$D$18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{7A6DBB1A-33DA-4EDE-95EE-1B141875885F}</c15:txfldGUID>
                      <c15:f>Daten_Diagramme!$D$18</c15:f>
                      <c15:dlblFieldTableCache>
                        <c:ptCount val="1"/>
                        <c:pt idx="0">
                          <c:v>5.4</c:v>
                        </c:pt>
                      </c15:dlblFieldTableCache>
                    </c15:dlblFTEntry>
                  </c15:dlblFieldTable>
                  <c15:showDataLabelsRange val="0"/>
                </c:ext>
                <c:ext xmlns:c16="http://schemas.microsoft.com/office/drawing/2014/chart" uri="{C3380CC4-5D6E-409C-BE32-E72D297353CC}">
                  <c16:uniqueId val="{00000004-2307-40DE-85AE-38E3BFC01192}"/>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{0C310452-C0CA-46C0-B76C-8C3CAD90455D}</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2307-40DE-85AE-38E3BFC01192}"/>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{B442A2EF-774C-47FE-AEC1-2C1754770273}</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2307-40DE-85AE-38E3BFC01192}"/>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{B26D52CC-B710-49F3-B87C-9A2B771532A1}</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2307-40DE-85AE-38E3BFC01192}"/>
                </c:ext>
              </c:extLst>
            </c:dLbl>
            <c:dLbl>
              <c:idx val="8"/>
              <c:tx>
                <c:strRef>
                  <c:f>Daten_Diagramme!$D$22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{6E32D9EE-B6DA-4815-A4D4-B42B19CD626B}</c15:txfldGUID>
                      <c15:f>Daten_Diagramme!$D$22</c15:f>
                      <c15:dlblFieldTableCache>
                        <c:ptCount val="1"/>
                        <c:pt idx="0">
                          <c:v>-3.1</c:v>
                        </c:pt>
                      </c15:dlblFieldTableCache>
                    </c15:dlblFTEntry>
                  </c15:dlblFieldTable>
                  <c15:showDataLabelsRange val="0"/>
                </c:ext>
                <c:ext xmlns:c16="http://schemas.microsoft.com/office/drawing/2014/chart" uri="{C3380CC4-5D6E-409C-BE32-E72D297353CC}">
                  <c16:uniqueId val="{00000008-2307-40DE-85AE-38E3BFC01192}"/>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{897BE00C-1809-47E6-A9BF-085EEDCA11CF}</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2307-40DE-85AE-38E3BFC01192}"/>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{74DCE09F-B473-442F-9D56-7EB5F7793E0C}</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2307-40DE-85AE-38E3BFC01192}"/>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{C0A3AFF6-7FA5-482A-8178-FC4AFB97BDED}</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2307-40DE-85AE-38E3BFC01192}"/>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{788A0681-EFA1-4EBB-A056-5BB20A64982E}</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2307-40DE-85AE-38E3BFC01192}"/>
                </c:ext>
              </c:extLst>
            </c:dLbl>
            <c:dLbl>
              <c:idx val="13"/>
              <c:tx>
                <c:strRef>
                  <c:f>Daten_Diagramme!$D$27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{5BBBEAD6-A818-42EC-B1FB-F74DEF21762E}</c15:txfldGUID>
                      <c15:f>Daten_Diagramme!$D$27</c15:f>
                      <c15:dlblFieldTableCache>
                        <c:ptCount val="1"/>
                        <c:pt idx="0">
                          <c:v>6.7</c:v>
                        </c:pt>
                      </c15:dlblFieldTableCache>
                    </c15:dlblFTEntry>
                  </c15:dlblFieldTable>
                  <c15:showDataLabelsRange val="0"/>
                </c:ext>
                <c:ext xmlns:c16="http://schemas.microsoft.com/office/drawing/2014/chart" uri="{C3380CC4-5D6E-409C-BE32-E72D297353CC}">
                  <c16:uniqueId val="{0000000D-2307-40DE-85AE-38E3BFC01192}"/>
                </c:ext>
              </c:extLst>
            </c:dLbl>
            <c:dLbl>
              <c:idx val="14"/>
              <c:tx>
                <c:strRef>
                  <c:f>Daten_Diagramme!$D$28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{0BBFC463-DA45-424E-96AF-50DAE0C3017E}</c15:txfldGUID>
                      <c15:f>Daten_Diagramme!$D$28</c15:f>
                      <c15:dlblFieldTableCache>
                        <c:ptCount val="1"/>
                        <c:pt idx="0">
                          <c:v>-2.1</c:v>
                        </c:pt>
                      </c15:dlblFieldTableCache>
                    </c15:dlblFTEntry>
                  </c15:dlblFieldTable>
                  <c15:showDataLabelsRange val="0"/>
                </c:ext>
                <c:ext xmlns:c16="http://schemas.microsoft.com/office/drawing/2014/chart" uri="{C3380CC4-5D6E-409C-BE32-E72D297353CC}">
                  <c16:uniqueId val="{0000000E-2307-40DE-85AE-38E3BFC01192}"/>
                </c:ext>
              </c:extLst>
            </c:dLbl>
            <c:dLbl>
              <c:idx val="15"/>
              <c:tx>
                <c:strRef>
                  <c:f>Daten_Diagramme!$D$29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{51784C2E-F936-47EC-9D5C-07251DB3B276}</c15:txfldGUID>
                      <c15:f>Daten_Diagramme!$D$29</c15:f>
                      <c15:dlblFieldTableCache>
                        <c:ptCount val="1"/>
                        <c:pt idx="0">
                          <c:v>-8.9</c:v>
                        </c:pt>
                      </c15:dlblFieldTableCache>
                    </c15:dlblFTEntry>
                  </c15:dlblFieldTable>
                  <c15:showDataLabelsRange val="0"/>
                </c:ext>
                <c:ext xmlns:c16="http://schemas.microsoft.com/office/drawing/2014/chart" uri="{C3380CC4-5D6E-409C-BE32-E72D297353CC}">
                  <c16:uniqueId val="{0000000F-2307-40DE-85AE-38E3BFC01192}"/>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{4295E775-192F-4E8E-8A06-BF84952E7D61}</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2307-40DE-85AE-38E3BFC01192}"/>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{3A15DCEF-7A98-4BF1-83CC-F9FF6F61503E}</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2307-40DE-85AE-38E3BFC01192}"/>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{6D21D6C9-7A0D-448E-8B6E-42AB72AF457E}</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2307-40DE-85AE-38E3BFC01192}"/>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{86798406-3EA1-489C-9BC6-7BE0AC701332}</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2307-40DE-85AE-38E3BFC01192}"/>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{E91A6E54-2EFF-4FDF-884D-A0B9CB54B737}</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2307-40DE-85AE-38E3BFC0119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{6DE640CC-3E6C-4860-8A2E-06E2D4F08055}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307-40DE-85AE-38E3BFC0119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{6E64920E-3EC1-4E96-BD30-D36A338399C0}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307-40DE-85AE-38E3BFC01192}"/>
                </c:ext>
              </c:extLst>
            </c:dLbl>
            <c:dLbl>
              <c:idx val="23"/>
              <c:tx>
                <c:strRef>
                  <c:f>Daten_Diagramme!$D$37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{234D0406-3E04-439B-8F15-08E98FF682D6}</c15:txfldGUID>
                      <c15:f>Daten_Diagramme!$D$37</c15:f>
                      <c15:dlblFieldTableCache>
                        <c:ptCount val="1"/>
                        <c:pt idx="0">
                          <c:v>2.2</c:v>
                        </c:pt>
                      </c15:dlblFieldTableCache>
                    </c15:dlblFTEntry>
                  </c15:dlblFieldTable>
                  <c15:showDataLabelsRange val="0"/>
                </c:ext>
                <c:ext xmlns:c16="http://schemas.microsoft.com/office/drawing/2014/chart" uri="{C3380CC4-5D6E-409C-BE32-E72D297353CC}">
                  <c16:uniqueId val="{00000017-2307-40DE-85AE-38E3BFC01192}"/>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{FF9FDEF8-3793-46FE-9164-24A5390B5D81}</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2307-40DE-85AE-38E3BFC01192}"/>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{CF04B508-AC16-4C0E-9D0F-5BF97738E8F0}</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2307-40DE-85AE-38E3BFC0119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{FBE28AFB-3EEF-4897-8580-E0FB0BBE9458}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307-40DE-85AE-38E3BFC0119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{8D01330C-1F68-41DC-A5F9-844551A1191A}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307-40DE-85AE-38E3BFC0119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{2D539915-552D-4DC3-868B-3D54B9222DBF}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307-40DE-85AE-38E3BFC0119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{EAC04E97-74AA-4FE9-8909-7092848838E9}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307-40DE-85AE-38E3BFC0119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{C6474873-A4D6-4AA8-8F75-D21E8B3E3215}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307-40DE-85AE-38E3BFC01192}"/>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{47966860-7818-43AF-AE73-74D80227194B}</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2307-40DE-85AE-38E3BFC011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1.1221172511210895</c:v>
                </c:pt>
                <c:pt idx="1">
                  <c:v>2.1834061135371181</c:v>
                </c:pt>
                <c:pt idx="2">
                  <c:v>5.0314465408805029</c:v>
                </c:pt>
                <c:pt idx="3">
                  <c:v>1.5480698303417753</c:v>
                </c:pt>
                <c:pt idx="4">
                  <c:v>5.3935231746214187</c:v>
                </c:pt>
                <c:pt idx="5">
                  <c:v>-0.54929964295523204</c:v>
                </c:pt>
                <c:pt idx="6">
                  <c:v>-2.4471816624520762E-2</c:v>
                </c:pt>
                <c:pt idx="7">
                  <c:v>2.3657870791628755</c:v>
                </c:pt>
                <c:pt idx="8">
                  <c:v>-3.1436999578592499</c:v>
                </c:pt>
                <c:pt idx="9">
                  <c:v>2.7067111605487577</c:v>
                </c:pt>
                <c:pt idx="10">
                  <c:v>0.59322033898305082</c:v>
                </c:pt>
                <c:pt idx="11">
                  <c:v>4.6808076687742197</c:v>
                </c:pt>
                <c:pt idx="12">
                  <c:v>-0.86637787404198596</c:v>
                </c:pt>
                <c:pt idx="13">
                  <c:v>6.7131791462945669</c:v>
                </c:pt>
                <c:pt idx="14">
                  <c:v>-2.1106468808529031</c:v>
                </c:pt>
                <c:pt idx="15">
                  <c:v>-8.9405487804878057</c:v>
                </c:pt>
                <c:pt idx="16">
                  <c:v>1.9311578006258381</c:v>
                </c:pt>
                <c:pt idx="17">
                  <c:v>2.7815468113975577</c:v>
                </c:pt>
                <c:pt idx="18">
                  <c:v>4.2970666143431764</c:v>
                </c:pt>
                <c:pt idx="19">
                  <c:v>2.9359793394046485</c:v>
                </c:pt>
                <c:pt idx="20">
                  <c:v>1.1789717819868573</c:v>
                </c:pt>
                <c:pt idx="21">
                  <c:v>0</c:v>
                </c:pt>
                <c:pt idx="23">
                  <c:v>2.1834061135371181</c:v>
                </c:pt>
                <c:pt idx="24">
                  <c:v>1.7652544630961897</c:v>
                </c:pt>
                <c:pt idx="25">
                  <c:v>0.76285694720262964</c:v>
                </c:pt>
              </c:numCache>
            </c:numRef>
          </c:val>
          <c:extLst>
            <c:ext xmlns:c16="http://schemas.microsoft.com/office/drawing/2014/chart" uri="{C3380CC4-5D6E-409C-BE32-E72D297353CC}">
              <c16:uniqueId val="{00000020-2307-40DE-85AE-38E3BFC0119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{03743004-BE3E-46A4-91A0-030B6B0B622F}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307-40DE-85AE-38E3BFC0119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{B6F1C0DF-5824-4F51-AFF0-B520A270CB2F}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307-40DE-85AE-38E3BFC0119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{8CD6F5F4-484B-4D9A-AA96-075BE145766D}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307-40DE-85AE-38E3BFC0119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{EDD9D52A-50C7-48A1-9221-2529E5BA9806}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307-40DE-85AE-38E3BFC0119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{1E0A6D5A-C247-4C8D-A943-3A9A03E09195}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307-40DE-85AE-38E3BFC0119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{263E77CD-1875-4616-AD95-331D4AA35B81}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307-40DE-85AE-38E3BFC0119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{70795569-45AE-46D9-9B8A-BEC07DC43359}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307-40DE-85AE-38E3BFC0119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{6B215237-D606-432D-8ADA-C99E0321FAB8}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307-40DE-85AE-38E3BFC0119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{C7230191-A0F5-4345-874B-440C82364B42}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307-40DE-85AE-38E3BFC0119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{3BB2984B-E290-4851-BD35-F1779AE0AF5F}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307-40DE-85AE-38E3BFC0119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{4E763A08-5DC7-45B0-B871-0EBBD8C9B85D}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307-40DE-85AE-38E3BFC0119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{53B877E9-BFA0-4DA9-A87D-DA177267D136}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307-40DE-85AE-38E3BFC0119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{C86EFCC9-FC37-41E7-B263-C8C35249DF6F}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307-40DE-85AE-38E3BFC0119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{C2B83D57-DCFB-4F38-976E-E02DACBBCCBC}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307-40DE-85AE-38E3BFC0119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{37765F5D-70DF-4571-8CD6-E19B914F0308}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307-40DE-85AE-38E3BFC0119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{6A440326-9C97-49E5-AF90-EA61A9DF56B6}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307-40DE-85AE-38E3BFC0119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{7CC9A963-B954-48D8-92BD-ECBA384E2E13}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307-40DE-85AE-38E3BFC0119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{552E6C6E-4D95-44B3-ADEF-B5FBCA47D15F}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307-40DE-85AE-38E3BFC0119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{B5668D4D-6060-4B11-BD85-B61BC5D58F4D}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307-40DE-85AE-38E3BFC0119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{E376E456-E92F-4518-A0BF-4C4FE9BA946F}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307-40DE-85AE-38E3BFC0119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{83D3FA2F-9224-4D81-B7FA-714A5037E989}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307-40DE-85AE-38E3BFC0119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{FBB06143-2F69-466B-B4A9-BAE2FF7BA24D}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307-40DE-85AE-38E3BFC0119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{952C0535-E9B5-4FCC-BF8B-59909B39D80B}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307-40DE-85AE-38E3BFC0119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{44D8AA88-E1AF-4D7A-9959-6B1240BA08D7}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307-40DE-85AE-38E3BFC0119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{60850584-4058-4064-AD27-6CFC6FBEF1ED}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307-40DE-85AE-38E3BFC0119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{A0E9D39B-F291-4BE6-9465-9647C75D45D2}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307-40DE-85AE-38E3BFC0119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{E661AF94-A157-4870-B32F-2151DE69B4E5}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307-40DE-85AE-38E3BFC0119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{62861B12-6570-4C9C-AF0D-48796FBD06BC}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307-40DE-85AE-38E3BFC0119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{2376EC0C-30E1-42A8-AC8D-4D78008E32EA}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307-40DE-85AE-38E3BFC0119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{638A833C-8943-4F26-99A8-294C0B593920}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307-40DE-85AE-38E3BFC0119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{BE483041-AFF3-4DD6-A4AF-BC47924F70DB}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307-40DE-85AE-38E3BFC0119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{EE9E671B-FAF4-4BC3-A8DC-7FF4115F0DAB}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307-40DE-85AE-38E3BFC011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307-40DE-85AE-38E3BFC0119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307-40DE-85AE-38E3BFC0119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{8BEA3D2B-3066-4A84-9351-F180910011B1}</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867E-426E-B158-A00272DBD0A4}"/>
                </c:ext>
              </c:extLst>
            </c:dLbl>
            <c:dLbl>
              <c:idx val="1"/>
              <c:tx>
                <c:strRef>
                  <c:f>Daten_Diagramme!$E$15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{F31EA82A-CCB4-4E08-8B00-1C994F2D4073}</c15:txfldGUID>
                      <c15:f>Daten_Diagramme!$E$15</c15:f>
                      <c15:dlblFieldTableCache>
                        <c:ptCount val="1"/>
                        <c:pt idx="0">
                          <c:v>-0.3</c:v>
                        </c:pt>
                      </c15:dlblFieldTableCache>
                    </c15:dlblFTEntry>
                  </c15:dlblFieldTable>
                  <c15:showDataLabelsRange val="0"/>
                </c:ext>
                <c:ext xmlns:c16="http://schemas.microsoft.com/office/drawing/2014/chart" uri="{C3380CC4-5D6E-409C-BE32-E72D297353CC}">
                  <c16:uniqueId val="{00000001-867E-426E-B158-A00272DBD0A4}"/>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{7CB4796D-43D7-483F-A630-31C5B7992C85}</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867E-426E-B158-A00272DBD0A4}"/>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{EAA6C966-BBE4-4074-B658-9232679A1A96}</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867E-426E-B158-A00272DBD0A4}"/>
                </c:ext>
              </c:extLst>
            </c:dLbl>
            <c:dLbl>
              <c:idx val="4"/>
              <c:tx>
                <c:strRef>
                  <c:f>Daten_Diagramme!$E$18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{0E9A2749-8BC1-454C-BA8E-9C9E9FC481E2}</c15:txfldGUID>
                      <c15:f>Daten_Diagramme!$E$18</c15:f>
                      <c15:dlblFieldTableCache>
                        <c:ptCount val="1"/>
                        <c:pt idx="0">
                          <c:v>-4.4</c:v>
                        </c:pt>
                      </c15:dlblFieldTableCache>
                    </c15:dlblFTEntry>
                  </c15:dlblFieldTable>
                  <c15:showDataLabelsRange val="0"/>
                </c:ext>
                <c:ext xmlns:c16="http://schemas.microsoft.com/office/drawing/2014/chart" uri="{C3380CC4-5D6E-409C-BE32-E72D297353CC}">
                  <c16:uniqueId val="{00000004-867E-426E-B158-A00272DBD0A4}"/>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{A0F47D76-DD46-4555-ACAD-C06138A8789D}</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867E-426E-B158-A00272DBD0A4}"/>
                </c:ext>
              </c:extLst>
            </c:dLbl>
            <c:dLbl>
              <c:idx val="6"/>
              <c:tx>
                <c:strRef>
                  <c:f>Daten_Diagramme!$E$20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{631A6539-6660-42DF-AD90-D998F5610E83}</c15:txfldGUID>
                      <c15:f>Daten_Diagramme!$E$20</c15:f>
                      <c15:dlblFieldTableCache>
                        <c:ptCount val="1"/>
                        <c:pt idx="0">
                          <c:v>-6.6</c:v>
                        </c:pt>
                      </c15:dlblFieldTableCache>
                    </c15:dlblFTEntry>
                  </c15:dlblFieldTable>
                  <c15:showDataLabelsRange val="0"/>
                </c:ext>
                <c:ext xmlns:c16="http://schemas.microsoft.com/office/drawing/2014/chart" uri="{C3380CC4-5D6E-409C-BE32-E72D297353CC}">
                  <c16:uniqueId val="{00000006-867E-426E-B158-A00272DBD0A4}"/>
                </c:ext>
              </c:extLst>
            </c:dLbl>
            <c:dLbl>
              <c:idx val="7"/>
              <c:tx>
                <c:strRef>
                  <c:f>Daten_Diagramme!$E$21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{3101D1CD-A069-4B98-B6F7-98805C6DABEF}</c15:txfldGUID>
                      <c15:f>Daten_Diagramme!$E$21</c15:f>
                      <c15:dlblFieldTableCache>
                        <c:ptCount val="1"/>
                        <c:pt idx="0">
                          <c:v>2.8</c:v>
                        </c:pt>
                      </c15:dlblFieldTableCache>
                    </c15:dlblFTEntry>
                  </c15:dlblFieldTable>
                  <c15:showDataLabelsRange val="0"/>
                </c:ext>
                <c:ext xmlns:c16="http://schemas.microsoft.com/office/drawing/2014/chart" uri="{C3380CC4-5D6E-409C-BE32-E72D297353CC}">
                  <c16:uniqueId val="{00000007-867E-426E-B158-A00272DBD0A4}"/>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{17519EF1-0074-492E-B43A-C46F8F6DFCEB}</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867E-426E-B158-A00272DBD0A4}"/>
                </c:ext>
              </c:extLst>
            </c:dLbl>
            <c:dLbl>
              <c:idx val="9"/>
              <c:tx>
                <c:strRef>
                  <c:f>Daten_Diagramme!$E$23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{CE9DC37E-CB63-4D57-A815-A1A72F5135FC}</c15:txfldGUID>
                      <c15:f>Daten_Diagramme!$E$23</c15:f>
                      <c15:dlblFieldTableCache>
                        <c:ptCount val="1"/>
                        <c:pt idx="0">
                          <c:v>-8.3</c:v>
                        </c:pt>
                      </c15:dlblFieldTableCache>
                    </c15:dlblFTEntry>
                  </c15:dlblFieldTable>
                  <c15:showDataLabelsRange val="0"/>
                </c:ext>
                <c:ext xmlns:c16="http://schemas.microsoft.com/office/drawing/2014/chart" uri="{C3380CC4-5D6E-409C-BE32-E72D297353CC}">
                  <c16:uniqueId val="{00000009-867E-426E-B158-A00272DBD0A4}"/>
                </c:ext>
              </c:extLst>
            </c:dLbl>
            <c:dLbl>
              <c:idx val="10"/>
              <c:tx>
                <c:strRef>
                  <c:f>Daten_Diagramme!$E$24</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{34FD0B21-3852-434A-9845-43ABCE7E2E27}</c15:txfldGUID>
                      <c15:f>Daten_Diagramme!$E$24</c15:f>
                      <c15:dlblFieldTableCache>
                        <c:ptCount val="1"/>
                        <c:pt idx="0">
                          <c:v>-12.6</c:v>
                        </c:pt>
                      </c15:dlblFieldTableCache>
                    </c15:dlblFTEntry>
                  </c15:dlblFieldTable>
                  <c15:showDataLabelsRange val="0"/>
                </c:ext>
                <c:ext xmlns:c16="http://schemas.microsoft.com/office/drawing/2014/chart" uri="{C3380CC4-5D6E-409C-BE32-E72D297353CC}">
                  <c16:uniqueId val="{0000000A-867E-426E-B158-A00272DBD0A4}"/>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{7ABC43D8-56B8-414E-B9AB-093968196B0B}</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867E-426E-B158-A00272DBD0A4}"/>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{2632DEEF-B3F6-4BDE-A182-58CF73653B89}</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867E-426E-B158-A00272DBD0A4}"/>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{0CEC1ED0-4267-41BF-817C-6B056BF94B31}</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867E-426E-B158-A00272DBD0A4}"/>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{D4892BE2-D072-4714-A84C-54321C592718}</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867E-426E-B158-A00272DBD0A4}"/>
                </c:ext>
              </c:extLst>
            </c:dLbl>
            <c:dLbl>
              <c:idx val="15"/>
              <c:tx>
                <c:strRef>
                  <c:f>Daten_Diagramme!$E$29</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{98428BB4-3516-4D07-A095-46A4AD2C72D6}</c15:txfldGUID>
                      <c15:f>Daten_Diagramme!$E$29</c15:f>
                      <c15:dlblFieldTableCache>
                        <c:ptCount val="1"/>
                        <c:pt idx="0">
                          <c:v>-14.3</c:v>
                        </c:pt>
                      </c15:dlblFieldTableCache>
                    </c15:dlblFTEntry>
                  </c15:dlblFieldTable>
                  <c15:showDataLabelsRange val="0"/>
                </c:ext>
                <c:ext xmlns:c16="http://schemas.microsoft.com/office/drawing/2014/chart" uri="{C3380CC4-5D6E-409C-BE32-E72D297353CC}">
                  <c16:uniqueId val="{0000000F-867E-426E-B158-A00272DBD0A4}"/>
                </c:ext>
              </c:extLst>
            </c:dLbl>
            <c:dLbl>
              <c:idx val="16"/>
              <c:tx>
                <c:strRef>
                  <c:f>Daten_Diagramme!$E$30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{2E9815FE-ED3E-493F-A011-1242FA37DCD5}</c15:txfldGUID>
                      <c15:f>Daten_Diagramme!$E$30</c15:f>
                      <c15:dlblFieldTableCache>
                        <c:ptCount val="1"/>
                        <c:pt idx="0">
                          <c:v>6.0</c:v>
                        </c:pt>
                      </c15:dlblFieldTableCache>
                    </c15:dlblFTEntry>
                  </c15:dlblFieldTable>
                  <c15:showDataLabelsRange val="0"/>
                </c:ext>
                <c:ext xmlns:c16="http://schemas.microsoft.com/office/drawing/2014/chart" uri="{C3380CC4-5D6E-409C-BE32-E72D297353CC}">
                  <c16:uniqueId val="{00000010-867E-426E-B158-A00272DBD0A4}"/>
                </c:ext>
              </c:extLst>
            </c:dLbl>
            <c:dLbl>
              <c:idx val="17"/>
              <c:tx>
                <c:strRef>
                  <c:f>Daten_Diagramme!$E$31</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{5970A1F8-BC4C-45B8-A7D9-CCED4CE69787}</c15:txfldGUID>
                      <c15:f>Daten_Diagramme!$E$31</c15:f>
                      <c15:dlblFieldTableCache>
                        <c:ptCount val="1"/>
                        <c:pt idx="0">
                          <c:v>-6.8</c:v>
                        </c:pt>
                      </c15:dlblFieldTableCache>
                    </c15:dlblFTEntry>
                  </c15:dlblFieldTable>
                  <c15:showDataLabelsRange val="0"/>
                </c:ext>
                <c:ext xmlns:c16="http://schemas.microsoft.com/office/drawing/2014/chart" uri="{C3380CC4-5D6E-409C-BE32-E72D297353CC}">
                  <c16:uniqueId val="{00000011-867E-426E-B158-A00272DBD0A4}"/>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{99743AFC-D05F-44A3-80F9-45A3E70E0CAE}</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867E-426E-B158-A00272DBD0A4}"/>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{15A2D303-4CDA-47BF-9DB7-094E97A424EA}</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867E-426E-B158-A00272DBD0A4}"/>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{76436341-5301-442F-A5DD-F57742A8B85E}</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867E-426E-B158-A00272DBD0A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{535C085A-95E5-4117-B845-6B05B9E96BAB}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67E-426E-B158-A00272DBD0A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{08FCF0FC-3715-4835-813C-79261C5BEFB9}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67E-426E-B158-A00272DBD0A4}"/>
                </c:ext>
              </c:extLst>
            </c:dLbl>
            <c:dLbl>
              <c:idx val="23"/>
              <c:tx>
                <c:strRef>
                  <c:f>Daten_Diagramme!$E$37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{8B6AA6AC-7137-4048-B409-87AADBAA27CD}</c15:txfldGUID>
                      <c15:f>Daten_Diagramme!$E$37</c15:f>
                      <c15:dlblFieldTableCache>
                        <c:ptCount val="1"/>
                        <c:pt idx="0">
                          <c:v>-0.3</c:v>
                        </c:pt>
                      </c15:dlblFieldTableCache>
                    </c15:dlblFTEntry>
                  </c15:dlblFieldTable>
                  <c15:showDataLabelsRange val="0"/>
                </c:ext>
                <c:ext xmlns:c16="http://schemas.microsoft.com/office/drawing/2014/chart" uri="{C3380CC4-5D6E-409C-BE32-E72D297353CC}">
                  <c16:uniqueId val="{00000017-867E-426E-B158-A00272DBD0A4}"/>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{F7E6195A-E64A-41E0-84CC-2A650E0C5A05}</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867E-426E-B158-A00272DBD0A4}"/>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{3A09BF50-33C5-48A3-A7B7-BCCC5A483005}</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867E-426E-B158-A00272DBD0A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{102C34E5-6ACF-4C08-9BE3-6B8DD8FAA5EF}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67E-426E-B158-A00272DBD0A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{32945DC1-7B72-49A8-87B6-B03E03CBB94A}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67E-426E-B158-A00272DBD0A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{2512D514-AE74-4FE7-8A36-73C083124276}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67E-426E-B158-A00272DBD0A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{585D76E7-810D-42B5-BFCD-E59907CD18F5}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67E-426E-B158-A00272DBD0A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{CC0BF48C-CF02-4E6A-A1D0-C233F3AF190F}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67E-426E-B158-A00272DBD0A4}"/>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{1AB105F9-AD8B-4836-A9D5-0D658FED2F7F}</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867E-426E-B158-A00272DBD0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-3.6544514530584382</c:v>
                </c:pt>
                <c:pt idx="1">
                  <c:v>-0.25684931506849318</c:v>
                </c:pt>
                <c:pt idx="2">
                  <c:v>2.0833333333333335</c:v>
                </c:pt>
                <c:pt idx="3">
                  <c:v>-6.3226195865399122</c:v>
                </c:pt>
                <c:pt idx="4">
                  <c:v>-4.4079193126634291</c:v>
                </c:pt>
                <c:pt idx="5">
                  <c:v>-7.911802853437095</c:v>
                </c:pt>
                <c:pt idx="6">
                  <c:v>-6.5819861431870672</c:v>
                </c:pt>
                <c:pt idx="7">
                  <c:v>2.8276652655712646</c:v>
                </c:pt>
                <c:pt idx="8">
                  <c:v>-3.2347775175644027</c:v>
                </c:pt>
                <c:pt idx="9">
                  <c:v>-8.291457286432161</c:v>
                </c:pt>
                <c:pt idx="10">
                  <c:v>-12.642576440141857</c:v>
                </c:pt>
                <c:pt idx="11">
                  <c:v>-5.0043898156277438</c:v>
                </c:pt>
                <c:pt idx="12">
                  <c:v>-0.19083969465648856</c:v>
                </c:pt>
                <c:pt idx="13">
                  <c:v>2.2603273577552612</c:v>
                </c:pt>
                <c:pt idx="14">
                  <c:v>-0.51428571428571423</c:v>
                </c:pt>
                <c:pt idx="15">
                  <c:v>-14.346439957492029</c:v>
                </c:pt>
                <c:pt idx="16">
                  <c:v>5.9602649006622519</c:v>
                </c:pt>
                <c:pt idx="17">
                  <c:v>-6.7867616254713026</c:v>
                </c:pt>
                <c:pt idx="18">
                  <c:v>-9.3283582089552244E-2</c:v>
                </c:pt>
                <c:pt idx="19">
                  <c:v>2.6462994836488813</c:v>
                </c:pt>
                <c:pt idx="20">
                  <c:v>-2.5210084033613445</c:v>
                </c:pt>
                <c:pt idx="21">
                  <c:v>0</c:v>
                </c:pt>
                <c:pt idx="23">
                  <c:v>-0.25684931506849318</c:v>
                </c:pt>
                <c:pt idx="24">
                  <c:v>-3.5849852382960776</c:v>
                </c:pt>
                <c:pt idx="25">
                  <c:v>-3.7235596587589108</c:v>
                </c:pt>
              </c:numCache>
            </c:numRef>
          </c:val>
          <c:extLst>
            <c:ext xmlns:c16="http://schemas.microsoft.com/office/drawing/2014/chart" uri="{C3380CC4-5D6E-409C-BE32-E72D297353CC}">
              <c16:uniqueId val="{00000020-867E-426E-B158-A00272DBD0A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{8D90A289-EE4F-4770-AECD-B119067022E4}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67E-426E-B158-A00272DBD0A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{31BC99F6-BF84-4D40-9DE3-FF2D551CD77D}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67E-426E-B158-A00272DBD0A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{2341E24D-2D6C-4255-890A-6C4B28B11E65}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67E-426E-B158-A00272DBD0A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{B577DED8-1AF0-4372-8D71-4A6CA60CE955}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67E-426E-B158-A00272DBD0A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{7B064D87-914B-4D22-85BD-029BE2E8FA45}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67E-426E-B158-A00272DBD0A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{CC9B762C-474A-4A08-8ADE-3C74698E975A}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67E-426E-B158-A00272DBD0A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{AC34A4AD-284D-4794-A06F-CA6DB5B98291}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67E-426E-B158-A00272DBD0A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{F8E774D7-007E-4ECC-8E94-B61B0FB9DAEE}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67E-426E-B158-A00272DBD0A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{E3572ED4-4AF0-4370-BC88-F797A996846F}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67E-426E-B158-A00272DBD0A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{CD928D3F-9A66-406D-9B59-34C298B3F810}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67E-426E-B158-A00272DBD0A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{EDEA244F-C4A6-4909-9241-04444C2A9A57}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67E-426E-B158-A00272DBD0A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{C360F7DA-AD13-4E3B-83D1-C7B430788D2A}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67E-426E-B158-A00272DBD0A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{1BECDCDC-2503-4254-AE37-7130A91C2DE1}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67E-426E-B158-A00272DBD0A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{FC60A9FA-5DA6-47CD-97D2-604C582B4AD5}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67E-426E-B158-A00272DBD0A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{D27DBDF5-9E10-4636-8B80-080145A98484}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67E-426E-B158-A00272DBD0A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{7AC0D8E2-4404-4723-A5F0-744867C0AA64}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67E-426E-B158-A00272DBD0A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{CC823235-772C-4E78-AB6F-B510768A3C6F}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67E-426E-B158-A00272DBD0A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{AB9CDC47-7007-47CE-9C08-3B2DD4886EEB}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67E-426E-B158-A00272DBD0A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{40F61D00-5871-46FB-8771-EEDDDBA46D20}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67E-426E-B158-A00272DBD0A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{B1D71531-8D33-401A-9612-65E353446F38}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67E-426E-B158-A00272DBD0A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{55532C0B-C770-4F31-9733-058C843BCED6}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67E-426E-B158-A00272DBD0A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{290515A8-48CC-4A63-9609-F98A1A0F6403}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67E-426E-B158-A00272DBD0A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{696548FC-C50B-48F1-993B-ED1A3D0C7E57}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67E-426E-B158-A00272DBD0A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{99DFCC3C-BA99-4550-BA3A-53C51461D8DF}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67E-426E-B158-A00272DBD0A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{21A10093-7F82-4615-9AB1-47D07EDAE530}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67E-426E-B158-A00272DBD0A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{F6C2359D-F50D-4D20-BD5C-C292BD8FBDD4}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67E-426E-B158-A00272DBD0A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{1B4DC896-DB7B-4060-AF17-C8500BEB9044}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67E-426E-B158-A00272DBD0A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{5EB558EF-66C5-4591-9191-DB3DCB004588}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67E-426E-B158-A00272DBD0A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{202E8A95-FC5E-45E0-9F56-5999FAB856F3}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67E-426E-B158-A00272DBD0A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{74D0B91C-4E86-44BF-8438-53ABD6D16D20}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67E-426E-B158-A00272DBD0A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{F4C3EBE5-640D-4922-99B8-DB2316C97887}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67E-426E-B158-A00272DBD0A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{085D5294-8636-4293-BC86-7D2B24D9E274}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67E-426E-B158-A00272DBD0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67E-426E-B158-A00272DBD0A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67E-426E-B158-A00272DBD0A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{9203B7D5-C58C-4047-B4A6-20226E861E33}</c15:txfldGUID>
                      <c15:f>Diagramm!$I$46</c15:f>
                      <c15:dlblFieldTableCache>
                        <c:ptCount val="1"/>
                      </c15:dlblFieldTableCache>
                    </c15:dlblFTEntry>
                  </c15:dlblFieldTable>
                  <c15:showDataLabelsRange val="0"/>
                </c:ext>
                <c:ext xmlns:c16="http://schemas.microsoft.com/office/drawing/2014/chart" uri="{C3380CC4-5D6E-409C-BE32-E72D297353CC}">
                  <c16:uniqueId val="{00000000-AA5C-4D87-B2CB-B6440EC15A7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{0C653BCA-17B6-472F-8A19-C6B04B7244F5}</c15:txfldGUID>
                      <c15:f>Diagramm!$I$47</c15:f>
                      <c15:dlblFieldTableCache>
                        <c:ptCount val="1"/>
                      </c15:dlblFieldTableCache>
                    </c15:dlblFTEntry>
                  </c15:dlblFieldTable>
                  <c15:showDataLabelsRange val="0"/>
                </c:ext>
                <c:ext xmlns:c16="http://schemas.microsoft.com/office/drawing/2014/chart" uri="{C3380CC4-5D6E-409C-BE32-E72D297353CC}">
                  <c16:uniqueId val="{00000001-AA5C-4D87-B2CB-B6440EC15A7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{25127AE3-4353-46B0-A2FA-72704C0793F1}</c15:txfldGUID>
                      <c15:f>Diagramm!$I$48</c15:f>
                      <c15:dlblFieldTableCache>
                        <c:ptCount val="1"/>
                      </c15:dlblFieldTableCache>
                    </c15:dlblFTEntry>
                  </c15:dlblFieldTable>
                  <c15:showDataLabelsRange val="0"/>
                </c:ext>
                <c:ext xmlns:c16="http://schemas.microsoft.com/office/drawing/2014/chart" uri="{C3380CC4-5D6E-409C-BE32-E72D297353CC}">
                  <c16:uniqueId val="{00000002-AA5C-4D87-B2CB-B6440EC15A7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{CA81B3FA-C8F5-4ACB-8847-B97EDCEDCBBF}</c15:txfldGUID>
                      <c15:f>Diagramm!$I$49</c15:f>
                      <c15:dlblFieldTableCache>
                        <c:ptCount val="1"/>
                      </c15:dlblFieldTableCache>
                    </c15:dlblFTEntry>
                  </c15:dlblFieldTable>
                  <c15:showDataLabelsRange val="0"/>
                </c:ext>
                <c:ext xmlns:c16="http://schemas.microsoft.com/office/drawing/2014/chart" uri="{C3380CC4-5D6E-409C-BE32-E72D297353CC}">
                  <c16:uniqueId val="{00000003-AA5C-4D87-B2CB-B6440EC15A7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{3181F925-A5BE-4B75-BDA4-10F6D8ADBCD7}</c15:txfldGUID>
                      <c15:f>Diagramm!$I$50</c15:f>
                      <c15:dlblFieldTableCache>
                        <c:ptCount val="1"/>
                      </c15:dlblFieldTableCache>
                    </c15:dlblFTEntry>
                  </c15:dlblFieldTable>
                  <c15:showDataLabelsRange val="0"/>
                </c:ext>
                <c:ext xmlns:c16="http://schemas.microsoft.com/office/drawing/2014/chart" uri="{C3380CC4-5D6E-409C-BE32-E72D297353CC}">
                  <c16:uniqueId val="{00000004-AA5C-4D87-B2CB-B6440EC15A7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{B5D2029F-B263-4E92-8778-02973CD44528}</c15:txfldGUID>
                      <c15:f>Diagramm!$I$51</c15:f>
                      <c15:dlblFieldTableCache>
                        <c:ptCount val="1"/>
                      </c15:dlblFieldTableCache>
                    </c15:dlblFTEntry>
                  </c15:dlblFieldTable>
                  <c15:showDataLabelsRange val="0"/>
                </c:ext>
                <c:ext xmlns:c16="http://schemas.microsoft.com/office/drawing/2014/chart" uri="{C3380CC4-5D6E-409C-BE32-E72D297353CC}">
                  <c16:uniqueId val="{00000005-AA5C-4D87-B2CB-B6440EC15A7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{A5F8F866-3683-4D19-989A-C0CCA0A0AF24}</c15:txfldGUID>
                      <c15:f>Diagramm!$I$52</c15:f>
                      <c15:dlblFieldTableCache>
                        <c:ptCount val="1"/>
                      </c15:dlblFieldTableCache>
                    </c15:dlblFTEntry>
                  </c15:dlblFieldTable>
                  <c15:showDataLabelsRange val="0"/>
                </c:ext>
                <c:ext xmlns:c16="http://schemas.microsoft.com/office/drawing/2014/chart" uri="{C3380CC4-5D6E-409C-BE32-E72D297353CC}">
                  <c16:uniqueId val="{00000006-AA5C-4D87-B2CB-B6440EC15A7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{78C3742E-06A7-4D83-A55C-B81B394A1BDC}</c15:txfldGUID>
                      <c15:f>Diagramm!$I$53</c15:f>
                      <c15:dlblFieldTableCache>
                        <c:ptCount val="1"/>
                      </c15:dlblFieldTableCache>
                    </c15:dlblFTEntry>
                  </c15:dlblFieldTable>
                  <c15:showDataLabelsRange val="0"/>
                </c:ext>
                <c:ext xmlns:c16="http://schemas.microsoft.com/office/drawing/2014/chart" uri="{C3380CC4-5D6E-409C-BE32-E72D297353CC}">
                  <c16:uniqueId val="{00000007-AA5C-4D87-B2CB-B6440EC15A7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{DC44E51C-3146-445C-9D56-1665BE8FC142}</c15:txfldGUID>
                      <c15:f>Diagramm!$I$54</c15:f>
                      <c15:dlblFieldTableCache>
                        <c:ptCount val="1"/>
                      </c15:dlblFieldTableCache>
                    </c15:dlblFTEntry>
                  </c15:dlblFieldTable>
                  <c15:showDataLabelsRange val="0"/>
                </c:ext>
                <c:ext xmlns:c16="http://schemas.microsoft.com/office/drawing/2014/chart" uri="{C3380CC4-5D6E-409C-BE32-E72D297353CC}">
                  <c16:uniqueId val="{00000008-AA5C-4D87-B2CB-B6440EC15A7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{391B6833-CFF4-412E-9833-2A7E9D6BBC3F}</c15:txfldGUID>
                      <c15:f>Diagramm!$I$55</c15:f>
                      <c15:dlblFieldTableCache>
                        <c:ptCount val="1"/>
                      </c15:dlblFieldTableCache>
                    </c15:dlblFTEntry>
                  </c15:dlblFieldTable>
                  <c15:showDataLabelsRange val="0"/>
                </c:ext>
                <c:ext xmlns:c16="http://schemas.microsoft.com/office/drawing/2014/chart" uri="{C3380CC4-5D6E-409C-BE32-E72D297353CC}">
                  <c16:uniqueId val="{00000009-AA5C-4D87-B2CB-B6440EC15A7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{BB04FCC2-ADA4-4B22-BBB7-7DF58863A2E4}</c15:txfldGUID>
                      <c15:f>Diagramm!$I$56</c15:f>
                      <c15:dlblFieldTableCache>
                        <c:ptCount val="1"/>
                      </c15:dlblFieldTableCache>
                    </c15:dlblFTEntry>
                  </c15:dlblFieldTable>
                  <c15:showDataLabelsRange val="0"/>
                </c:ext>
                <c:ext xmlns:c16="http://schemas.microsoft.com/office/drawing/2014/chart" uri="{C3380CC4-5D6E-409C-BE32-E72D297353CC}">
                  <c16:uniqueId val="{0000000A-AA5C-4D87-B2CB-B6440EC15A7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{4E1505EA-1481-4593-8C43-67CF355C2751}</c15:txfldGUID>
                      <c15:f>Diagramm!$I$57</c15:f>
                      <c15:dlblFieldTableCache>
                        <c:ptCount val="1"/>
                      </c15:dlblFieldTableCache>
                    </c15:dlblFTEntry>
                  </c15:dlblFieldTable>
                  <c15:showDataLabelsRange val="0"/>
                </c:ext>
                <c:ext xmlns:c16="http://schemas.microsoft.com/office/drawing/2014/chart" uri="{C3380CC4-5D6E-409C-BE32-E72D297353CC}">
                  <c16:uniqueId val="{0000000B-AA5C-4D87-B2CB-B6440EC15A7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{E8228DC7-A692-4611-B174-284B1B966EBB}</c15:txfldGUID>
                      <c15:f>Diagramm!$I$58</c15:f>
                      <c15:dlblFieldTableCache>
                        <c:ptCount val="1"/>
                      </c15:dlblFieldTableCache>
                    </c15:dlblFTEntry>
                  </c15:dlblFieldTable>
                  <c15:showDataLabelsRange val="0"/>
                </c:ext>
                <c:ext xmlns:c16="http://schemas.microsoft.com/office/drawing/2014/chart" uri="{C3380CC4-5D6E-409C-BE32-E72D297353CC}">
                  <c16:uniqueId val="{0000000C-AA5C-4D87-B2CB-B6440EC15A7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{C337060E-DD35-44BC-8E4C-CDFDA55B5CAC}</c15:txfldGUID>
                      <c15:f>Diagramm!$I$59</c15:f>
                      <c15:dlblFieldTableCache>
                        <c:ptCount val="1"/>
                      </c15:dlblFieldTableCache>
                    </c15:dlblFTEntry>
                  </c15:dlblFieldTable>
                  <c15:showDataLabelsRange val="0"/>
                </c:ext>
                <c:ext xmlns:c16="http://schemas.microsoft.com/office/drawing/2014/chart" uri="{C3380CC4-5D6E-409C-BE32-E72D297353CC}">
                  <c16:uniqueId val="{0000000D-AA5C-4D87-B2CB-B6440EC15A7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{8471B095-9022-43E5-A89A-0927596603EE}</c15:txfldGUID>
                      <c15:f>Diagramm!$I$60</c15:f>
                      <c15:dlblFieldTableCache>
                        <c:ptCount val="1"/>
                      </c15:dlblFieldTableCache>
                    </c15:dlblFTEntry>
                  </c15:dlblFieldTable>
                  <c15:showDataLabelsRange val="0"/>
                </c:ext>
                <c:ext xmlns:c16="http://schemas.microsoft.com/office/drawing/2014/chart" uri="{C3380CC4-5D6E-409C-BE32-E72D297353CC}">
                  <c16:uniqueId val="{0000000E-AA5C-4D87-B2CB-B6440EC15A7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{7EEF557D-C17F-483F-8FCA-C9460E59EFF9}</c15:txfldGUID>
                      <c15:f>Diagramm!$I$61</c15:f>
                      <c15:dlblFieldTableCache>
                        <c:ptCount val="1"/>
                      </c15:dlblFieldTableCache>
                    </c15:dlblFTEntry>
                  </c15:dlblFieldTable>
                  <c15:showDataLabelsRange val="0"/>
                </c:ext>
                <c:ext xmlns:c16="http://schemas.microsoft.com/office/drawing/2014/chart" uri="{C3380CC4-5D6E-409C-BE32-E72D297353CC}">
                  <c16:uniqueId val="{0000000F-AA5C-4D87-B2CB-B6440EC15A7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{94A94665-1160-4ACA-A267-6D1CBC03ABD5}</c15:txfldGUID>
                      <c15:f>Diagramm!$I$62</c15:f>
                      <c15:dlblFieldTableCache>
                        <c:ptCount val="1"/>
                      </c15:dlblFieldTableCache>
                    </c15:dlblFTEntry>
                  </c15:dlblFieldTable>
                  <c15:showDataLabelsRange val="0"/>
                </c:ext>
                <c:ext xmlns:c16="http://schemas.microsoft.com/office/drawing/2014/chart" uri="{C3380CC4-5D6E-409C-BE32-E72D297353CC}">
                  <c16:uniqueId val="{00000010-AA5C-4D87-B2CB-B6440EC15A7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{693C409D-29B8-4D06-B9EE-2382455B945C}</c15:txfldGUID>
                      <c15:f>Diagramm!$I$63</c15:f>
                      <c15:dlblFieldTableCache>
                        <c:ptCount val="1"/>
                      </c15:dlblFieldTableCache>
                    </c15:dlblFTEntry>
                  </c15:dlblFieldTable>
                  <c15:showDataLabelsRange val="0"/>
                </c:ext>
                <c:ext xmlns:c16="http://schemas.microsoft.com/office/drawing/2014/chart" uri="{C3380CC4-5D6E-409C-BE32-E72D297353CC}">
                  <c16:uniqueId val="{00000011-AA5C-4D87-B2CB-B6440EC15A7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{C4EBD100-567D-4D97-B1F2-F0DBE348430E}</c15:txfldGUID>
                      <c15:f>Diagramm!$I$64</c15:f>
                      <c15:dlblFieldTableCache>
                        <c:ptCount val="1"/>
                      </c15:dlblFieldTableCache>
                    </c15:dlblFTEntry>
                  </c15:dlblFieldTable>
                  <c15:showDataLabelsRange val="0"/>
                </c:ext>
                <c:ext xmlns:c16="http://schemas.microsoft.com/office/drawing/2014/chart" uri="{C3380CC4-5D6E-409C-BE32-E72D297353CC}">
                  <c16:uniqueId val="{00000012-AA5C-4D87-B2CB-B6440EC15A7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{123675FF-C543-416C-9B93-D26031BB5B90}</c15:txfldGUID>
                      <c15:f>Diagramm!$I$65</c15:f>
                      <c15:dlblFieldTableCache>
                        <c:ptCount val="1"/>
                      </c15:dlblFieldTableCache>
                    </c15:dlblFTEntry>
                  </c15:dlblFieldTable>
                  <c15:showDataLabelsRange val="0"/>
                </c:ext>
                <c:ext xmlns:c16="http://schemas.microsoft.com/office/drawing/2014/chart" uri="{C3380CC4-5D6E-409C-BE32-E72D297353CC}">
                  <c16:uniqueId val="{00000013-AA5C-4D87-B2CB-B6440EC15A7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{E84D94BD-5D8B-4AF1-ACD5-F2C7902AD69F}</c15:txfldGUID>
                      <c15:f>Diagramm!$I$66</c15:f>
                      <c15:dlblFieldTableCache>
                        <c:ptCount val="1"/>
                      </c15:dlblFieldTableCache>
                    </c15:dlblFTEntry>
                  </c15:dlblFieldTable>
                  <c15:showDataLabelsRange val="0"/>
                </c:ext>
                <c:ext xmlns:c16="http://schemas.microsoft.com/office/drawing/2014/chart" uri="{C3380CC4-5D6E-409C-BE32-E72D297353CC}">
                  <c16:uniqueId val="{00000014-AA5C-4D87-B2CB-B6440EC15A7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{472596B3-E771-4250-B0D6-BB80E7B32BA4}</c15:txfldGUID>
                      <c15:f>Diagramm!$I$67</c15:f>
                      <c15:dlblFieldTableCache>
                        <c:ptCount val="1"/>
                      </c15:dlblFieldTableCache>
                    </c15:dlblFTEntry>
                  </c15:dlblFieldTable>
                  <c15:showDataLabelsRange val="0"/>
                </c:ext>
                <c:ext xmlns:c16="http://schemas.microsoft.com/office/drawing/2014/chart" uri="{C3380CC4-5D6E-409C-BE32-E72D297353CC}">
                  <c16:uniqueId val="{00000015-AA5C-4D87-B2CB-B6440EC15A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A5C-4D87-B2CB-B6440EC15A7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{05FE317B-D78D-482A-80CA-84A759219AD0}</c15:txfldGUID>
                      <c15:f>Diagramm!$K$46</c15:f>
                      <c15:dlblFieldTableCache>
                        <c:ptCount val="1"/>
                      </c15:dlblFieldTableCache>
                    </c15:dlblFTEntry>
                  </c15:dlblFieldTable>
                  <c15:showDataLabelsRange val="0"/>
                </c:ext>
                <c:ext xmlns:c16="http://schemas.microsoft.com/office/drawing/2014/chart" uri="{C3380CC4-5D6E-409C-BE32-E72D297353CC}">
                  <c16:uniqueId val="{00000017-AA5C-4D87-B2CB-B6440EC15A7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{E3D70287-830D-476B-9A58-A13A8DA1DA01}</c15:txfldGUID>
                      <c15:f>Diagramm!$K$47</c15:f>
                      <c15:dlblFieldTableCache>
                        <c:ptCount val="1"/>
                      </c15:dlblFieldTableCache>
                    </c15:dlblFTEntry>
                  </c15:dlblFieldTable>
                  <c15:showDataLabelsRange val="0"/>
                </c:ext>
                <c:ext xmlns:c16="http://schemas.microsoft.com/office/drawing/2014/chart" uri="{C3380CC4-5D6E-409C-BE32-E72D297353CC}">
                  <c16:uniqueId val="{00000018-AA5C-4D87-B2CB-B6440EC15A7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{ED305558-531D-4018-9A38-4FA3919323F8}</c15:txfldGUID>
                      <c15:f>Diagramm!$K$48</c15:f>
                      <c15:dlblFieldTableCache>
                        <c:ptCount val="1"/>
                      </c15:dlblFieldTableCache>
                    </c15:dlblFTEntry>
                  </c15:dlblFieldTable>
                  <c15:showDataLabelsRange val="0"/>
                </c:ext>
                <c:ext xmlns:c16="http://schemas.microsoft.com/office/drawing/2014/chart" uri="{C3380CC4-5D6E-409C-BE32-E72D297353CC}">
                  <c16:uniqueId val="{00000019-AA5C-4D87-B2CB-B6440EC15A7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{12C3D5F5-3815-46CA-9B9E-A09BA1C2FC0C}</c15:txfldGUID>
                      <c15:f>Diagramm!$K$49</c15:f>
                      <c15:dlblFieldTableCache>
                        <c:ptCount val="1"/>
                      </c15:dlblFieldTableCache>
                    </c15:dlblFTEntry>
                  </c15:dlblFieldTable>
                  <c15:showDataLabelsRange val="0"/>
                </c:ext>
                <c:ext xmlns:c16="http://schemas.microsoft.com/office/drawing/2014/chart" uri="{C3380CC4-5D6E-409C-BE32-E72D297353CC}">
                  <c16:uniqueId val="{0000001A-AA5C-4D87-B2CB-B6440EC15A7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{58DACC82-92C9-42B1-AA97-8CBB5571D32A}</c15:txfldGUID>
                      <c15:f>Diagramm!$K$50</c15:f>
                      <c15:dlblFieldTableCache>
                        <c:ptCount val="1"/>
                      </c15:dlblFieldTableCache>
                    </c15:dlblFTEntry>
                  </c15:dlblFieldTable>
                  <c15:showDataLabelsRange val="0"/>
                </c:ext>
                <c:ext xmlns:c16="http://schemas.microsoft.com/office/drawing/2014/chart" uri="{C3380CC4-5D6E-409C-BE32-E72D297353CC}">
                  <c16:uniqueId val="{0000001B-AA5C-4D87-B2CB-B6440EC15A7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{098EE9B7-1C6A-45BB-A9CA-930AA20FC915}</c15:txfldGUID>
                      <c15:f>Diagramm!$K$51</c15:f>
                      <c15:dlblFieldTableCache>
                        <c:ptCount val="1"/>
                      </c15:dlblFieldTableCache>
                    </c15:dlblFTEntry>
                  </c15:dlblFieldTable>
                  <c15:showDataLabelsRange val="0"/>
                </c:ext>
                <c:ext xmlns:c16="http://schemas.microsoft.com/office/drawing/2014/chart" uri="{C3380CC4-5D6E-409C-BE32-E72D297353CC}">
                  <c16:uniqueId val="{0000001C-AA5C-4D87-B2CB-B6440EC15A7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{BFB89B2E-9A8B-44FD-A5B8-21D8BC36FA29}</c15:txfldGUID>
                      <c15:f>Diagramm!$K$52</c15:f>
                      <c15:dlblFieldTableCache>
                        <c:ptCount val="1"/>
                      </c15:dlblFieldTableCache>
                    </c15:dlblFTEntry>
                  </c15:dlblFieldTable>
                  <c15:showDataLabelsRange val="0"/>
                </c:ext>
                <c:ext xmlns:c16="http://schemas.microsoft.com/office/drawing/2014/chart" uri="{C3380CC4-5D6E-409C-BE32-E72D297353CC}">
                  <c16:uniqueId val="{0000001D-AA5C-4D87-B2CB-B6440EC15A7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{C1C3D1C7-7B6C-431D-91A5-A11640E009BC}</c15:txfldGUID>
                      <c15:f>Diagramm!$K$53</c15:f>
                      <c15:dlblFieldTableCache>
                        <c:ptCount val="1"/>
                      </c15:dlblFieldTableCache>
                    </c15:dlblFTEntry>
                  </c15:dlblFieldTable>
                  <c15:showDataLabelsRange val="0"/>
                </c:ext>
                <c:ext xmlns:c16="http://schemas.microsoft.com/office/drawing/2014/chart" uri="{C3380CC4-5D6E-409C-BE32-E72D297353CC}">
                  <c16:uniqueId val="{0000001E-AA5C-4D87-B2CB-B6440EC15A7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{DE67B71F-7C89-444D-B900-30B2E0002AF4}</c15:txfldGUID>
                      <c15:f>Diagramm!$K$54</c15:f>
                      <c15:dlblFieldTableCache>
                        <c:ptCount val="1"/>
                      </c15:dlblFieldTableCache>
                    </c15:dlblFTEntry>
                  </c15:dlblFieldTable>
                  <c15:showDataLabelsRange val="0"/>
                </c:ext>
                <c:ext xmlns:c16="http://schemas.microsoft.com/office/drawing/2014/chart" uri="{C3380CC4-5D6E-409C-BE32-E72D297353CC}">
                  <c16:uniqueId val="{0000001F-AA5C-4D87-B2CB-B6440EC15A7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{54B3CE88-BA7C-4C4E-BD56-F061B8C6AD47}</c15:txfldGUID>
                      <c15:f>Diagramm!$K$55</c15:f>
                      <c15:dlblFieldTableCache>
                        <c:ptCount val="1"/>
                      </c15:dlblFieldTableCache>
                    </c15:dlblFTEntry>
                  </c15:dlblFieldTable>
                  <c15:showDataLabelsRange val="0"/>
                </c:ext>
                <c:ext xmlns:c16="http://schemas.microsoft.com/office/drawing/2014/chart" uri="{C3380CC4-5D6E-409C-BE32-E72D297353CC}">
                  <c16:uniqueId val="{00000020-AA5C-4D87-B2CB-B6440EC15A7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{9A9783D9-BCA5-4DC2-8981-2A250C9C78EC}</c15:txfldGUID>
                      <c15:f>Diagramm!$K$56</c15:f>
                      <c15:dlblFieldTableCache>
                        <c:ptCount val="1"/>
                      </c15:dlblFieldTableCache>
                    </c15:dlblFTEntry>
                  </c15:dlblFieldTable>
                  <c15:showDataLabelsRange val="0"/>
                </c:ext>
                <c:ext xmlns:c16="http://schemas.microsoft.com/office/drawing/2014/chart" uri="{C3380CC4-5D6E-409C-BE32-E72D297353CC}">
                  <c16:uniqueId val="{00000021-AA5C-4D87-B2CB-B6440EC15A7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{E8305391-6494-4ADE-A96E-C47E0D08EC44}</c15:txfldGUID>
                      <c15:f>Diagramm!$K$57</c15:f>
                      <c15:dlblFieldTableCache>
                        <c:ptCount val="1"/>
                      </c15:dlblFieldTableCache>
                    </c15:dlblFTEntry>
                  </c15:dlblFieldTable>
                  <c15:showDataLabelsRange val="0"/>
                </c:ext>
                <c:ext xmlns:c16="http://schemas.microsoft.com/office/drawing/2014/chart" uri="{C3380CC4-5D6E-409C-BE32-E72D297353CC}">
                  <c16:uniqueId val="{00000022-AA5C-4D87-B2CB-B6440EC15A7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{1B4D4ABA-F19E-461E-B5C1-A7AA631346D5}</c15:txfldGUID>
                      <c15:f>Diagramm!$K$58</c15:f>
                      <c15:dlblFieldTableCache>
                        <c:ptCount val="1"/>
                      </c15:dlblFieldTableCache>
                    </c15:dlblFTEntry>
                  </c15:dlblFieldTable>
                  <c15:showDataLabelsRange val="0"/>
                </c:ext>
                <c:ext xmlns:c16="http://schemas.microsoft.com/office/drawing/2014/chart" uri="{C3380CC4-5D6E-409C-BE32-E72D297353CC}">
                  <c16:uniqueId val="{00000023-AA5C-4D87-B2CB-B6440EC15A7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{D80B5DAE-E5A4-480A-BC39-B832E82B5CD5}</c15:txfldGUID>
                      <c15:f>Diagramm!$K$59</c15:f>
                      <c15:dlblFieldTableCache>
                        <c:ptCount val="1"/>
                      </c15:dlblFieldTableCache>
                    </c15:dlblFTEntry>
                  </c15:dlblFieldTable>
                  <c15:showDataLabelsRange val="0"/>
                </c:ext>
                <c:ext xmlns:c16="http://schemas.microsoft.com/office/drawing/2014/chart" uri="{C3380CC4-5D6E-409C-BE32-E72D297353CC}">
                  <c16:uniqueId val="{00000024-AA5C-4D87-B2CB-B6440EC15A7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{86A69354-8B4F-4D7B-947D-91EC8DCAB445}</c15:txfldGUID>
                      <c15:f>Diagramm!$K$60</c15:f>
                      <c15:dlblFieldTableCache>
                        <c:ptCount val="1"/>
                      </c15:dlblFieldTableCache>
                    </c15:dlblFTEntry>
                  </c15:dlblFieldTable>
                  <c15:showDataLabelsRange val="0"/>
                </c:ext>
                <c:ext xmlns:c16="http://schemas.microsoft.com/office/drawing/2014/chart" uri="{C3380CC4-5D6E-409C-BE32-E72D297353CC}">
                  <c16:uniqueId val="{00000025-AA5C-4D87-B2CB-B6440EC15A7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{746C2CFD-1678-4F62-BE06-6E4DF822B790}</c15:txfldGUID>
                      <c15:f>Diagramm!$K$61</c15:f>
                      <c15:dlblFieldTableCache>
                        <c:ptCount val="1"/>
                      </c15:dlblFieldTableCache>
                    </c15:dlblFTEntry>
                  </c15:dlblFieldTable>
                  <c15:showDataLabelsRange val="0"/>
                </c:ext>
                <c:ext xmlns:c16="http://schemas.microsoft.com/office/drawing/2014/chart" uri="{C3380CC4-5D6E-409C-BE32-E72D297353CC}">
                  <c16:uniqueId val="{00000026-AA5C-4D87-B2CB-B6440EC15A7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{574456AE-C7CF-4512-A210-D727DE5EBAF5}</c15:txfldGUID>
                      <c15:f>Diagramm!$K$62</c15:f>
                      <c15:dlblFieldTableCache>
                        <c:ptCount val="1"/>
                      </c15:dlblFieldTableCache>
                    </c15:dlblFTEntry>
                  </c15:dlblFieldTable>
                  <c15:showDataLabelsRange val="0"/>
                </c:ext>
                <c:ext xmlns:c16="http://schemas.microsoft.com/office/drawing/2014/chart" uri="{C3380CC4-5D6E-409C-BE32-E72D297353CC}">
                  <c16:uniqueId val="{00000027-AA5C-4D87-B2CB-B6440EC15A7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{AD58B563-E02E-4C59-B59A-FBCE135D8A07}</c15:txfldGUID>
                      <c15:f>Diagramm!$K$63</c15:f>
                      <c15:dlblFieldTableCache>
                        <c:ptCount val="1"/>
                      </c15:dlblFieldTableCache>
                    </c15:dlblFTEntry>
                  </c15:dlblFieldTable>
                  <c15:showDataLabelsRange val="0"/>
                </c:ext>
                <c:ext xmlns:c16="http://schemas.microsoft.com/office/drawing/2014/chart" uri="{C3380CC4-5D6E-409C-BE32-E72D297353CC}">
                  <c16:uniqueId val="{00000028-AA5C-4D87-B2CB-B6440EC15A7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{EE231130-B3A7-4D42-B08C-B60842000D81}</c15:txfldGUID>
                      <c15:f>Diagramm!$K$64</c15:f>
                      <c15:dlblFieldTableCache>
                        <c:ptCount val="1"/>
                      </c15:dlblFieldTableCache>
                    </c15:dlblFTEntry>
                  </c15:dlblFieldTable>
                  <c15:showDataLabelsRange val="0"/>
                </c:ext>
                <c:ext xmlns:c16="http://schemas.microsoft.com/office/drawing/2014/chart" uri="{C3380CC4-5D6E-409C-BE32-E72D297353CC}">
                  <c16:uniqueId val="{00000029-AA5C-4D87-B2CB-B6440EC15A7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{5C80B721-EFE9-435E-A5CF-CBA2B62AEF4A}</c15:txfldGUID>
                      <c15:f>Diagramm!$K$65</c15:f>
                      <c15:dlblFieldTableCache>
                        <c:ptCount val="1"/>
                      </c15:dlblFieldTableCache>
                    </c15:dlblFTEntry>
                  </c15:dlblFieldTable>
                  <c15:showDataLabelsRange val="0"/>
                </c:ext>
                <c:ext xmlns:c16="http://schemas.microsoft.com/office/drawing/2014/chart" uri="{C3380CC4-5D6E-409C-BE32-E72D297353CC}">
                  <c16:uniqueId val="{0000002A-AA5C-4D87-B2CB-B6440EC15A7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{04F82B51-B44E-4AEB-BC6C-4ED161605791}</c15:txfldGUID>
                      <c15:f>Diagramm!$K$66</c15:f>
                      <c15:dlblFieldTableCache>
                        <c:ptCount val="1"/>
                      </c15:dlblFieldTableCache>
                    </c15:dlblFTEntry>
                  </c15:dlblFieldTable>
                  <c15:showDataLabelsRange val="0"/>
                </c:ext>
                <c:ext xmlns:c16="http://schemas.microsoft.com/office/drawing/2014/chart" uri="{C3380CC4-5D6E-409C-BE32-E72D297353CC}">
                  <c16:uniqueId val="{0000002B-AA5C-4D87-B2CB-B6440EC15A7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{2C0BCF3F-789F-406E-9148-08C0235164B8}</c15:txfldGUID>
                      <c15:f>Diagramm!$K$67</c15:f>
                      <c15:dlblFieldTableCache>
                        <c:ptCount val="1"/>
                      </c15:dlblFieldTableCache>
                    </c15:dlblFTEntry>
                  </c15:dlblFieldTable>
                  <c15:showDataLabelsRange val="0"/>
                </c:ext>
                <c:ext xmlns:c16="http://schemas.microsoft.com/office/drawing/2014/chart" uri="{C3380CC4-5D6E-409C-BE32-E72D297353CC}">
                  <c16:uniqueId val="{0000002C-AA5C-4D87-B2CB-B6440EC15A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A5C-4D87-B2CB-B6440EC15A7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{7AD78729-35FC-459B-B748-4AD33C83E71C}</c15:txfldGUID>
                      <c15:f>Diagramm!$J$46</c15:f>
                      <c15:dlblFieldTableCache>
                        <c:ptCount val="1"/>
                      </c15:dlblFieldTableCache>
                    </c15:dlblFTEntry>
                  </c15:dlblFieldTable>
                  <c15:showDataLabelsRange val="0"/>
                </c:ext>
                <c:ext xmlns:c16="http://schemas.microsoft.com/office/drawing/2014/chart" uri="{C3380CC4-5D6E-409C-BE32-E72D297353CC}">
                  <c16:uniqueId val="{0000002E-AA5C-4D87-B2CB-B6440EC15A7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{7C179255-0F4F-4496-B497-F9D55C46CF5F}</c15:txfldGUID>
                      <c15:f>Diagramm!$J$47</c15:f>
                      <c15:dlblFieldTableCache>
                        <c:ptCount val="1"/>
                      </c15:dlblFieldTableCache>
                    </c15:dlblFTEntry>
                  </c15:dlblFieldTable>
                  <c15:showDataLabelsRange val="0"/>
                </c:ext>
                <c:ext xmlns:c16="http://schemas.microsoft.com/office/drawing/2014/chart" uri="{C3380CC4-5D6E-409C-BE32-E72D297353CC}">
                  <c16:uniqueId val="{0000002F-AA5C-4D87-B2CB-B6440EC15A7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{C5F62A71-146A-497A-A509-00D2CF4BA77B}</c15:txfldGUID>
                      <c15:f>Diagramm!$J$48</c15:f>
                      <c15:dlblFieldTableCache>
                        <c:ptCount val="1"/>
                      </c15:dlblFieldTableCache>
                    </c15:dlblFTEntry>
                  </c15:dlblFieldTable>
                  <c15:showDataLabelsRange val="0"/>
                </c:ext>
                <c:ext xmlns:c16="http://schemas.microsoft.com/office/drawing/2014/chart" uri="{C3380CC4-5D6E-409C-BE32-E72D297353CC}">
                  <c16:uniqueId val="{00000030-AA5C-4D87-B2CB-B6440EC15A7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{116111A6-0755-4323-9523-AA525319854A}</c15:txfldGUID>
                      <c15:f>Diagramm!$J$49</c15:f>
                      <c15:dlblFieldTableCache>
                        <c:ptCount val="1"/>
                      </c15:dlblFieldTableCache>
                    </c15:dlblFTEntry>
                  </c15:dlblFieldTable>
                  <c15:showDataLabelsRange val="0"/>
                </c:ext>
                <c:ext xmlns:c16="http://schemas.microsoft.com/office/drawing/2014/chart" uri="{C3380CC4-5D6E-409C-BE32-E72D297353CC}">
                  <c16:uniqueId val="{00000031-AA5C-4D87-B2CB-B6440EC15A7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{734CE9FF-FE3A-45E3-A486-B0D4DC8E7A7E}</c15:txfldGUID>
                      <c15:f>Diagramm!$J$50</c15:f>
                      <c15:dlblFieldTableCache>
                        <c:ptCount val="1"/>
                      </c15:dlblFieldTableCache>
                    </c15:dlblFTEntry>
                  </c15:dlblFieldTable>
                  <c15:showDataLabelsRange val="0"/>
                </c:ext>
                <c:ext xmlns:c16="http://schemas.microsoft.com/office/drawing/2014/chart" uri="{C3380CC4-5D6E-409C-BE32-E72D297353CC}">
                  <c16:uniqueId val="{00000032-AA5C-4D87-B2CB-B6440EC15A7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{9C01E831-108A-498F-9E05-7F68DD694C9C}</c15:txfldGUID>
                      <c15:f>Diagramm!$J$51</c15:f>
                      <c15:dlblFieldTableCache>
                        <c:ptCount val="1"/>
                      </c15:dlblFieldTableCache>
                    </c15:dlblFTEntry>
                  </c15:dlblFieldTable>
                  <c15:showDataLabelsRange val="0"/>
                </c:ext>
                <c:ext xmlns:c16="http://schemas.microsoft.com/office/drawing/2014/chart" uri="{C3380CC4-5D6E-409C-BE32-E72D297353CC}">
                  <c16:uniqueId val="{00000033-AA5C-4D87-B2CB-B6440EC15A7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{2978CD50-9D05-4E0B-870D-D6951A8D7E33}</c15:txfldGUID>
                      <c15:f>Diagramm!$J$52</c15:f>
                      <c15:dlblFieldTableCache>
                        <c:ptCount val="1"/>
                      </c15:dlblFieldTableCache>
                    </c15:dlblFTEntry>
                  </c15:dlblFieldTable>
                  <c15:showDataLabelsRange val="0"/>
                </c:ext>
                <c:ext xmlns:c16="http://schemas.microsoft.com/office/drawing/2014/chart" uri="{C3380CC4-5D6E-409C-BE32-E72D297353CC}">
                  <c16:uniqueId val="{00000034-AA5C-4D87-B2CB-B6440EC15A7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{F914E3D8-0702-43D3-8CB2-D454BE22D825}</c15:txfldGUID>
                      <c15:f>Diagramm!$J$53</c15:f>
                      <c15:dlblFieldTableCache>
                        <c:ptCount val="1"/>
                      </c15:dlblFieldTableCache>
                    </c15:dlblFTEntry>
                  </c15:dlblFieldTable>
                  <c15:showDataLabelsRange val="0"/>
                </c:ext>
                <c:ext xmlns:c16="http://schemas.microsoft.com/office/drawing/2014/chart" uri="{C3380CC4-5D6E-409C-BE32-E72D297353CC}">
                  <c16:uniqueId val="{00000035-AA5C-4D87-B2CB-B6440EC15A7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{0D2C5199-1C19-4CEE-A8B3-A1A7897AF859}</c15:txfldGUID>
                      <c15:f>Diagramm!$J$54</c15:f>
                      <c15:dlblFieldTableCache>
                        <c:ptCount val="1"/>
                      </c15:dlblFieldTableCache>
                    </c15:dlblFTEntry>
                  </c15:dlblFieldTable>
                  <c15:showDataLabelsRange val="0"/>
                </c:ext>
                <c:ext xmlns:c16="http://schemas.microsoft.com/office/drawing/2014/chart" uri="{C3380CC4-5D6E-409C-BE32-E72D297353CC}">
                  <c16:uniqueId val="{00000036-AA5C-4D87-B2CB-B6440EC15A7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{DE84B05A-4A85-4863-8DB8-070D28D86FFD}</c15:txfldGUID>
                      <c15:f>Diagramm!$J$55</c15:f>
                      <c15:dlblFieldTableCache>
                        <c:ptCount val="1"/>
                      </c15:dlblFieldTableCache>
                    </c15:dlblFTEntry>
                  </c15:dlblFieldTable>
                  <c15:showDataLabelsRange val="0"/>
                </c:ext>
                <c:ext xmlns:c16="http://schemas.microsoft.com/office/drawing/2014/chart" uri="{C3380CC4-5D6E-409C-BE32-E72D297353CC}">
                  <c16:uniqueId val="{00000037-AA5C-4D87-B2CB-B6440EC15A7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{24F4768A-1151-480C-9666-101BE2B63172}</c15:txfldGUID>
                      <c15:f>Diagramm!$J$56</c15:f>
                      <c15:dlblFieldTableCache>
                        <c:ptCount val="1"/>
                      </c15:dlblFieldTableCache>
                    </c15:dlblFTEntry>
                  </c15:dlblFieldTable>
                  <c15:showDataLabelsRange val="0"/>
                </c:ext>
                <c:ext xmlns:c16="http://schemas.microsoft.com/office/drawing/2014/chart" uri="{C3380CC4-5D6E-409C-BE32-E72D297353CC}">
                  <c16:uniqueId val="{00000038-AA5C-4D87-B2CB-B6440EC15A7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{53D612D1-4CCF-4836-849A-7737EFC050BE}</c15:txfldGUID>
                      <c15:f>Diagramm!$J$57</c15:f>
                      <c15:dlblFieldTableCache>
                        <c:ptCount val="1"/>
                      </c15:dlblFieldTableCache>
                    </c15:dlblFTEntry>
                  </c15:dlblFieldTable>
                  <c15:showDataLabelsRange val="0"/>
                </c:ext>
                <c:ext xmlns:c16="http://schemas.microsoft.com/office/drawing/2014/chart" uri="{C3380CC4-5D6E-409C-BE32-E72D297353CC}">
                  <c16:uniqueId val="{00000039-AA5C-4D87-B2CB-B6440EC15A7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{205862E5-80E5-4B71-B655-6CFFB4602375}</c15:txfldGUID>
                      <c15:f>Diagramm!$J$58</c15:f>
                      <c15:dlblFieldTableCache>
                        <c:ptCount val="1"/>
                      </c15:dlblFieldTableCache>
                    </c15:dlblFTEntry>
                  </c15:dlblFieldTable>
                  <c15:showDataLabelsRange val="0"/>
                </c:ext>
                <c:ext xmlns:c16="http://schemas.microsoft.com/office/drawing/2014/chart" uri="{C3380CC4-5D6E-409C-BE32-E72D297353CC}">
                  <c16:uniqueId val="{0000003A-AA5C-4D87-B2CB-B6440EC15A7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{F31B97C8-1C72-4F4A-873B-135A9A496EDC}</c15:txfldGUID>
                      <c15:f>Diagramm!$J$59</c15:f>
                      <c15:dlblFieldTableCache>
                        <c:ptCount val="1"/>
                      </c15:dlblFieldTableCache>
                    </c15:dlblFTEntry>
                  </c15:dlblFieldTable>
                  <c15:showDataLabelsRange val="0"/>
                </c:ext>
                <c:ext xmlns:c16="http://schemas.microsoft.com/office/drawing/2014/chart" uri="{C3380CC4-5D6E-409C-BE32-E72D297353CC}">
                  <c16:uniqueId val="{0000003B-AA5C-4D87-B2CB-B6440EC15A7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{0CA4163A-ECC3-4CFF-B98E-C02F66C335A3}</c15:txfldGUID>
                      <c15:f>Diagramm!$J$60</c15:f>
                      <c15:dlblFieldTableCache>
                        <c:ptCount val="1"/>
                      </c15:dlblFieldTableCache>
                    </c15:dlblFTEntry>
                  </c15:dlblFieldTable>
                  <c15:showDataLabelsRange val="0"/>
                </c:ext>
                <c:ext xmlns:c16="http://schemas.microsoft.com/office/drawing/2014/chart" uri="{C3380CC4-5D6E-409C-BE32-E72D297353CC}">
                  <c16:uniqueId val="{0000003C-AA5C-4D87-B2CB-B6440EC15A7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{6C4AB392-C8E1-4AF1-B830-7627B7ABE466}</c15:txfldGUID>
                      <c15:f>Diagramm!$J$61</c15:f>
                      <c15:dlblFieldTableCache>
                        <c:ptCount val="1"/>
                      </c15:dlblFieldTableCache>
                    </c15:dlblFTEntry>
                  </c15:dlblFieldTable>
                  <c15:showDataLabelsRange val="0"/>
                </c:ext>
                <c:ext xmlns:c16="http://schemas.microsoft.com/office/drawing/2014/chart" uri="{C3380CC4-5D6E-409C-BE32-E72D297353CC}">
                  <c16:uniqueId val="{0000003D-AA5C-4D87-B2CB-B6440EC15A7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{5F45E091-014F-4141-955E-D8518D95940A}</c15:txfldGUID>
                      <c15:f>Diagramm!$J$62</c15:f>
                      <c15:dlblFieldTableCache>
                        <c:ptCount val="1"/>
                      </c15:dlblFieldTableCache>
                    </c15:dlblFTEntry>
                  </c15:dlblFieldTable>
                  <c15:showDataLabelsRange val="0"/>
                </c:ext>
                <c:ext xmlns:c16="http://schemas.microsoft.com/office/drawing/2014/chart" uri="{C3380CC4-5D6E-409C-BE32-E72D297353CC}">
                  <c16:uniqueId val="{0000003E-AA5C-4D87-B2CB-B6440EC15A7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{D09BE95C-3ADF-40D7-BA62-F2416D2D8AFE}</c15:txfldGUID>
                      <c15:f>Diagramm!$J$63</c15:f>
                      <c15:dlblFieldTableCache>
                        <c:ptCount val="1"/>
                      </c15:dlblFieldTableCache>
                    </c15:dlblFTEntry>
                  </c15:dlblFieldTable>
                  <c15:showDataLabelsRange val="0"/>
                </c:ext>
                <c:ext xmlns:c16="http://schemas.microsoft.com/office/drawing/2014/chart" uri="{C3380CC4-5D6E-409C-BE32-E72D297353CC}">
                  <c16:uniqueId val="{0000003F-AA5C-4D87-B2CB-B6440EC15A7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{381D58FA-1FFE-4DF2-9973-092E6FB9E0F7}</c15:txfldGUID>
                      <c15:f>Diagramm!$J$64</c15:f>
                      <c15:dlblFieldTableCache>
                        <c:ptCount val="1"/>
                      </c15:dlblFieldTableCache>
                    </c15:dlblFTEntry>
                  </c15:dlblFieldTable>
                  <c15:showDataLabelsRange val="0"/>
                </c:ext>
                <c:ext xmlns:c16="http://schemas.microsoft.com/office/drawing/2014/chart" uri="{C3380CC4-5D6E-409C-BE32-E72D297353CC}">
                  <c16:uniqueId val="{00000040-AA5C-4D87-B2CB-B6440EC15A7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{57976B75-15AA-4D7E-90F9-05D149994255}</c15:txfldGUID>
                      <c15:f>Diagramm!$J$65</c15:f>
                      <c15:dlblFieldTableCache>
                        <c:ptCount val="1"/>
                      </c15:dlblFieldTableCache>
                    </c15:dlblFTEntry>
                  </c15:dlblFieldTable>
                  <c15:showDataLabelsRange val="0"/>
                </c:ext>
                <c:ext xmlns:c16="http://schemas.microsoft.com/office/drawing/2014/chart" uri="{C3380CC4-5D6E-409C-BE32-E72D297353CC}">
                  <c16:uniqueId val="{00000041-AA5C-4D87-B2CB-B6440EC15A7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{B4425CED-A898-4CCF-A844-70FA355F0873}</c15:txfldGUID>
                      <c15:f>Diagramm!$J$66</c15:f>
                      <c15:dlblFieldTableCache>
                        <c:ptCount val="1"/>
                      </c15:dlblFieldTableCache>
                    </c15:dlblFTEntry>
                  </c15:dlblFieldTable>
                  <c15:showDataLabelsRange val="0"/>
                </c:ext>
                <c:ext xmlns:c16="http://schemas.microsoft.com/office/drawing/2014/chart" uri="{C3380CC4-5D6E-409C-BE32-E72D297353CC}">
                  <c16:uniqueId val="{00000042-AA5C-4D87-B2CB-B6440EC15A7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{E94976D2-2DE2-458A-AD20-0CF5E071B86A}</c15:txfldGUID>
                      <c15:f>Diagramm!$J$67</c15:f>
                      <c15:dlblFieldTableCache>
                        <c:ptCount val="1"/>
                      </c15:dlblFieldTableCache>
                    </c15:dlblFTEntry>
                  </c15:dlblFieldTable>
                  <c15:showDataLabelsRange val="0"/>
                </c:ext>
                <c:ext xmlns:c16="http://schemas.microsoft.com/office/drawing/2014/chart" uri="{C3380CC4-5D6E-409C-BE32-E72D297353CC}">
                  <c16:uniqueId val="{00000043-AA5C-4D87-B2CB-B6440EC15A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A5C-4D87-B2CB-B6440EC15A7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5B-4296-8ADA-7EBC8AE7F6A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5B-4296-8ADA-7EBC8AE7F6A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5B-4296-8ADA-7EBC8AE7F6A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5B-4296-8ADA-7EBC8AE7F6A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5B-4296-8ADA-7EBC8AE7F6A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5B-4296-8ADA-7EBC8AE7F6A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5B-4296-8ADA-7EBC8AE7F6A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5B-4296-8ADA-7EBC8AE7F6A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5B-4296-8ADA-7EBC8AE7F6A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5B-4296-8ADA-7EBC8AE7F6A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5B-4296-8ADA-7EBC8AE7F6A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5B-4296-8ADA-7EBC8AE7F6A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5B-4296-8ADA-7EBC8AE7F6A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45B-4296-8ADA-7EBC8AE7F6A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5B-4296-8ADA-7EBC8AE7F6A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5B-4296-8ADA-7EBC8AE7F6A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5B-4296-8ADA-7EBC8AE7F6A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45B-4296-8ADA-7EBC8AE7F6A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45B-4296-8ADA-7EBC8AE7F6A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45B-4296-8ADA-7EBC8AE7F6A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45B-4296-8ADA-7EBC8AE7F6A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45B-4296-8ADA-7EBC8AE7F6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5B-4296-8ADA-7EBC8AE7F6A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45B-4296-8ADA-7EBC8AE7F6A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45B-4296-8ADA-7EBC8AE7F6A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45B-4296-8ADA-7EBC8AE7F6A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45B-4296-8ADA-7EBC8AE7F6A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45B-4296-8ADA-7EBC8AE7F6A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45B-4296-8ADA-7EBC8AE7F6A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45B-4296-8ADA-7EBC8AE7F6A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45B-4296-8ADA-7EBC8AE7F6A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45B-4296-8ADA-7EBC8AE7F6A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45B-4296-8ADA-7EBC8AE7F6A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45B-4296-8ADA-7EBC8AE7F6A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45B-4296-8ADA-7EBC8AE7F6A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45B-4296-8ADA-7EBC8AE7F6A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45B-4296-8ADA-7EBC8AE7F6A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45B-4296-8ADA-7EBC8AE7F6A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45B-4296-8ADA-7EBC8AE7F6A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45B-4296-8ADA-7EBC8AE7F6A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45B-4296-8ADA-7EBC8AE7F6A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45B-4296-8ADA-7EBC8AE7F6A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45B-4296-8ADA-7EBC8AE7F6A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45B-4296-8ADA-7EBC8AE7F6A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45B-4296-8ADA-7EBC8AE7F6A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5B-4296-8ADA-7EBC8AE7F6A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45B-4296-8ADA-7EBC8AE7F6A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45B-4296-8ADA-7EBC8AE7F6A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45B-4296-8ADA-7EBC8AE7F6A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45B-4296-8ADA-7EBC8AE7F6A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45B-4296-8ADA-7EBC8AE7F6A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45B-4296-8ADA-7EBC8AE7F6A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45B-4296-8ADA-7EBC8AE7F6A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45B-4296-8ADA-7EBC8AE7F6A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45B-4296-8ADA-7EBC8AE7F6A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45B-4296-8ADA-7EBC8AE7F6A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45B-4296-8ADA-7EBC8AE7F6A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45B-4296-8ADA-7EBC8AE7F6A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45B-4296-8ADA-7EBC8AE7F6A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45B-4296-8ADA-7EBC8AE7F6A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45B-4296-8ADA-7EBC8AE7F6A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45B-4296-8ADA-7EBC8AE7F6A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45B-4296-8ADA-7EBC8AE7F6A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45B-4296-8ADA-7EBC8AE7F6A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45B-4296-8ADA-7EBC8AE7F6A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45B-4296-8ADA-7EBC8AE7F6A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45B-4296-8ADA-7EBC8AE7F6A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45B-4296-8ADA-7EBC8AE7F6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5B-4296-8ADA-7EBC8AE7F6A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100.52389906256813</c:v>
                </c:pt>
                <c:pt idx="2">
                  <c:v>102.87020383693046</c:v>
                </c:pt>
                <c:pt idx="3">
                  <c:v>102.37389633747547</c:v>
                </c:pt>
                <c:pt idx="4">
                  <c:v>103.05993841290604</c:v>
                </c:pt>
                <c:pt idx="5">
                  <c:v>103.84987464573796</c:v>
                </c:pt>
                <c:pt idx="6">
                  <c:v>106.28542620449095</c:v>
                </c:pt>
                <c:pt idx="7">
                  <c:v>105.99077556136909</c:v>
                </c:pt>
                <c:pt idx="8">
                  <c:v>106.59813058643994</c:v>
                </c:pt>
                <c:pt idx="9">
                  <c:v>107.25896555482886</c:v>
                </c:pt>
                <c:pt idx="10">
                  <c:v>109.59913887072162</c:v>
                </c:pt>
                <c:pt idx="11">
                  <c:v>109.24760191846524</c:v>
                </c:pt>
                <c:pt idx="12">
                  <c:v>109.56575648572051</c:v>
                </c:pt>
                <c:pt idx="13">
                  <c:v>110.09919337257467</c:v>
                </c:pt>
                <c:pt idx="14">
                  <c:v>112.55416121648136</c:v>
                </c:pt>
                <c:pt idx="15">
                  <c:v>112.56335840418575</c:v>
                </c:pt>
                <c:pt idx="16">
                  <c:v>113.06102844996731</c:v>
                </c:pt>
                <c:pt idx="17">
                  <c:v>113.98824122520166</c:v>
                </c:pt>
                <c:pt idx="18">
                  <c:v>116.15639306736429</c:v>
                </c:pt>
                <c:pt idx="19">
                  <c:v>116.01639143230871</c:v>
                </c:pt>
                <c:pt idx="20">
                  <c:v>115.99254687159363</c:v>
                </c:pt>
                <c:pt idx="21">
                  <c:v>115.99935960322651</c:v>
                </c:pt>
                <c:pt idx="22">
                  <c:v>118.13310715064311</c:v>
                </c:pt>
                <c:pt idx="23">
                  <c:v>117.44399934597776</c:v>
                </c:pt>
                <c:pt idx="24">
                  <c:v>117.29411925005451</c:v>
                </c:pt>
              </c:numCache>
            </c:numRef>
          </c:val>
          <c:smooth val="0"/>
          <c:extLst>
            <c:ext xmlns:c16="http://schemas.microsoft.com/office/drawing/2014/chart" uri="{C3380CC4-5D6E-409C-BE32-E72D297353CC}">
              <c16:uniqueId val="{00000000-C934-4110-8A2B-763EAC6858A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101.9282855641347</c:v>
                </c:pt>
                <c:pt idx="2">
                  <c:v>106.69442535473178</c:v>
                </c:pt>
                <c:pt idx="3">
                  <c:v>105.66762339814852</c:v>
                </c:pt>
                <c:pt idx="4">
                  <c:v>104.72975704410396</c:v>
                </c:pt>
                <c:pt idx="5">
                  <c:v>107.17952864130655</c:v>
                </c:pt>
                <c:pt idx="6">
                  <c:v>111.55354327525569</c:v>
                </c:pt>
                <c:pt idx="7">
                  <c:v>111.12099284472652</c:v>
                </c:pt>
                <c:pt idx="8">
                  <c:v>110.77333548934793</c:v>
                </c:pt>
                <c:pt idx="9">
                  <c:v>112.86332214900756</c:v>
                </c:pt>
                <c:pt idx="10">
                  <c:v>116.51776690787079</c:v>
                </c:pt>
                <c:pt idx="11">
                  <c:v>115.0260743016534</c:v>
                </c:pt>
                <c:pt idx="12">
                  <c:v>115.03415935642964</c:v>
                </c:pt>
                <c:pt idx="13">
                  <c:v>117.88414116505639</c:v>
                </c:pt>
                <c:pt idx="14">
                  <c:v>122.85644985244775</c:v>
                </c:pt>
                <c:pt idx="15">
                  <c:v>121.94688119012007</c:v>
                </c:pt>
                <c:pt idx="16">
                  <c:v>121.97517888183694</c:v>
                </c:pt>
                <c:pt idx="17">
                  <c:v>124.84941585479241</c:v>
                </c:pt>
                <c:pt idx="18">
                  <c:v>129.17896268747219</c:v>
                </c:pt>
                <c:pt idx="19">
                  <c:v>128.0025872175284</c:v>
                </c:pt>
                <c:pt idx="20">
                  <c:v>128.18450094999395</c:v>
                </c:pt>
                <c:pt idx="21">
                  <c:v>130.72320814973523</c:v>
                </c:pt>
                <c:pt idx="22">
                  <c:v>134.76573553785826</c:v>
                </c:pt>
                <c:pt idx="23">
                  <c:v>132.35234668714881</c:v>
                </c:pt>
                <c:pt idx="24">
                  <c:v>127.23450701378502</c:v>
                </c:pt>
              </c:numCache>
            </c:numRef>
          </c:val>
          <c:smooth val="0"/>
          <c:extLst>
            <c:ext xmlns:c16="http://schemas.microsoft.com/office/drawing/2014/chart" uri="{C3380CC4-5D6E-409C-BE32-E72D297353CC}">
              <c16:uniqueId val="{00000001-C934-4110-8A2B-763EAC6858A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101.44233634647858</c:v>
                </c:pt>
                <c:pt idx="2">
                  <c:v>99.709943379358307</c:v>
                </c:pt>
                <c:pt idx="3">
                  <c:v>100.18277540478793</c:v>
                </c:pt>
                <c:pt idx="4">
                  <c:v>98.259660276149802</c:v>
                </c:pt>
                <c:pt idx="5">
                  <c:v>100</c:v>
                </c:pt>
                <c:pt idx="6">
                  <c:v>97.580212575742522</c:v>
                </c:pt>
                <c:pt idx="7">
                  <c:v>98.56561041025131</c:v>
                </c:pt>
                <c:pt idx="8">
                  <c:v>97.363663454852485</c:v>
                </c:pt>
                <c:pt idx="9">
                  <c:v>98.923214463097253</c:v>
                </c:pt>
                <c:pt idx="10">
                  <c:v>96.805403794576335</c:v>
                </c:pt>
                <c:pt idx="11">
                  <c:v>97.663653521406573</c:v>
                </c:pt>
                <c:pt idx="12">
                  <c:v>97.131220820502634</c:v>
                </c:pt>
                <c:pt idx="13">
                  <c:v>99.402006556074312</c:v>
                </c:pt>
                <c:pt idx="14">
                  <c:v>97.035859739743714</c:v>
                </c:pt>
                <c:pt idx="15">
                  <c:v>97.737161021158244</c:v>
                </c:pt>
                <c:pt idx="16">
                  <c:v>96.882884672692953</c:v>
                </c:pt>
                <c:pt idx="17">
                  <c:v>98.964934935929278</c:v>
                </c:pt>
                <c:pt idx="18">
                  <c:v>95.078970895003479</c:v>
                </c:pt>
                <c:pt idx="19">
                  <c:v>95.416708056024632</c:v>
                </c:pt>
                <c:pt idx="20">
                  <c:v>94.169067249428835</c:v>
                </c:pt>
                <c:pt idx="21">
                  <c:v>95.915367040826453</c:v>
                </c:pt>
                <c:pt idx="22">
                  <c:v>92.011522797258365</c:v>
                </c:pt>
                <c:pt idx="23">
                  <c:v>92.633356511373805</c:v>
                </c:pt>
                <c:pt idx="24">
                  <c:v>88.892420780768845</c:v>
                </c:pt>
              </c:numCache>
            </c:numRef>
          </c:val>
          <c:smooth val="0"/>
          <c:extLst>
            <c:ext xmlns:c16="http://schemas.microsoft.com/office/drawing/2014/chart" uri="{C3380CC4-5D6E-409C-BE32-E72D297353CC}">
              <c16:uniqueId val="{00000002-C934-4110-8A2B-763EAC6858A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934-4110-8A2B-763EAC6858A1}"/>
                </c:ext>
              </c:extLst>
            </c:dLbl>
            <c:dLbl>
              <c:idx val="1"/>
              <c:delete val="1"/>
              <c:extLst>
                <c:ext xmlns:c15="http://schemas.microsoft.com/office/drawing/2012/chart" uri="{CE6537A1-D6FC-4f65-9D91-7224C49458BB}"/>
                <c:ext xmlns:c16="http://schemas.microsoft.com/office/drawing/2014/chart" uri="{C3380CC4-5D6E-409C-BE32-E72D297353CC}">
                  <c16:uniqueId val="{00000004-C934-4110-8A2B-763EAC6858A1}"/>
                </c:ext>
              </c:extLst>
            </c:dLbl>
            <c:dLbl>
              <c:idx val="2"/>
              <c:delete val="1"/>
              <c:extLst>
                <c:ext xmlns:c15="http://schemas.microsoft.com/office/drawing/2012/chart" uri="{CE6537A1-D6FC-4f65-9D91-7224C49458BB}"/>
                <c:ext xmlns:c16="http://schemas.microsoft.com/office/drawing/2014/chart" uri="{C3380CC4-5D6E-409C-BE32-E72D297353CC}">
                  <c16:uniqueId val="{00000005-C934-4110-8A2B-763EAC6858A1}"/>
                </c:ext>
              </c:extLst>
            </c:dLbl>
            <c:dLbl>
              <c:idx val="3"/>
              <c:delete val="1"/>
              <c:extLst>
                <c:ext xmlns:c15="http://schemas.microsoft.com/office/drawing/2012/chart" uri="{CE6537A1-D6FC-4f65-9D91-7224C49458BB}"/>
                <c:ext xmlns:c16="http://schemas.microsoft.com/office/drawing/2014/chart" uri="{C3380CC4-5D6E-409C-BE32-E72D297353CC}">
                  <c16:uniqueId val="{00000006-C934-4110-8A2B-763EAC6858A1}"/>
                </c:ext>
              </c:extLst>
            </c:dLbl>
            <c:dLbl>
              <c:idx val="4"/>
              <c:delete val="1"/>
              <c:extLst>
                <c:ext xmlns:c15="http://schemas.microsoft.com/office/drawing/2012/chart" uri="{CE6537A1-D6FC-4f65-9D91-7224C49458BB}"/>
                <c:ext xmlns:c16="http://schemas.microsoft.com/office/drawing/2014/chart" uri="{C3380CC4-5D6E-409C-BE32-E72D297353CC}">
                  <c16:uniqueId val="{00000007-C934-4110-8A2B-763EAC6858A1}"/>
                </c:ext>
              </c:extLst>
            </c:dLbl>
            <c:dLbl>
              <c:idx val="5"/>
              <c:delete val="1"/>
              <c:extLst>
                <c:ext xmlns:c15="http://schemas.microsoft.com/office/drawing/2012/chart" uri="{CE6537A1-D6FC-4f65-9D91-7224C49458BB}"/>
                <c:ext xmlns:c16="http://schemas.microsoft.com/office/drawing/2014/chart" uri="{C3380CC4-5D6E-409C-BE32-E72D297353CC}">
                  <c16:uniqueId val="{00000008-C934-4110-8A2B-763EAC6858A1}"/>
                </c:ext>
              </c:extLst>
            </c:dLbl>
            <c:dLbl>
              <c:idx val="6"/>
              <c:delete val="1"/>
              <c:extLst>
                <c:ext xmlns:c15="http://schemas.microsoft.com/office/drawing/2012/chart" uri="{CE6537A1-D6FC-4f65-9D91-7224C49458BB}"/>
                <c:ext xmlns:c16="http://schemas.microsoft.com/office/drawing/2014/chart" uri="{C3380CC4-5D6E-409C-BE32-E72D297353CC}">
                  <c16:uniqueId val="{00000009-C934-4110-8A2B-763EAC6858A1}"/>
                </c:ext>
              </c:extLst>
            </c:dLbl>
            <c:dLbl>
              <c:idx val="7"/>
              <c:delete val="1"/>
              <c:extLst>
                <c:ext xmlns:c15="http://schemas.microsoft.com/office/drawing/2012/chart" uri="{CE6537A1-D6FC-4f65-9D91-7224C49458BB}"/>
                <c:ext xmlns:c16="http://schemas.microsoft.com/office/drawing/2014/chart" uri="{C3380CC4-5D6E-409C-BE32-E72D297353CC}">
                  <c16:uniqueId val="{0000000A-C934-4110-8A2B-763EAC6858A1}"/>
                </c:ext>
              </c:extLst>
            </c:dLbl>
            <c:dLbl>
              <c:idx val="8"/>
              <c:delete val="1"/>
              <c:extLst>
                <c:ext xmlns:c15="http://schemas.microsoft.com/office/drawing/2012/chart" uri="{CE6537A1-D6FC-4f65-9D91-7224C49458BB}"/>
                <c:ext xmlns:c16="http://schemas.microsoft.com/office/drawing/2014/chart" uri="{C3380CC4-5D6E-409C-BE32-E72D297353CC}">
                  <c16:uniqueId val="{0000000B-C934-4110-8A2B-763EAC6858A1}"/>
                </c:ext>
              </c:extLst>
            </c:dLbl>
            <c:dLbl>
              <c:idx val="9"/>
              <c:delete val="1"/>
              <c:extLst>
                <c:ext xmlns:c15="http://schemas.microsoft.com/office/drawing/2012/chart" uri="{CE6537A1-D6FC-4f65-9D91-7224C49458BB}"/>
                <c:ext xmlns:c16="http://schemas.microsoft.com/office/drawing/2014/chart" uri="{C3380CC4-5D6E-409C-BE32-E72D297353CC}">
                  <c16:uniqueId val="{0000000C-C934-4110-8A2B-763EAC6858A1}"/>
                </c:ext>
              </c:extLst>
            </c:dLbl>
            <c:dLbl>
              <c:idx val="10"/>
              <c:delete val="1"/>
              <c:extLst>
                <c:ext xmlns:c15="http://schemas.microsoft.com/office/drawing/2012/chart" uri="{CE6537A1-D6FC-4f65-9D91-7224C49458BB}"/>
                <c:ext xmlns:c16="http://schemas.microsoft.com/office/drawing/2014/chart" uri="{C3380CC4-5D6E-409C-BE32-E72D297353CC}">
                  <c16:uniqueId val="{0000000D-C934-4110-8A2B-763EAC6858A1}"/>
                </c:ext>
              </c:extLst>
            </c:dLbl>
            <c:dLbl>
              <c:idx val="11"/>
              <c:delete val="1"/>
              <c:extLst>
                <c:ext xmlns:c15="http://schemas.microsoft.com/office/drawing/2012/chart" uri="{CE6537A1-D6FC-4f65-9D91-7224C49458BB}"/>
                <c:ext xmlns:c16="http://schemas.microsoft.com/office/drawing/2014/chart" uri="{C3380CC4-5D6E-409C-BE32-E72D297353CC}">
                  <c16:uniqueId val="{0000000E-C934-4110-8A2B-763EAC6858A1}"/>
                </c:ext>
              </c:extLst>
            </c:dLbl>
            <c:dLbl>
              <c:idx val="12"/>
              <c:delete val="1"/>
              <c:extLst>
                <c:ext xmlns:c15="http://schemas.microsoft.com/office/drawing/2012/chart" uri="{CE6537A1-D6FC-4f65-9D91-7224C49458BB}"/>
                <c:ext xmlns:c16="http://schemas.microsoft.com/office/drawing/2014/chart" uri="{C3380CC4-5D6E-409C-BE32-E72D297353CC}">
                  <c16:uniqueId val="{0000000F-C934-4110-8A2B-763EAC6858A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34-4110-8A2B-763EAC6858A1}"/>
                </c:ext>
              </c:extLst>
            </c:dLbl>
            <c:dLbl>
              <c:idx val="14"/>
              <c:delete val="1"/>
              <c:extLst>
                <c:ext xmlns:c15="http://schemas.microsoft.com/office/drawing/2012/chart" uri="{CE6537A1-D6FC-4f65-9D91-7224C49458BB}"/>
                <c:ext xmlns:c16="http://schemas.microsoft.com/office/drawing/2014/chart" uri="{C3380CC4-5D6E-409C-BE32-E72D297353CC}">
                  <c16:uniqueId val="{00000011-C934-4110-8A2B-763EAC6858A1}"/>
                </c:ext>
              </c:extLst>
            </c:dLbl>
            <c:dLbl>
              <c:idx val="15"/>
              <c:delete val="1"/>
              <c:extLst>
                <c:ext xmlns:c15="http://schemas.microsoft.com/office/drawing/2012/chart" uri="{CE6537A1-D6FC-4f65-9D91-7224C49458BB}"/>
                <c:ext xmlns:c16="http://schemas.microsoft.com/office/drawing/2014/chart" uri="{C3380CC4-5D6E-409C-BE32-E72D297353CC}">
                  <c16:uniqueId val="{00000012-C934-4110-8A2B-763EAC6858A1}"/>
                </c:ext>
              </c:extLst>
            </c:dLbl>
            <c:dLbl>
              <c:idx val="16"/>
              <c:delete val="1"/>
              <c:extLst>
                <c:ext xmlns:c15="http://schemas.microsoft.com/office/drawing/2012/chart" uri="{CE6537A1-D6FC-4f65-9D91-7224C49458BB}"/>
                <c:ext xmlns:c16="http://schemas.microsoft.com/office/drawing/2014/chart" uri="{C3380CC4-5D6E-409C-BE32-E72D297353CC}">
                  <c16:uniqueId val="{00000013-C934-4110-8A2B-763EAC6858A1}"/>
                </c:ext>
              </c:extLst>
            </c:dLbl>
            <c:dLbl>
              <c:idx val="17"/>
              <c:delete val="1"/>
              <c:extLst>
                <c:ext xmlns:c15="http://schemas.microsoft.com/office/drawing/2012/chart" uri="{CE6537A1-D6FC-4f65-9D91-7224C49458BB}"/>
                <c:ext xmlns:c16="http://schemas.microsoft.com/office/drawing/2014/chart" uri="{C3380CC4-5D6E-409C-BE32-E72D297353CC}">
                  <c16:uniqueId val="{00000014-C934-4110-8A2B-763EAC6858A1}"/>
                </c:ext>
              </c:extLst>
            </c:dLbl>
            <c:dLbl>
              <c:idx val="18"/>
              <c:delete val="1"/>
              <c:extLst>
                <c:ext xmlns:c15="http://schemas.microsoft.com/office/drawing/2012/chart" uri="{CE6537A1-D6FC-4f65-9D91-7224C49458BB}"/>
                <c:ext xmlns:c16="http://schemas.microsoft.com/office/drawing/2014/chart" uri="{C3380CC4-5D6E-409C-BE32-E72D297353CC}">
                  <c16:uniqueId val="{00000015-C934-4110-8A2B-763EAC6858A1}"/>
                </c:ext>
              </c:extLst>
            </c:dLbl>
            <c:dLbl>
              <c:idx val="19"/>
              <c:delete val="1"/>
              <c:extLst>
                <c:ext xmlns:c15="http://schemas.microsoft.com/office/drawing/2012/chart" uri="{CE6537A1-D6FC-4f65-9D91-7224C49458BB}"/>
                <c:ext xmlns:c16="http://schemas.microsoft.com/office/drawing/2014/chart" uri="{C3380CC4-5D6E-409C-BE32-E72D297353CC}">
                  <c16:uniqueId val="{00000016-C934-4110-8A2B-763EAC6858A1}"/>
                </c:ext>
              </c:extLst>
            </c:dLbl>
            <c:dLbl>
              <c:idx val="20"/>
              <c:delete val="1"/>
              <c:extLst>
                <c:ext xmlns:c15="http://schemas.microsoft.com/office/drawing/2012/chart" uri="{CE6537A1-D6FC-4f65-9D91-7224C49458BB}"/>
                <c:ext xmlns:c16="http://schemas.microsoft.com/office/drawing/2014/chart" uri="{C3380CC4-5D6E-409C-BE32-E72D297353CC}">
                  <c16:uniqueId val="{00000017-C934-4110-8A2B-763EAC6858A1}"/>
                </c:ext>
              </c:extLst>
            </c:dLbl>
            <c:dLbl>
              <c:idx val="21"/>
              <c:delete val="1"/>
              <c:extLst>
                <c:ext xmlns:c15="http://schemas.microsoft.com/office/drawing/2012/chart" uri="{CE6537A1-D6FC-4f65-9D91-7224C49458BB}"/>
                <c:ext xmlns:c16="http://schemas.microsoft.com/office/drawing/2014/chart" uri="{C3380CC4-5D6E-409C-BE32-E72D297353CC}">
                  <c16:uniqueId val="{00000018-C934-4110-8A2B-763EAC6858A1}"/>
                </c:ext>
              </c:extLst>
            </c:dLbl>
            <c:dLbl>
              <c:idx val="22"/>
              <c:delete val="1"/>
              <c:extLst>
                <c:ext xmlns:c15="http://schemas.microsoft.com/office/drawing/2012/chart" uri="{CE6537A1-D6FC-4f65-9D91-7224C49458BB}"/>
                <c:ext xmlns:c16="http://schemas.microsoft.com/office/drawing/2014/chart" uri="{C3380CC4-5D6E-409C-BE32-E72D297353CC}">
                  <c16:uniqueId val="{00000019-C934-4110-8A2B-763EAC6858A1}"/>
                </c:ext>
              </c:extLst>
            </c:dLbl>
            <c:dLbl>
              <c:idx val="23"/>
              <c:delete val="1"/>
              <c:extLst>
                <c:ext xmlns:c15="http://schemas.microsoft.com/office/drawing/2012/chart" uri="{CE6537A1-D6FC-4f65-9D91-7224C49458BB}"/>
                <c:ext xmlns:c16="http://schemas.microsoft.com/office/drawing/2014/chart" uri="{C3380CC4-5D6E-409C-BE32-E72D297353CC}">
                  <c16:uniqueId val="{0000001A-C934-4110-8A2B-763EAC6858A1}"/>
                </c:ext>
              </c:extLst>
            </c:dLbl>
            <c:dLbl>
              <c:idx val="24"/>
              <c:delete val="1"/>
              <c:extLst>
                <c:ext xmlns:c15="http://schemas.microsoft.com/office/drawing/2012/chart" uri="{CE6537A1-D6FC-4f65-9D91-7224C49458BB}"/>
                <c:ext xmlns:c16="http://schemas.microsoft.com/office/drawing/2014/chart" uri="{C3380CC4-5D6E-409C-BE32-E72D297353CC}">
                  <c16:uniqueId val="{0000001B-C934-4110-8A2B-763EAC6858A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934-4110-8A2B-763EAC6858A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Bielefeld (317)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344338</v>
      </c>
      <c r="F11" s="238">
        <v>344778</v>
      </c>
      <c r="G11" s="238">
        <v>346801</v>
      </c>
      <c r="H11" s="238">
        <v>340537</v>
      </c>
      <c r="I11" s="265">
        <v>340517</v>
      </c>
      <c r="J11" s="263">
        <v>3821</v>
      </c>
      <c r="K11" s="266">
        <v>1.1221172511210895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19.996340804674478</v>
      </c>
      <c r="E13" s="115">
        <v>68855</v>
      </c>
      <c r="F13" s="114">
        <v>68520</v>
      </c>
      <c r="G13" s="114">
        <v>70091</v>
      </c>
      <c r="H13" s="114">
        <v>69271</v>
      </c>
      <c r="I13" s="140">
        <v>68802</v>
      </c>
      <c r="J13" s="115">
        <v>53</v>
      </c>
      <c r="K13" s="116">
        <v>7.7032644399872091E-2</v>
      </c>
    </row>
    <row r="14" spans="1:255" ht="14.1" customHeight="1" x14ac:dyDescent="0.2">
      <c r="A14" s="306" t="s">
        <v>230</v>
      </c>
      <c r="B14" s="307"/>
      <c r="C14" s="308"/>
      <c r="D14" s="113">
        <v>56.118406914136692</v>
      </c>
      <c r="E14" s="115">
        <v>193237</v>
      </c>
      <c r="F14" s="114">
        <v>194258</v>
      </c>
      <c r="G14" s="114">
        <v>195045</v>
      </c>
      <c r="H14" s="114">
        <v>190615</v>
      </c>
      <c r="I14" s="140">
        <v>191280</v>
      </c>
      <c r="J14" s="115">
        <v>1957</v>
      </c>
      <c r="K14" s="116">
        <v>1.023107486407361</v>
      </c>
    </row>
    <row r="15" spans="1:255" ht="14.1" customHeight="1" x14ac:dyDescent="0.2">
      <c r="A15" s="306" t="s">
        <v>231</v>
      </c>
      <c r="B15" s="307"/>
      <c r="C15" s="308"/>
      <c r="D15" s="113">
        <v>12.071859626297417</v>
      </c>
      <c r="E15" s="115">
        <v>41568</v>
      </c>
      <c r="F15" s="114">
        <v>41495</v>
      </c>
      <c r="G15" s="114">
        <v>41320</v>
      </c>
      <c r="H15" s="114">
        <v>40773</v>
      </c>
      <c r="I15" s="140">
        <v>40808</v>
      </c>
      <c r="J15" s="115">
        <v>760</v>
      </c>
      <c r="K15" s="116">
        <v>1.862379925504803</v>
      </c>
    </row>
    <row r="16" spans="1:255" ht="14.1" customHeight="1" x14ac:dyDescent="0.2">
      <c r="A16" s="306" t="s">
        <v>232</v>
      </c>
      <c r="B16" s="307"/>
      <c r="C16" s="308"/>
      <c r="D16" s="113">
        <v>11.193652748171854</v>
      </c>
      <c r="E16" s="115">
        <v>38544</v>
      </c>
      <c r="F16" s="114">
        <v>38328</v>
      </c>
      <c r="G16" s="114">
        <v>38147</v>
      </c>
      <c r="H16" s="114">
        <v>37757</v>
      </c>
      <c r="I16" s="140">
        <v>37447</v>
      </c>
      <c r="J16" s="115">
        <v>1097</v>
      </c>
      <c r="K16" s="116">
        <v>2.929473656100622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0.30841789172266787</v>
      </c>
      <c r="E18" s="115">
        <v>1062</v>
      </c>
      <c r="F18" s="114">
        <v>1016</v>
      </c>
      <c r="G18" s="114">
        <v>1091</v>
      </c>
      <c r="H18" s="114">
        <v>1097</v>
      </c>
      <c r="I18" s="140">
        <v>1071</v>
      </c>
      <c r="J18" s="115">
        <v>-9</v>
      </c>
      <c r="K18" s="116">
        <v>-0.84033613445378152</v>
      </c>
    </row>
    <row r="19" spans="1:255" ht="14.1" customHeight="1" x14ac:dyDescent="0.2">
      <c r="A19" s="306" t="s">
        <v>235</v>
      </c>
      <c r="B19" s="307" t="s">
        <v>236</v>
      </c>
      <c r="C19" s="308"/>
      <c r="D19" s="113">
        <v>0.19515708402790283</v>
      </c>
      <c r="E19" s="115">
        <v>672</v>
      </c>
      <c r="F19" s="114">
        <v>632</v>
      </c>
      <c r="G19" s="114">
        <v>708</v>
      </c>
      <c r="H19" s="114">
        <v>709</v>
      </c>
      <c r="I19" s="140">
        <v>686</v>
      </c>
      <c r="J19" s="115">
        <v>-14</v>
      </c>
      <c r="K19" s="116">
        <v>-2.0408163265306123</v>
      </c>
    </row>
    <row r="20" spans="1:255" ht="14.1" customHeight="1" x14ac:dyDescent="0.2">
      <c r="A20" s="306">
        <v>12</v>
      </c>
      <c r="B20" s="307" t="s">
        <v>237</v>
      </c>
      <c r="C20" s="308"/>
      <c r="D20" s="113">
        <v>0.88111100139978737</v>
      </c>
      <c r="E20" s="115">
        <v>3034</v>
      </c>
      <c r="F20" s="114">
        <v>2987</v>
      </c>
      <c r="G20" s="114">
        <v>3081</v>
      </c>
      <c r="H20" s="114">
        <v>3006</v>
      </c>
      <c r="I20" s="140">
        <v>2976</v>
      </c>
      <c r="J20" s="115">
        <v>58</v>
      </c>
      <c r="K20" s="116">
        <v>1.9489247311827957</v>
      </c>
    </row>
    <row r="21" spans="1:255" ht="14.1" customHeight="1" x14ac:dyDescent="0.2">
      <c r="A21" s="306">
        <v>21</v>
      </c>
      <c r="B21" s="307" t="s">
        <v>238</v>
      </c>
      <c r="C21" s="308"/>
      <c r="D21" s="113">
        <v>0.1510144102596867</v>
      </c>
      <c r="E21" s="115">
        <v>520</v>
      </c>
      <c r="F21" s="114">
        <v>502</v>
      </c>
      <c r="G21" s="114">
        <v>501</v>
      </c>
      <c r="H21" s="114">
        <v>491</v>
      </c>
      <c r="I21" s="140">
        <v>486</v>
      </c>
      <c r="J21" s="115">
        <v>34</v>
      </c>
      <c r="K21" s="116">
        <v>6.9958847736625511</v>
      </c>
    </row>
    <row r="22" spans="1:255" ht="14.1" customHeight="1" x14ac:dyDescent="0.2">
      <c r="A22" s="306">
        <v>22</v>
      </c>
      <c r="B22" s="307" t="s">
        <v>239</v>
      </c>
      <c r="C22" s="308"/>
      <c r="D22" s="113">
        <v>3.0441020160423768</v>
      </c>
      <c r="E22" s="115">
        <v>10482</v>
      </c>
      <c r="F22" s="114">
        <v>10569</v>
      </c>
      <c r="G22" s="114">
        <v>10667</v>
      </c>
      <c r="H22" s="114">
        <v>10572</v>
      </c>
      <c r="I22" s="140">
        <v>10612</v>
      </c>
      <c r="J22" s="115">
        <v>-130</v>
      </c>
      <c r="K22" s="116">
        <v>-1.2250282698831512</v>
      </c>
    </row>
    <row r="23" spans="1:255" ht="14.1" customHeight="1" x14ac:dyDescent="0.2">
      <c r="A23" s="306">
        <v>23</v>
      </c>
      <c r="B23" s="307" t="s">
        <v>240</v>
      </c>
      <c r="C23" s="308"/>
      <c r="D23" s="113">
        <v>1.4073381386893111</v>
      </c>
      <c r="E23" s="115">
        <v>4846</v>
      </c>
      <c r="F23" s="114">
        <v>4930</v>
      </c>
      <c r="G23" s="114">
        <v>4999</v>
      </c>
      <c r="H23" s="114">
        <v>4950</v>
      </c>
      <c r="I23" s="140">
        <v>5014</v>
      </c>
      <c r="J23" s="115">
        <v>-168</v>
      </c>
      <c r="K23" s="116">
        <v>-3.3506182688472279</v>
      </c>
    </row>
    <row r="24" spans="1:255" ht="14.1" customHeight="1" x14ac:dyDescent="0.2">
      <c r="A24" s="306">
        <v>24</v>
      </c>
      <c r="B24" s="307" t="s">
        <v>241</v>
      </c>
      <c r="C24" s="308"/>
      <c r="D24" s="113">
        <v>5.3697239340415521</v>
      </c>
      <c r="E24" s="115">
        <v>18490</v>
      </c>
      <c r="F24" s="114">
        <v>18741</v>
      </c>
      <c r="G24" s="114">
        <v>19028</v>
      </c>
      <c r="H24" s="114">
        <v>18937</v>
      </c>
      <c r="I24" s="140">
        <v>19038</v>
      </c>
      <c r="J24" s="115">
        <v>-548</v>
      </c>
      <c r="K24" s="116">
        <v>-2.8784536190776344</v>
      </c>
    </row>
    <row r="25" spans="1:255" ht="14.1" customHeight="1" x14ac:dyDescent="0.2">
      <c r="A25" s="306">
        <v>25</v>
      </c>
      <c r="B25" s="307" t="s">
        <v>242</v>
      </c>
      <c r="C25" s="308"/>
      <c r="D25" s="113">
        <v>5.3726280573157768</v>
      </c>
      <c r="E25" s="115">
        <v>18500</v>
      </c>
      <c r="F25" s="114">
        <v>18658</v>
      </c>
      <c r="G25" s="114">
        <v>18903</v>
      </c>
      <c r="H25" s="114">
        <v>18543</v>
      </c>
      <c r="I25" s="140">
        <v>18597</v>
      </c>
      <c r="J25" s="115">
        <v>-97</v>
      </c>
      <c r="K25" s="116">
        <v>-0.52158950368338974</v>
      </c>
    </row>
    <row r="26" spans="1:255" ht="14.1" customHeight="1" x14ac:dyDescent="0.2">
      <c r="A26" s="306">
        <v>26</v>
      </c>
      <c r="B26" s="307" t="s">
        <v>243</v>
      </c>
      <c r="C26" s="308"/>
      <c r="D26" s="113">
        <v>3.7044996486010837</v>
      </c>
      <c r="E26" s="115">
        <v>12756</v>
      </c>
      <c r="F26" s="114">
        <v>12854</v>
      </c>
      <c r="G26" s="114">
        <v>13166</v>
      </c>
      <c r="H26" s="114">
        <v>12804</v>
      </c>
      <c r="I26" s="140">
        <v>12848</v>
      </c>
      <c r="J26" s="115">
        <v>-92</v>
      </c>
      <c r="K26" s="116">
        <v>-0.71606475716064755</v>
      </c>
    </row>
    <row r="27" spans="1:255" ht="14.1" customHeight="1" x14ac:dyDescent="0.2">
      <c r="A27" s="306">
        <v>27</v>
      </c>
      <c r="B27" s="307" t="s">
        <v>244</v>
      </c>
      <c r="C27" s="308"/>
      <c r="D27" s="113">
        <v>2.8977342030214497</v>
      </c>
      <c r="E27" s="115">
        <v>9978</v>
      </c>
      <c r="F27" s="114">
        <v>9967</v>
      </c>
      <c r="G27" s="114">
        <v>9985</v>
      </c>
      <c r="H27" s="114">
        <v>9864</v>
      </c>
      <c r="I27" s="140">
        <v>9832</v>
      </c>
      <c r="J27" s="115">
        <v>146</v>
      </c>
      <c r="K27" s="116">
        <v>1.4849471114727422</v>
      </c>
    </row>
    <row r="28" spans="1:255" ht="14.1" customHeight="1" x14ac:dyDescent="0.2">
      <c r="A28" s="306">
        <v>28</v>
      </c>
      <c r="B28" s="307" t="s">
        <v>245</v>
      </c>
      <c r="C28" s="308"/>
      <c r="D28" s="113">
        <v>0.47017755809698608</v>
      </c>
      <c r="E28" s="115">
        <v>1619</v>
      </c>
      <c r="F28" s="114">
        <v>1634</v>
      </c>
      <c r="G28" s="114">
        <v>1656</v>
      </c>
      <c r="H28" s="114">
        <v>1652</v>
      </c>
      <c r="I28" s="140">
        <v>1655</v>
      </c>
      <c r="J28" s="115">
        <v>-36</v>
      </c>
      <c r="K28" s="116">
        <v>-2.1752265861027191</v>
      </c>
    </row>
    <row r="29" spans="1:255" ht="14.1" customHeight="1" x14ac:dyDescent="0.2">
      <c r="A29" s="306">
        <v>29</v>
      </c>
      <c r="B29" s="307" t="s">
        <v>246</v>
      </c>
      <c r="C29" s="308"/>
      <c r="D29" s="113">
        <v>4.9878317234809986</v>
      </c>
      <c r="E29" s="115">
        <v>17175</v>
      </c>
      <c r="F29" s="114">
        <v>16862</v>
      </c>
      <c r="G29" s="114">
        <v>16917</v>
      </c>
      <c r="H29" s="114">
        <v>16407</v>
      </c>
      <c r="I29" s="140">
        <v>16383</v>
      </c>
      <c r="J29" s="115">
        <v>792</v>
      </c>
      <c r="K29" s="116">
        <v>4.8342794360007328</v>
      </c>
    </row>
    <row r="30" spans="1:255" ht="14.1" customHeight="1" x14ac:dyDescent="0.2">
      <c r="A30" s="306" t="s">
        <v>247</v>
      </c>
      <c r="B30" s="307" t="s">
        <v>248</v>
      </c>
      <c r="C30" s="308"/>
      <c r="D30" s="113">
        <v>3.9196951832211373</v>
      </c>
      <c r="E30" s="115">
        <v>13497</v>
      </c>
      <c r="F30" s="114">
        <v>13195</v>
      </c>
      <c r="G30" s="114">
        <v>13207</v>
      </c>
      <c r="H30" s="114">
        <v>12712</v>
      </c>
      <c r="I30" s="140">
        <v>12712</v>
      </c>
      <c r="J30" s="115">
        <v>785</v>
      </c>
      <c r="K30" s="116">
        <v>6.1752674638137197</v>
      </c>
    </row>
    <row r="31" spans="1:255" ht="14.1" customHeight="1" x14ac:dyDescent="0.2">
      <c r="A31" s="306" t="s">
        <v>249</v>
      </c>
      <c r="B31" s="307" t="s">
        <v>250</v>
      </c>
      <c r="C31" s="308"/>
      <c r="D31" s="113">
        <v>1.0550679855258496</v>
      </c>
      <c r="E31" s="115">
        <v>3633</v>
      </c>
      <c r="F31" s="114">
        <v>3622</v>
      </c>
      <c r="G31" s="114">
        <v>3665</v>
      </c>
      <c r="H31" s="114">
        <v>3649</v>
      </c>
      <c r="I31" s="140">
        <v>3625</v>
      </c>
      <c r="J31" s="115">
        <v>8</v>
      </c>
      <c r="K31" s="116">
        <v>0.22068965517241379</v>
      </c>
    </row>
    <row r="32" spans="1:255" ht="14.1" customHeight="1" x14ac:dyDescent="0.2">
      <c r="A32" s="306">
        <v>31</v>
      </c>
      <c r="B32" s="307" t="s">
        <v>251</v>
      </c>
      <c r="C32" s="308"/>
      <c r="D32" s="113">
        <v>0.62525774094058739</v>
      </c>
      <c r="E32" s="115">
        <v>2153</v>
      </c>
      <c r="F32" s="114">
        <v>2138</v>
      </c>
      <c r="G32" s="114">
        <v>2124</v>
      </c>
      <c r="H32" s="114">
        <v>2111</v>
      </c>
      <c r="I32" s="140">
        <v>2045</v>
      </c>
      <c r="J32" s="115">
        <v>108</v>
      </c>
      <c r="K32" s="116">
        <v>5.2811735941320297</v>
      </c>
    </row>
    <row r="33" spans="1:11" ht="14.1" customHeight="1" x14ac:dyDescent="0.2">
      <c r="A33" s="306">
        <v>32</v>
      </c>
      <c r="B33" s="307" t="s">
        <v>252</v>
      </c>
      <c r="C33" s="308"/>
      <c r="D33" s="113">
        <v>1.4026915414505514</v>
      </c>
      <c r="E33" s="115">
        <v>4830</v>
      </c>
      <c r="F33" s="114">
        <v>4743</v>
      </c>
      <c r="G33" s="114">
        <v>4870</v>
      </c>
      <c r="H33" s="114">
        <v>4712</v>
      </c>
      <c r="I33" s="140">
        <v>4719</v>
      </c>
      <c r="J33" s="115">
        <v>111</v>
      </c>
      <c r="K33" s="116">
        <v>2.3521932612841705</v>
      </c>
    </row>
    <row r="34" spans="1:11" ht="14.1" customHeight="1" x14ac:dyDescent="0.2">
      <c r="A34" s="306">
        <v>33</v>
      </c>
      <c r="B34" s="307" t="s">
        <v>253</v>
      </c>
      <c r="C34" s="308"/>
      <c r="D34" s="113">
        <v>0.91567006836306186</v>
      </c>
      <c r="E34" s="115">
        <v>3153</v>
      </c>
      <c r="F34" s="114">
        <v>3042</v>
      </c>
      <c r="G34" s="114">
        <v>3315</v>
      </c>
      <c r="H34" s="114">
        <v>3195</v>
      </c>
      <c r="I34" s="140">
        <v>3068</v>
      </c>
      <c r="J34" s="115">
        <v>85</v>
      </c>
      <c r="K34" s="116">
        <v>2.7705345501955669</v>
      </c>
    </row>
    <row r="35" spans="1:11" ht="14.1" customHeight="1" x14ac:dyDescent="0.2">
      <c r="A35" s="306">
        <v>34</v>
      </c>
      <c r="B35" s="307" t="s">
        <v>254</v>
      </c>
      <c r="C35" s="308"/>
      <c r="D35" s="113">
        <v>1.5972678008236094</v>
      </c>
      <c r="E35" s="115">
        <v>5500</v>
      </c>
      <c r="F35" s="114">
        <v>5507</v>
      </c>
      <c r="G35" s="114">
        <v>5576</v>
      </c>
      <c r="H35" s="114">
        <v>5528</v>
      </c>
      <c r="I35" s="140">
        <v>5457</v>
      </c>
      <c r="J35" s="115">
        <v>43</v>
      </c>
      <c r="K35" s="116">
        <v>0.78797874289902881</v>
      </c>
    </row>
    <row r="36" spans="1:11" ht="14.1" customHeight="1" x14ac:dyDescent="0.2">
      <c r="A36" s="306">
        <v>41</v>
      </c>
      <c r="B36" s="307" t="s">
        <v>255</v>
      </c>
      <c r="C36" s="308"/>
      <c r="D36" s="113">
        <v>0.76755978137759995</v>
      </c>
      <c r="E36" s="115">
        <v>2643</v>
      </c>
      <c r="F36" s="114">
        <v>2670</v>
      </c>
      <c r="G36" s="114">
        <v>2639</v>
      </c>
      <c r="H36" s="114">
        <v>2582</v>
      </c>
      <c r="I36" s="140">
        <v>2584</v>
      </c>
      <c r="J36" s="115">
        <v>59</v>
      </c>
      <c r="K36" s="116">
        <v>2.2832817337461302</v>
      </c>
    </row>
    <row r="37" spans="1:11" ht="14.1" customHeight="1" x14ac:dyDescent="0.2">
      <c r="A37" s="306">
        <v>42</v>
      </c>
      <c r="B37" s="307" t="s">
        <v>256</v>
      </c>
      <c r="C37" s="308"/>
      <c r="D37" s="113">
        <v>8.8285347536432232E-2</v>
      </c>
      <c r="E37" s="115">
        <v>304</v>
      </c>
      <c r="F37" s="114">
        <v>308</v>
      </c>
      <c r="G37" s="114">
        <v>303</v>
      </c>
      <c r="H37" s="114">
        <v>294</v>
      </c>
      <c r="I37" s="140">
        <v>294</v>
      </c>
      <c r="J37" s="115">
        <v>10</v>
      </c>
      <c r="K37" s="116">
        <v>3.4013605442176869</v>
      </c>
    </row>
    <row r="38" spans="1:11" ht="14.1" customHeight="1" x14ac:dyDescent="0.2">
      <c r="A38" s="306">
        <v>43</v>
      </c>
      <c r="B38" s="307" t="s">
        <v>257</v>
      </c>
      <c r="C38" s="308"/>
      <c r="D38" s="113">
        <v>2.9793400670271653</v>
      </c>
      <c r="E38" s="115">
        <v>10259</v>
      </c>
      <c r="F38" s="114">
        <v>10179</v>
      </c>
      <c r="G38" s="114">
        <v>10204</v>
      </c>
      <c r="H38" s="114">
        <v>9815</v>
      </c>
      <c r="I38" s="140">
        <v>9761</v>
      </c>
      <c r="J38" s="115">
        <v>498</v>
      </c>
      <c r="K38" s="116">
        <v>5.1019362770207968</v>
      </c>
    </row>
    <row r="39" spans="1:11" ht="14.1" customHeight="1" x14ac:dyDescent="0.2">
      <c r="A39" s="306">
        <v>51</v>
      </c>
      <c r="B39" s="307" t="s">
        <v>258</v>
      </c>
      <c r="C39" s="308"/>
      <c r="D39" s="113">
        <v>8.5183743879560208</v>
      </c>
      <c r="E39" s="115">
        <v>29332</v>
      </c>
      <c r="F39" s="114">
        <v>29165</v>
      </c>
      <c r="G39" s="114">
        <v>29896</v>
      </c>
      <c r="H39" s="114">
        <v>29318</v>
      </c>
      <c r="I39" s="140">
        <v>29437</v>
      </c>
      <c r="J39" s="115">
        <v>-105</v>
      </c>
      <c r="K39" s="116">
        <v>-0.35669395658524988</v>
      </c>
    </row>
    <row r="40" spans="1:11" ht="14.1" customHeight="1" x14ac:dyDescent="0.2">
      <c r="A40" s="306" t="s">
        <v>259</v>
      </c>
      <c r="B40" s="307" t="s">
        <v>260</v>
      </c>
      <c r="C40" s="308"/>
      <c r="D40" s="113">
        <v>7.5925398881331718</v>
      </c>
      <c r="E40" s="115">
        <v>26144</v>
      </c>
      <c r="F40" s="114">
        <v>25961</v>
      </c>
      <c r="G40" s="114">
        <v>26672</v>
      </c>
      <c r="H40" s="114">
        <v>26300</v>
      </c>
      <c r="I40" s="140">
        <v>26405</v>
      </c>
      <c r="J40" s="115">
        <v>-261</v>
      </c>
      <c r="K40" s="116">
        <v>-0.98844915735656125</v>
      </c>
    </row>
    <row r="41" spans="1:11" ht="14.1" customHeight="1" x14ac:dyDescent="0.2">
      <c r="A41" s="306"/>
      <c r="B41" s="307" t="s">
        <v>261</v>
      </c>
      <c r="C41" s="308"/>
      <c r="D41" s="113">
        <v>6.8964215393015005</v>
      </c>
      <c r="E41" s="115">
        <v>23747</v>
      </c>
      <c r="F41" s="114">
        <v>23538</v>
      </c>
      <c r="G41" s="114">
        <v>24274</v>
      </c>
      <c r="H41" s="114">
        <v>23854</v>
      </c>
      <c r="I41" s="140">
        <v>23944</v>
      </c>
      <c r="J41" s="115">
        <v>-197</v>
      </c>
      <c r="K41" s="116">
        <v>-0.8227530905446041</v>
      </c>
    </row>
    <row r="42" spans="1:11" ht="14.1" customHeight="1" x14ac:dyDescent="0.2">
      <c r="A42" s="306">
        <v>52</v>
      </c>
      <c r="B42" s="307" t="s">
        <v>262</v>
      </c>
      <c r="C42" s="308"/>
      <c r="D42" s="113">
        <v>3.6147622394275394</v>
      </c>
      <c r="E42" s="115">
        <v>12447</v>
      </c>
      <c r="F42" s="114">
        <v>12564</v>
      </c>
      <c r="G42" s="114">
        <v>12631</v>
      </c>
      <c r="H42" s="114">
        <v>12221</v>
      </c>
      <c r="I42" s="140">
        <v>12053</v>
      </c>
      <c r="J42" s="115">
        <v>394</v>
      </c>
      <c r="K42" s="116">
        <v>3.2688957106114662</v>
      </c>
    </row>
    <row r="43" spans="1:11" ht="14.1" customHeight="1" x14ac:dyDescent="0.2">
      <c r="A43" s="306" t="s">
        <v>263</v>
      </c>
      <c r="B43" s="307" t="s">
        <v>264</v>
      </c>
      <c r="C43" s="308"/>
      <c r="D43" s="113">
        <v>3.1744971510550681</v>
      </c>
      <c r="E43" s="115">
        <v>10931</v>
      </c>
      <c r="F43" s="114">
        <v>11061</v>
      </c>
      <c r="G43" s="114">
        <v>11094</v>
      </c>
      <c r="H43" s="114">
        <v>10722</v>
      </c>
      <c r="I43" s="140">
        <v>10605</v>
      </c>
      <c r="J43" s="115">
        <v>326</v>
      </c>
      <c r="K43" s="116">
        <v>3.0740216878830742</v>
      </c>
    </row>
    <row r="44" spans="1:11" ht="14.1" customHeight="1" x14ac:dyDescent="0.2">
      <c r="A44" s="306">
        <v>53</v>
      </c>
      <c r="B44" s="307" t="s">
        <v>265</v>
      </c>
      <c r="C44" s="308"/>
      <c r="D44" s="113">
        <v>0.67085247634591594</v>
      </c>
      <c r="E44" s="115">
        <v>2310</v>
      </c>
      <c r="F44" s="114">
        <v>2306</v>
      </c>
      <c r="G44" s="114">
        <v>2318</v>
      </c>
      <c r="H44" s="114">
        <v>2276</v>
      </c>
      <c r="I44" s="140">
        <v>2266</v>
      </c>
      <c r="J44" s="115">
        <v>44</v>
      </c>
      <c r="K44" s="116">
        <v>1.941747572815534</v>
      </c>
    </row>
    <row r="45" spans="1:11" ht="14.1" customHeight="1" x14ac:dyDescent="0.2">
      <c r="A45" s="306" t="s">
        <v>266</v>
      </c>
      <c r="B45" s="307" t="s">
        <v>267</v>
      </c>
      <c r="C45" s="308"/>
      <c r="D45" s="113">
        <v>0.59853980681771979</v>
      </c>
      <c r="E45" s="115">
        <v>2061</v>
      </c>
      <c r="F45" s="114">
        <v>2069</v>
      </c>
      <c r="G45" s="114">
        <v>2092</v>
      </c>
      <c r="H45" s="114">
        <v>2052</v>
      </c>
      <c r="I45" s="140">
        <v>2047</v>
      </c>
      <c r="J45" s="115">
        <v>14</v>
      </c>
      <c r="K45" s="116">
        <v>0.68392769907181239</v>
      </c>
    </row>
    <row r="46" spans="1:11" ht="14.1" customHeight="1" x14ac:dyDescent="0.2">
      <c r="A46" s="306">
        <v>54</v>
      </c>
      <c r="B46" s="307" t="s">
        <v>268</v>
      </c>
      <c r="C46" s="308"/>
      <c r="D46" s="113">
        <v>2.1879664748009224</v>
      </c>
      <c r="E46" s="115">
        <v>7534</v>
      </c>
      <c r="F46" s="114">
        <v>7453</v>
      </c>
      <c r="G46" s="114">
        <v>7562</v>
      </c>
      <c r="H46" s="114">
        <v>7515</v>
      </c>
      <c r="I46" s="140">
        <v>7554</v>
      </c>
      <c r="J46" s="115">
        <v>-20</v>
      </c>
      <c r="K46" s="116">
        <v>-0.26476039184537992</v>
      </c>
    </row>
    <row r="47" spans="1:11" ht="14.1" customHeight="1" x14ac:dyDescent="0.2">
      <c r="A47" s="306">
        <v>61</v>
      </c>
      <c r="B47" s="307" t="s">
        <v>269</v>
      </c>
      <c r="C47" s="308"/>
      <c r="D47" s="113">
        <v>3.920566420203405</v>
      </c>
      <c r="E47" s="115">
        <v>13500</v>
      </c>
      <c r="F47" s="114">
        <v>13568</v>
      </c>
      <c r="G47" s="114">
        <v>13550</v>
      </c>
      <c r="H47" s="114">
        <v>13285</v>
      </c>
      <c r="I47" s="140">
        <v>13332</v>
      </c>
      <c r="J47" s="115">
        <v>168</v>
      </c>
      <c r="K47" s="116">
        <v>1.2601260126012601</v>
      </c>
    </row>
    <row r="48" spans="1:11" ht="14.1" customHeight="1" x14ac:dyDescent="0.2">
      <c r="A48" s="306">
        <v>62</v>
      </c>
      <c r="B48" s="307" t="s">
        <v>270</v>
      </c>
      <c r="C48" s="308"/>
      <c r="D48" s="113">
        <v>5.4943108225057937</v>
      </c>
      <c r="E48" s="115">
        <v>18919</v>
      </c>
      <c r="F48" s="114">
        <v>19187</v>
      </c>
      <c r="G48" s="114">
        <v>19232</v>
      </c>
      <c r="H48" s="114">
        <v>19135</v>
      </c>
      <c r="I48" s="140">
        <v>19262</v>
      </c>
      <c r="J48" s="115">
        <v>-343</v>
      </c>
      <c r="K48" s="116">
        <v>-1.780708129996885</v>
      </c>
    </row>
    <row r="49" spans="1:11" ht="14.1" customHeight="1" x14ac:dyDescent="0.2">
      <c r="A49" s="306">
        <v>63</v>
      </c>
      <c r="B49" s="307" t="s">
        <v>271</v>
      </c>
      <c r="C49" s="308"/>
      <c r="D49" s="113">
        <v>1.3759736073276838</v>
      </c>
      <c r="E49" s="115">
        <v>4738</v>
      </c>
      <c r="F49" s="114">
        <v>4860</v>
      </c>
      <c r="G49" s="114">
        <v>4896</v>
      </c>
      <c r="H49" s="114">
        <v>4862</v>
      </c>
      <c r="I49" s="140">
        <v>4769</v>
      </c>
      <c r="J49" s="115">
        <v>-31</v>
      </c>
      <c r="K49" s="116">
        <v>-0.65003145313482913</v>
      </c>
    </row>
    <row r="50" spans="1:11" ht="14.1" customHeight="1" x14ac:dyDescent="0.2">
      <c r="A50" s="306" t="s">
        <v>272</v>
      </c>
      <c r="B50" s="307" t="s">
        <v>273</v>
      </c>
      <c r="C50" s="308"/>
      <c r="D50" s="113">
        <v>0.20735440177964673</v>
      </c>
      <c r="E50" s="115">
        <v>714</v>
      </c>
      <c r="F50" s="114">
        <v>723</v>
      </c>
      <c r="G50" s="114">
        <v>737</v>
      </c>
      <c r="H50" s="114">
        <v>707</v>
      </c>
      <c r="I50" s="140">
        <v>695</v>
      </c>
      <c r="J50" s="115">
        <v>19</v>
      </c>
      <c r="K50" s="116">
        <v>2.7338129496402876</v>
      </c>
    </row>
    <row r="51" spans="1:11" ht="14.1" customHeight="1" x14ac:dyDescent="0.2">
      <c r="A51" s="306" t="s">
        <v>274</v>
      </c>
      <c r="B51" s="307" t="s">
        <v>275</v>
      </c>
      <c r="C51" s="308"/>
      <c r="D51" s="113">
        <v>0.94384006412304189</v>
      </c>
      <c r="E51" s="115">
        <v>3250</v>
      </c>
      <c r="F51" s="114">
        <v>3348</v>
      </c>
      <c r="G51" s="114">
        <v>3360</v>
      </c>
      <c r="H51" s="114">
        <v>3357</v>
      </c>
      <c r="I51" s="140">
        <v>3290</v>
      </c>
      <c r="J51" s="115">
        <v>-40</v>
      </c>
      <c r="K51" s="116">
        <v>-1.21580547112462</v>
      </c>
    </row>
    <row r="52" spans="1:11" ht="14.1" customHeight="1" x14ac:dyDescent="0.2">
      <c r="A52" s="306">
        <v>71</v>
      </c>
      <c r="B52" s="307" t="s">
        <v>276</v>
      </c>
      <c r="C52" s="308"/>
      <c r="D52" s="113">
        <v>11.208463776870401</v>
      </c>
      <c r="E52" s="115">
        <v>38595</v>
      </c>
      <c r="F52" s="114">
        <v>38715</v>
      </c>
      <c r="G52" s="114">
        <v>38829</v>
      </c>
      <c r="H52" s="114">
        <v>38296</v>
      </c>
      <c r="I52" s="140">
        <v>38310</v>
      </c>
      <c r="J52" s="115">
        <v>285</v>
      </c>
      <c r="K52" s="116">
        <v>0.74393108848864531</v>
      </c>
    </row>
    <row r="53" spans="1:11" ht="14.1" customHeight="1" x14ac:dyDescent="0.2">
      <c r="A53" s="306" t="s">
        <v>277</v>
      </c>
      <c r="B53" s="307" t="s">
        <v>278</v>
      </c>
      <c r="C53" s="308"/>
      <c r="D53" s="113">
        <v>5.2628521975500817</v>
      </c>
      <c r="E53" s="115">
        <v>18122</v>
      </c>
      <c r="F53" s="114">
        <v>18217</v>
      </c>
      <c r="G53" s="114">
        <v>18334</v>
      </c>
      <c r="H53" s="114">
        <v>18015</v>
      </c>
      <c r="I53" s="140">
        <v>18033</v>
      </c>
      <c r="J53" s="115">
        <v>89</v>
      </c>
      <c r="K53" s="116">
        <v>0.49353962180446959</v>
      </c>
    </row>
    <row r="54" spans="1:11" ht="14.1" customHeight="1" x14ac:dyDescent="0.2">
      <c r="A54" s="306" t="s">
        <v>279</v>
      </c>
      <c r="B54" s="307" t="s">
        <v>280</v>
      </c>
      <c r="C54" s="308"/>
      <c r="D54" s="113">
        <v>4.7099071261376899</v>
      </c>
      <c r="E54" s="115">
        <v>16218</v>
      </c>
      <c r="F54" s="114">
        <v>16253</v>
      </c>
      <c r="G54" s="114">
        <v>16259</v>
      </c>
      <c r="H54" s="114">
        <v>16118</v>
      </c>
      <c r="I54" s="140">
        <v>16131</v>
      </c>
      <c r="J54" s="115">
        <v>87</v>
      </c>
      <c r="K54" s="116">
        <v>0.53933420122745024</v>
      </c>
    </row>
    <row r="55" spans="1:11" ht="14.1" customHeight="1" x14ac:dyDescent="0.2">
      <c r="A55" s="306">
        <v>72</v>
      </c>
      <c r="B55" s="307" t="s">
        <v>281</v>
      </c>
      <c r="C55" s="308"/>
      <c r="D55" s="113">
        <v>3.2938566176257051</v>
      </c>
      <c r="E55" s="115">
        <v>11342</v>
      </c>
      <c r="F55" s="114">
        <v>11348</v>
      </c>
      <c r="G55" s="114">
        <v>11357</v>
      </c>
      <c r="H55" s="114">
        <v>11199</v>
      </c>
      <c r="I55" s="140">
        <v>11269</v>
      </c>
      <c r="J55" s="115">
        <v>73</v>
      </c>
      <c r="K55" s="116">
        <v>0.64779483538912064</v>
      </c>
    </row>
    <row r="56" spans="1:11" ht="14.1" customHeight="1" x14ac:dyDescent="0.2">
      <c r="A56" s="306" t="s">
        <v>282</v>
      </c>
      <c r="B56" s="307" t="s">
        <v>283</v>
      </c>
      <c r="C56" s="308"/>
      <c r="D56" s="113">
        <v>1.4038531907602414</v>
      </c>
      <c r="E56" s="115">
        <v>4834</v>
      </c>
      <c r="F56" s="114">
        <v>4863</v>
      </c>
      <c r="G56" s="114">
        <v>4902</v>
      </c>
      <c r="H56" s="114">
        <v>4847</v>
      </c>
      <c r="I56" s="140">
        <v>4895</v>
      </c>
      <c r="J56" s="115">
        <v>-61</v>
      </c>
      <c r="K56" s="116">
        <v>-1.2461695607763024</v>
      </c>
    </row>
    <row r="57" spans="1:11" ht="14.1" customHeight="1" x14ac:dyDescent="0.2">
      <c r="A57" s="306" t="s">
        <v>284</v>
      </c>
      <c r="B57" s="307" t="s">
        <v>285</v>
      </c>
      <c r="C57" s="308"/>
      <c r="D57" s="113">
        <v>1.3466419622580139</v>
      </c>
      <c r="E57" s="115">
        <v>4637</v>
      </c>
      <c r="F57" s="114">
        <v>4628</v>
      </c>
      <c r="G57" s="114">
        <v>4587</v>
      </c>
      <c r="H57" s="114">
        <v>4545</v>
      </c>
      <c r="I57" s="140">
        <v>4558</v>
      </c>
      <c r="J57" s="115">
        <v>79</v>
      </c>
      <c r="K57" s="116">
        <v>1.7332163229486617</v>
      </c>
    </row>
    <row r="58" spans="1:11" ht="14.1" customHeight="1" x14ac:dyDescent="0.2">
      <c r="A58" s="306">
        <v>73</v>
      </c>
      <c r="B58" s="307" t="s">
        <v>286</v>
      </c>
      <c r="C58" s="308"/>
      <c r="D58" s="113">
        <v>2.5933820838826969</v>
      </c>
      <c r="E58" s="115">
        <v>8930</v>
      </c>
      <c r="F58" s="114">
        <v>8937</v>
      </c>
      <c r="G58" s="114">
        <v>8690</v>
      </c>
      <c r="H58" s="114">
        <v>8487</v>
      </c>
      <c r="I58" s="140">
        <v>8499</v>
      </c>
      <c r="J58" s="115">
        <v>431</v>
      </c>
      <c r="K58" s="116">
        <v>5.0711848452759147</v>
      </c>
    </row>
    <row r="59" spans="1:11" ht="14.1" customHeight="1" x14ac:dyDescent="0.2">
      <c r="A59" s="306" t="s">
        <v>287</v>
      </c>
      <c r="B59" s="307" t="s">
        <v>288</v>
      </c>
      <c r="C59" s="308"/>
      <c r="D59" s="113">
        <v>1.901910332289785</v>
      </c>
      <c r="E59" s="115">
        <v>6549</v>
      </c>
      <c r="F59" s="114">
        <v>6510</v>
      </c>
      <c r="G59" s="114">
        <v>6286</v>
      </c>
      <c r="H59" s="114">
        <v>6109</v>
      </c>
      <c r="I59" s="140">
        <v>6107</v>
      </c>
      <c r="J59" s="115">
        <v>442</v>
      </c>
      <c r="K59" s="116">
        <v>7.2375962010807271</v>
      </c>
    </row>
    <row r="60" spans="1:11" ht="14.1" customHeight="1" x14ac:dyDescent="0.2">
      <c r="A60" s="306">
        <v>81</v>
      </c>
      <c r="B60" s="307" t="s">
        <v>289</v>
      </c>
      <c r="C60" s="308"/>
      <c r="D60" s="113">
        <v>7.1833489187949047</v>
      </c>
      <c r="E60" s="115">
        <v>24735</v>
      </c>
      <c r="F60" s="114">
        <v>24782</v>
      </c>
      <c r="G60" s="114">
        <v>24563</v>
      </c>
      <c r="H60" s="114">
        <v>23822</v>
      </c>
      <c r="I60" s="140">
        <v>23826</v>
      </c>
      <c r="J60" s="115">
        <v>909</v>
      </c>
      <c r="K60" s="116">
        <v>3.8151599093427349</v>
      </c>
    </row>
    <row r="61" spans="1:11" ht="14.1" customHeight="1" x14ac:dyDescent="0.2">
      <c r="A61" s="306" t="s">
        <v>290</v>
      </c>
      <c r="B61" s="307" t="s">
        <v>291</v>
      </c>
      <c r="C61" s="308"/>
      <c r="D61" s="113">
        <v>1.7000737647311652</v>
      </c>
      <c r="E61" s="115">
        <v>5854</v>
      </c>
      <c r="F61" s="114">
        <v>5855</v>
      </c>
      <c r="G61" s="114">
        <v>5893</v>
      </c>
      <c r="H61" s="114">
        <v>5669</v>
      </c>
      <c r="I61" s="140">
        <v>5715</v>
      </c>
      <c r="J61" s="115">
        <v>139</v>
      </c>
      <c r="K61" s="116">
        <v>2.432195975503062</v>
      </c>
    </row>
    <row r="62" spans="1:11" ht="14.1" customHeight="1" x14ac:dyDescent="0.2">
      <c r="A62" s="306" t="s">
        <v>292</v>
      </c>
      <c r="B62" s="307" t="s">
        <v>293</v>
      </c>
      <c r="C62" s="308"/>
      <c r="D62" s="113">
        <v>3.5500002904123273</v>
      </c>
      <c r="E62" s="115">
        <v>12224</v>
      </c>
      <c r="F62" s="114">
        <v>12313</v>
      </c>
      <c r="G62" s="114">
        <v>12161</v>
      </c>
      <c r="H62" s="114">
        <v>11919</v>
      </c>
      <c r="I62" s="140">
        <v>11901</v>
      </c>
      <c r="J62" s="115">
        <v>323</v>
      </c>
      <c r="K62" s="116">
        <v>2.7140576422149398</v>
      </c>
    </row>
    <row r="63" spans="1:11" ht="14.1" customHeight="1" x14ac:dyDescent="0.2">
      <c r="A63" s="306"/>
      <c r="B63" s="307" t="s">
        <v>294</v>
      </c>
      <c r="C63" s="308"/>
      <c r="D63" s="113">
        <v>3.2639441479011899</v>
      </c>
      <c r="E63" s="115">
        <v>11239</v>
      </c>
      <c r="F63" s="114">
        <v>11330</v>
      </c>
      <c r="G63" s="114">
        <v>11194</v>
      </c>
      <c r="H63" s="114">
        <v>11016</v>
      </c>
      <c r="I63" s="140">
        <v>11009</v>
      </c>
      <c r="J63" s="115">
        <v>230</v>
      </c>
      <c r="K63" s="116">
        <v>2.0891997456626394</v>
      </c>
    </row>
    <row r="64" spans="1:11" ht="14.1" customHeight="1" x14ac:dyDescent="0.2">
      <c r="A64" s="306" t="s">
        <v>295</v>
      </c>
      <c r="B64" s="307" t="s">
        <v>296</v>
      </c>
      <c r="C64" s="308"/>
      <c r="D64" s="113">
        <v>0.64761949015211795</v>
      </c>
      <c r="E64" s="115">
        <v>2230</v>
      </c>
      <c r="F64" s="114">
        <v>2203</v>
      </c>
      <c r="G64" s="114">
        <v>2210</v>
      </c>
      <c r="H64" s="114">
        <v>2140</v>
      </c>
      <c r="I64" s="140">
        <v>2120</v>
      </c>
      <c r="J64" s="115">
        <v>110</v>
      </c>
      <c r="K64" s="116">
        <v>5.1886792452830193</v>
      </c>
    </row>
    <row r="65" spans="1:11" ht="14.1" customHeight="1" x14ac:dyDescent="0.2">
      <c r="A65" s="306" t="s">
        <v>297</v>
      </c>
      <c r="B65" s="307" t="s">
        <v>298</v>
      </c>
      <c r="C65" s="308"/>
      <c r="D65" s="113">
        <v>0.56427115218186785</v>
      </c>
      <c r="E65" s="115">
        <v>1943</v>
      </c>
      <c r="F65" s="114">
        <v>1937</v>
      </c>
      <c r="G65" s="114">
        <v>1847</v>
      </c>
      <c r="H65" s="114">
        <v>1721</v>
      </c>
      <c r="I65" s="140">
        <v>1720</v>
      </c>
      <c r="J65" s="115">
        <v>223</v>
      </c>
      <c r="K65" s="116">
        <v>12.965116279069768</v>
      </c>
    </row>
    <row r="66" spans="1:11" ht="14.1" customHeight="1" x14ac:dyDescent="0.2">
      <c r="A66" s="306">
        <v>82</v>
      </c>
      <c r="B66" s="307" t="s">
        <v>299</v>
      </c>
      <c r="C66" s="308"/>
      <c r="D66" s="113">
        <v>2.6465275398010095</v>
      </c>
      <c r="E66" s="115">
        <v>9113</v>
      </c>
      <c r="F66" s="114">
        <v>9096</v>
      </c>
      <c r="G66" s="114">
        <v>8949</v>
      </c>
      <c r="H66" s="114">
        <v>8797</v>
      </c>
      <c r="I66" s="140">
        <v>8754</v>
      </c>
      <c r="J66" s="115">
        <v>359</v>
      </c>
      <c r="K66" s="116">
        <v>4.1009824080420376</v>
      </c>
    </row>
    <row r="67" spans="1:11" ht="14.1" customHeight="1" x14ac:dyDescent="0.2">
      <c r="A67" s="306" t="s">
        <v>300</v>
      </c>
      <c r="B67" s="307" t="s">
        <v>301</v>
      </c>
      <c r="C67" s="308"/>
      <c r="D67" s="113">
        <v>1.811301686133973</v>
      </c>
      <c r="E67" s="115">
        <v>6237</v>
      </c>
      <c r="F67" s="114">
        <v>6221</v>
      </c>
      <c r="G67" s="114">
        <v>6086</v>
      </c>
      <c r="H67" s="114">
        <v>6036</v>
      </c>
      <c r="I67" s="140">
        <v>5947</v>
      </c>
      <c r="J67" s="115">
        <v>290</v>
      </c>
      <c r="K67" s="116">
        <v>4.8764082730788632</v>
      </c>
    </row>
    <row r="68" spans="1:11" ht="14.1" customHeight="1" x14ac:dyDescent="0.2">
      <c r="A68" s="306" t="s">
        <v>302</v>
      </c>
      <c r="B68" s="307" t="s">
        <v>303</v>
      </c>
      <c r="C68" s="308"/>
      <c r="D68" s="113">
        <v>0.43126230622237455</v>
      </c>
      <c r="E68" s="115">
        <v>1485</v>
      </c>
      <c r="F68" s="114">
        <v>1496</v>
      </c>
      <c r="G68" s="114">
        <v>1490</v>
      </c>
      <c r="H68" s="114">
        <v>1446</v>
      </c>
      <c r="I68" s="140">
        <v>1473</v>
      </c>
      <c r="J68" s="115">
        <v>12</v>
      </c>
      <c r="K68" s="116">
        <v>0.81466395112016299</v>
      </c>
    </row>
    <row r="69" spans="1:11" ht="14.1" customHeight="1" x14ac:dyDescent="0.2">
      <c r="A69" s="306">
        <v>83</v>
      </c>
      <c r="B69" s="307" t="s">
        <v>304</v>
      </c>
      <c r="C69" s="308"/>
      <c r="D69" s="113">
        <v>5.3029290987343831</v>
      </c>
      <c r="E69" s="115">
        <v>18260</v>
      </c>
      <c r="F69" s="114">
        <v>18241</v>
      </c>
      <c r="G69" s="114">
        <v>18167</v>
      </c>
      <c r="H69" s="114">
        <v>17631</v>
      </c>
      <c r="I69" s="140">
        <v>17619</v>
      </c>
      <c r="J69" s="115">
        <v>641</v>
      </c>
      <c r="K69" s="116">
        <v>3.6381179408592996</v>
      </c>
    </row>
    <row r="70" spans="1:11" ht="14.1" customHeight="1" x14ac:dyDescent="0.2">
      <c r="A70" s="306" t="s">
        <v>305</v>
      </c>
      <c r="B70" s="307" t="s">
        <v>306</v>
      </c>
      <c r="C70" s="308"/>
      <c r="D70" s="113">
        <v>4.510103444871028</v>
      </c>
      <c r="E70" s="115">
        <v>15530</v>
      </c>
      <c r="F70" s="114">
        <v>15530</v>
      </c>
      <c r="G70" s="114">
        <v>15436</v>
      </c>
      <c r="H70" s="114">
        <v>14964</v>
      </c>
      <c r="I70" s="140">
        <v>14960</v>
      </c>
      <c r="J70" s="115">
        <v>570</v>
      </c>
      <c r="K70" s="116">
        <v>3.8101604278074865</v>
      </c>
    </row>
    <row r="71" spans="1:11" ht="14.1" customHeight="1" x14ac:dyDescent="0.2">
      <c r="A71" s="306"/>
      <c r="B71" s="307" t="s">
        <v>307</v>
      </c>
      <c r="C71" s="308"/>
      <c r="D71" s="113">
        <v>2.4615348872328933</v>
      </c>
      <c r="E71" s="115">
        <v>8476</v>
      </c>
      <c r="F71" s="114">
        <v>8473</v>
      </c>
      <c r="G71" s="114">
        <v>8419</v>
      </c>
      <c r="H71" s="114">
        <v>8192</v>
      </c>
      <c r="I71" s="140">
        <v>8193</v>
      </c>
      <c r="J71" s="115">
        <v>283</v>
      </c>
      <c r="K71" s="116">
        <v>3.4541681923593313</v>
      </c>
    </row>
    <row r="72" spans="1:11" ht="14.1" customHeight="1" x14ac:dyDescent="0.2">
      <c r="A72" s="306">
        <v>84</v>
      </c>
      <c r="B72" s="307" t="s">
        <v>308</v>
      </c>
      <c r="C72" s="308"/>
      <c r="D72" s="113">
        <v>1.9138172377141065</v>
      </c>
      <c r="E72" s="115">
        <v>6590</v>
      </c>
      <c r="F72" s="114">
        <v>6541</v>
      </c>
      <c r="G72" s="114">
        <v>6381</v>
      </c>
      <c r="H72" s="114">
        <v>6481</v>
      </c>
      <c r="I72" s="140">
        <v>6376</v>
      </c>
      <c r="J72" s="115">
        <v>214</v>
      </c>
      <c r="K72" s="116">
        <v>3.35633626097867</v>
      </c>
    </row>
    <row r="73" spans="1:11" ht="14.1" customHeight="1" x14ac:dyDescent="0.2">
      <c r="A73" s="306" t="s">
        <v>309</v>
      </c>
      <c r="B73" s="307" t="s">
        <v>310</v>
      </c>
      <c r="C73" s="308"/>
      <c r="D73" s="113">
        <v>0.516643530484582</v>
      </c>
      <c r="E73" s="115">
        <v>1779</v>
      </c>
      <c r="F73" s="114">
        <v>1782</v>
      </c>
      <c r="G73" s="114">
        <v>1718</v>
      </c>
      <c r="H73" s="114">
        <v>1781</v>
      </c>
      <c r="I73" s="140">
        <v>1774</v>
      </c>
      <c r="J73" s="115">
        <v>5</v>
      </c>
      <c r="K73" s="116">
        <v>0.28184892897406988</v>
      </c>
    </row>
    <row r="74" spans="1:11" ht="14.1" customHeight="1" x14ac:dyDescent="0.2">
      <c r="A74" s="306" t="s">
        <v>311</v>
      </c>
      <c r="B74" s="307" t="s">
        <v>312</v>
      </c>
      <c r="C74" s="308"/>
      <c r="D74" s="113">
        <v>0.27385882475939338</v>
      </c>
      <c r="E74" s="115">
        <v>943</v>
      </c>
      <c r="F74" s="114">
        <v>948</v>
      </c>
      <c r="G74" s="114">
        <v>940</v>
      </c>
      <c r="H74" s="114">
        <v>921</v>
      </c>
      <c r="I74" s="140">
        <v>928</v>
      </c>
      <c r="J74" s="115">
        <v>15</v>
      </c>
      <c r="K74" s="116">
        <v>1.6163793103448276</v>
      </c>
    </row>
    <row r="75" spans="1:11" ht="14.1" customHeight="1" x14ac:dyDescent="0.2">
      <c r="A75" s="306" t="s">
        <v>313</v>
      </c>
      <c r="B75" s="307" t="s">
        <v>314</v>
      </c>
      <c r="C75" s="308"/>
      <c r="D75" s="113">
        <v>0.75391040198874359</v>
      </c>
      <c r="E75" s="115">
        <v>2596</v>
      </c>
      <c r="F75" s="114">
        <v>2536</v>
      </c>
      <c r="G75" s="114">
        <v>2479</v>
      </c>
      <c r="H75" s="114">
        <v>2549</v>
      </c>
      <c r="I75" s="140">
        <v>2481</v>
      </c>
      <c r="J75" s="115">
        <v>115</v>
      </c>
      <c r="K75" s="116">
        <v>4.6352277307537282</v>
      </c>
    </row>
    <row r="76" spans="1:11" ht="14.1" customHeight="1" x14ac:dyDescent="0.2">
      <c r="A76" s="306">
        <v>91</v>
      </c>
      <c r="B76" s="307" t="s">
        <v>315</v>
      </c>
      <c r="C76" s="308"/>
      <c r="D76" s="113">
        <v>0.44578292259349828</v>
      </c>
      <c r="E76" s="115">
        <v>1535</v>
      </c>
      <c r="F76" s="114">
        <v>1522</v>
      </c>
      <c r="G76" s="114">
        <v>1508</v>
      </c>
      <c r="H76" s="114">
        <v>1460</v>
      </c>
      <c r="I76" s="140">
        <v>1436</v>
      </c>
      <c r="J76" s="115">
        <v>99</v>
      </c>
      <c r="K76" s="116">
        <v>6.8941504178272979</v>
      </c>
    </row>
    <row r="77" spans="1:11" ht="14.1" customHeight="1" x14ac:dyDescent="0.2">
      <c r="A77" s="306">
        <v>92</v>
      </c>
      <c r="B77" s="307" t="s">
        <v>316</v>
      </c>
      <c r="C77" s="308"/>
      <c r="D77" s="113">
        <v>1.6085938815930858</v>
      </c>
      <c r="E77" s="115">
        <v>5539</v>
      </c>
      <c r="F77" s="114">
        <v>5522</v>
      </c>
      <c r="G77" s="114">
        <v>5527</v>
      </c>
      <c r="H77" s="114">
        <v>5567</v>
      </c>
      <c r="I77" s="140">
        <v>5638</v>
      </c>
      <c r="J77" s="115">
        <v>-99</v>
      </c>
      <c r="K77" s="116">
        <v>-1.7559418233416104</v>
      </c>
    </row>
    <row r="78" spans="1:11" ht="14.1" customHeight="1" x14ac:dyDescent="0.2">
      <c r="A78" s="306">
        <v>93</v>
      </c>
      <c r="B78" s="307" t="s">
        <v>317</v>
      </c>
      <c r="C78" s="308"/>
      <c r="D78" s="113">
        <v>0.18266935394873643</v>
      </c>
      <c r="E78" s="115">
        <v>629</v>
      </c>
      <c r="F78" s="114">
        <v>633</v>
      </c>
      <c r="G78" s="114">
        <v>637</v>
      </c>
      <c r="H78" s="114">
        <v>625</v>
      </c>
      <c r="I78" s="140">
        <v>648</v>
      </c>
      <c r="J78" s="115">
        <v>-19</v>
      </c>
      <c r="K78" s="116">
        <v>-2.9320987654320989</v>
      </c>
    </row>
    <row r="79" spans="1:11" ht="14.1" customHeight="1" x14ac:dyDescent="0.2">
      <c r="A79" s="306">
        <v>94</v>
      </c>
      <c r="B79" s="307" t="s">
        <v>318</v>
      </c>
      <c r="C79" s="308"/>
      <c r="D79" s="113">
        <v>0.23291068659282449</v>
      </c>
      <c r="E79" s="115">
        <v>802</v>
      </c>
      <c r="F79" s="114">
        <v>805</v>
      </c>
      <c r="G79" s="114">
        <v>836</v>
      </c>
      <c r="H79" s="114">
        <v>834</v>
      </c>
      <c r="I79" s="140">
        <v>806</v>
      </c>
      <c r="J79" s="115">
        <v>-4</v>
      </c>
      <c r="K79" s="116">
        <v>-0.49627791563275436</v>
      </c>
    </row>
    <row r="80" spans="1:11" ht="14.1" customHeight="1" x14ac:dyDescent="0.2">
      <c r="A80" s="306" t="s">
        <v>319</v>
      </c>
      <c r="B80" s="307" t="s">
        <v>320</v>
      </c>
      <c r="C80" s="308"/>
      <c r="D80" s="113">
        <v>1.4520616371123722E-2</v>
      </c>
      <c r="E80" s="115">
        <v>50</v>
      </c>
      <c r="F80" s="114">
        <v>49</v>
      </c>
      <c r="G80" s="114">
        <v>49</v>
      </c>
      <c r="H80" s="114">
        <v>45</v>
      </c>
      <c r="I80" s="140">
        <v>43</v>
      </c>
      <c r="J80" s="115">
        <v>7</v>
      </c>
      <c r="K80" s="116">
        <v>16.279069767441861</v>
      </c>
    </row>
    <row r="81" spans="1:11" ht="14.1" customHeight="1" x14ac:dyDescent="0.2">
      <c r="A81" s="310" t="s">
        <v>321</v>
      </c>
      <c r="B81" s="311" t="s">
        <v>224</v>
      </c>
      <c r="C81" s="312"/>
      <c r="D81" s="125">
        <v>0.61973990671956047</v>
      </c>
      <c r="E81" s="143">
        <v>2134</v>
      </c>
      <c r="F81" s="144">
        <v>2177</v>
      </c>
      <c r="G81" s="144">
        <v>2198</v>
      </c>
      <c r="H81" s="144">
        <v>2121</v>
      </c>
      <c r="I81" s="145">
        <v>2180</v>
      </c>
      <c r="J81" s="143">
        <v>-46</v>
      </c>
      <c r="K81" s="146">
        <v>-2.1100917431192658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76218</v>
      </c>
      <c r="E12" s="114">
        <v>79367</v>
      </c>
      <c r="F12" s="114">
        <v>79651</v>
      </c>
      <c r="G12" s="114">
        <v>80616</v>
      </c>
      <c r="H12" s="140">
        <v>79109</v>
      </c>
      <c r="I12" s="115">
        <v>-2891</v>
      </c>
      <c r="J12" s="116">
        <v>-3.6544514530584382</v>
      </c>
      <c r="K12"/>
      <c r="L12"/>
      <c r="M12"/>
      <c r="N12"/>
      <c r="O12"/>
      <c r="P12"/>
    </row>
    <row r="13" spans="1:16" s="110" customFormat="1" ht="14.45" customHeight="1" x14ac:dyDescent="0.2">
      <c r="A13" s="120" t="s">
        <v>105</v>
      </c>
      <c r="B13" s="119" t="s">
        <v>106</v>
      </c>
      <c r="C13" s="113">
        <v>41.99664121336167</v>
      </c>
      <c r="D13" s="115">
        <v>32009</v>
      </c>
      <c r="E13" s="114">
        <v>33380</v>
      </c>
      <c r="F13" s="114">
        <v>33444</v>
      </c>
      <c r="G13" s="114">
        <v>33466</v>
      </c>
      <c r="H13" s="140">
        <v>32616</v>
      </c>
      <c r="I13" s="115">
        <v>-607</v>
      </c>
      <c r="J13" s="116">
        <v>-1.8610497915133677</v>
      </c>
      <c r="K13"/>
      <c r="L13"/>
      <c r="M13"/>
      <c r="N13"/>
      <c r="O13"/>
      <c r="P13"/>
    </row>
    <row r="14" spans="1:16" s="110" customFormat="1" ht="14.45" customHeight="1" x14ac:dyDescent="0.2">
      <c r="A14" s="120"/>
      <c r="B14" s="119" t="s">
        <v>107</v>
      </c>
      <c r="C14" s="113">
        <v>58.00335878663833</v>
      </c>
      <c r="D14" s="115">
        <v>44209</v>
      </c>
      <c r="E14" s="114">
        <v>45987</v>
      </c>
      <c r="F14" s="114">
        <v>46207</v>
      </c>
      <c r="G14" s="114">
        <v>47150</v>
      </c>
      <c r="H14" s="140">
        <v>46493</v>
      </c>
      <c r="I14" s="115">
        <v>-2284</v>
      </c>
      <c r="J14" s="116">
        <v>-4.9125674832770523</v>
      </c>
      <c r="K14"/>
      <c r="L14"/>
      <c r="M14"/>
      <c r="N14"/>
      <c r="O14"/>
      <c r="P14"/>
    </row>
    <row r="15" spans="1:16" s="110" customFormat="1" ht="14.45" customHeight="1" x14ac:dyDescent="0.2">
      <c r="A15" s="118" t="s">
        <v>105</v>
      </c>
      <c r="B15" s="121" t="s">
        <v>108</v>
      </c>
      <c r="C15" s="113">
        <v>19.73024744810937</v>
      </c>
      <c r="D15" s="115">
        <v>15038</v>
      </c>
      <c r="E15" s="114">
        <v>16084</v>
      </c>
      <c r="F15" s="114">
        <v>15888</v>
      </c>
      <c r="G15" s="114">
        <v>16689</v>
      </c>
      <c r="H15" s="140">
        <v>15769</v>
      </c>
      <c r="I15" s="115">
        <v>-731</v>
      </c>
      <c r="J15" s="116">
        <v>-4.6356775952818818</v>
      </c>
      <c r="K15"/>
      <c r="L15"/>
      <c r="M15"/>
      <c r="N15"/>
      <c r="O15"/>
      <c r="P15"/>
    </row>
    <row r="16" spans="1:16" s="110" customFormat="1" ht="14.45" customHeight="1" x14ac:dyDescent="0.2">
      <c r="A16" s="118"/>
      <c r="B16" s="121" t="s">
        <v>109</v>
      </c>
      <c r="C16" s="113">
        <v>50.650764911175841</v>
      </c>
      <c r="D16" s="115">
        <v>38605</v>
      </c>
      <c r="E16" s="114">
        <v>40289</v>
      </c>
      <c r="F16" s="114">
        <v>40698</v>
      </c>
      <c r="G16" s="114">
        <v>41042</v>
      </c>
      <c r="H16" s="140">
        <v>40837</v>
      </c>
      <c r="I16" s="115">
        <v>-2232</v>
      </c>
      <c r="J16" s="116">
        <v>-5.4656316575654431</v>
      </c>
      <c r="K16"/>
      <c r="L16"/>
      <c r="M16"/>
      <c r="N16"/>
      <c r="O16"/>
      <c r="P16"/>
    </row>
    <row r="17" spans="1:16" s="110" customFormat="1" ht="14.45" customHeight="1" x14ac:dyDescent="0.2">
      <c r="A17" s="118"/>
      <c r="B17" s="121" t="s">
        <v>110</v>
      </c>
      <c r="C17" s="113">
        <v>16.812301556062874</v>
      </c>
      <c r="D17" s="115">
        <v>12814</v>
      </c>
      <c r="E17" s="114">
        <v>13049</v>
      </c>
      <c r="F17" s="114">
        <v>13136</v>
      </c>
      <c r="G17" s="114">
        <v>13087</v>
      </c>
      <c r="H17" s="140">
        <v>12948</v>
      </c>
      <c r="I17" s="115">
        <v>-134</v>
      </c>
      <c r="J17" s="116">
        <v>-1.0349088662341674</v>
      </c>
      <c r="K17"/>
      <c r="L17"/>
      <c r="M17"/>
      <c r="N17"/>
      <c r="O17"/>
      <c r="P17"/>
    </row>
    <row r="18" spans="1:16" s="110" customFormat="1" ht="14.45" customHeight="1" x14ac:dyDescent="0.2">
      <c r="A18" s="120"/>
      <c r="B18" s="121" t="s">
        <v>111</v>
      </c>
      <c r="C18" s="113">
        <v>12.80668608465192</v>
      </c>
      <c r="D18" s="115">
        <v>9761</v>
      </c>
      <c r="E18" s="114">
        <v>9945</v>
      </c>
      <c r="F18" s="114">
        <v>9929</v>
      </c>
      <c r="G18" s="114">
        <v>9798</v>
      </c>
      <c r="H18" s="140">
        <v>9555</v>
      </c>
      <c r="I18" s="115">
        <v>206</v>
      </c>
      <c r="J18" s="116">
        <v>2.1559392987964419</v>
      </c>
      <c r="K18"/>
      <c r="L18"/>
      <c r="M18"/>
      <c r="N18"/>
      <c r="O18"/>
      <c r="P18"/>
    </row>
    <row r="19" spans="1:16" s="110" customFormat="1" ht="14.45" customHeight="1" x14ac:dyDescent="0.2">
      <c r="A19" s="120"/>
      <c r="B19" s="121" t="s">
        <v>112</v>
      </c>
      <c r="C19" s="113">
        <v>1.2674171455561678</v>
      </c>
      <c r="D19" s="115">
        <v>966</v>
      </c>
      <c r="E19" s="114">
        <v>991</v>
      </c>
      <c r="F19" s="114">
        <v>1030</v>
      </c>
      <c r="G19" s="114">
        <v>908</v>
      </c>
      <c r="H19" s="140">
        <v>854</v>
      </c>
      <c r="I19" s="115">
        <v>112</v>
      </c>
      <c r="J19" s="116">
        <v>13.114754098360656</v>
      </c>
      <c r="K19"/>
      <c r="L19"/>
      <c r="M19"/>
      <c r="N19"/>
      <c r="O19"/>
      <c r="P19"/>
    </row>
    <row r="20" spans="1:16" s="110" customFormat="1" ht="14.45" customHeight="1" x14ac:dyDescent="0.2">
      <c r="A20" s="120" t="s">
        <v>113</v>
      </c>
      <c r="B20" s="119" t="s">
        <v>116</v>
      </c>
      <c r="C20" s="113">
        <v>86.898108058463876</v>
      </c>
      <c r="D20" s="115">
        <v>66232</v>
      </c>
      <c r="E20" s="114">
        <v>69080</v>
      </c>
      <c r="F20" s="114">
        <v>69458</v>
      </c>
      <c r="G20" s="114">
        <v>70267</v>
      </c>
      <c r="H20" s="140">
        <v>68956</v>
      </c>
      <c r="I20" s="115">
        <v>-2724</v>
      </c>
      <c r="J20" s="116">
        <v>-3.9503451476303728</v>
      </c>
      <c r="K20"/>
      <c r="L20"/>
      <c r="M20"/>
      <c r="N20"/>
      <c r="O20"/>
      <c r="P20"/>
    </row>
    <row r="21" spans="1:16" s="110" customFormat="1" ht="14.45" customHeight="1" x14ac:dyDescent="0.2">
      <c r="A21" s="123"/>
      <c r="B21" s="124" t="s">
        <v>117</v>
      </c>
      <c r="C21" s="125">
        <v>12.809310136713112</v>
      </c>
      <c r="D21" s="143">
        <v>9763</v>
      </c>
      <c r="E21" s="144">
        <v>10029</v>
      </c>
      <c r="F21" s="144">
        <v>9957</v>
      </c>
      <c r="G21" s="144">
        <v>10105</v>
      </c>
      <c r="H21" s="145">
        <v>9906</v>
      </c>
      <c r="I21" s="143">
        <v>-143</v>
      </c>
      <c r="J21" s="146">
        <v>-1.4435695538057742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70795</v>
      </c>
      <c r="E56" s="114">
        <v>73835</v>
      </c>
      <c r="F56" s="114">
        <v>74153</v>
      </c>
      <c r="G56" s="114">
        <v>74934</v>
      </c>
      <c r="H56" s="140">
        <v>73403</v>
      </c>
      <c r="I56" s="115">
        <v>-2608</v>
      </c>
      <c r="J56" s="116">
        <v>-3.5529882974810292</v>
      </c>
      <c r="K56"/>
      <c r="L56"/>
      <c r="M56"/>
      <c r="N56"/>
      <c r="O56"/>
      <c r="P56"/>
    </row>
    <row r="57" spans="1:16" s="110" customFormat="1" ht="14.45" customHeight="1" x14ac:dyDescent="0.2">
      <c r="A57" s="120" t="s">
        <v>105</v>
      </c>
      <c r="B57" s="119" t="s">
        <v>106</v>
      </c>
      <c r="C57" s="113">
        <v>41.632883678225866</v>
      </c>
      <c r="D57" s="115">
        <v>29474</v>
      </c>
      <c r="E57" s="114">
        <v>30775</v>
      </c>
      <c r="F57" s="114">
        <v>30952</v>
      </c>
      <c r="G57" s="114">
        <v>31008</v>
      </c>
      <c r="H57" s="140">
        <v>30205</v>
      </c>
      <c r="I57" s="115">
        <v>-731</v>
      </c>
      <c r="J57" s="116">
        <v>-2.4201291176957458</v>
      </c>
    </row>
    <row r="58" spans="1:16" s="110" customFormat="1" ht="14.45" customHeight="1" x14ac:dyDescent="0.2">
      <c r="A58" s="120"/>
      <c r="B58" s="119" t="s">
        <v>107</v>
      </c>
      <c r="C58" s="113">
        <v>58.367116321774134</v>
      </c>
      <c r="D58" s="115">
        <v>41321</v>
      </c>
      <c r="E58" s="114">
        <v>43060</v>
      </c>
      <c r="F58" s="114">
        <v>43201</v>
      </c>
      <c r="G58" s="114">
        <v>43926</v>
      </c>
      <c r="H58" s="140">
        <v>43198</v>
      </c>
      <c r="I58" s="115">
        <v>-1877</v>
      </c>
      <c r="J58" s="116">
        <v>-4.3451085698411962</v>
      </c>
    </row>
    <row r="59" spans="1:16" s="110" customFormat="1" ht="14.45" customHeight="1" x14ac:dyDescent="0.2">
      <c r="A59" s="118" t="s">
        <v>105</v>
      </c>
      <c r="B59" s="121" t="s">
        <v>108</v>
      </c>
      <c r="C59" s="113">
        <v>20.556536478564869</v>
      </c>
      <c r="D59" s="115">
        <v>14553</v>
      </c>
      <c r="E59" s="114">
        <v>15483</v>
      </c>
      <c r="F59" s="114">
        <v>15495</v>
      </c>
      <c r="G59" s="114">
        <v>16129</v>
      </c>
      <c r="H59" s="140">
        <v>15235</v>
      </c>
      <c r="I59" s="115">
        <v>-682</v>
      </c>
      <c r="J59" s="116">
        <v>-4.4765342960288805</v>
      </c>
    </row>
    <row r="60" spans="1:16" s="110" customFormat="1" ht="14.45" customHeight="1" x14ac:dyDescent="0.2">
      <c r="A60" s="118"/>
      <c r="B60" s="121" t="s">
        <v>109</v>
      </c>
      <c r="C60" s="113">
        <v>50.415989829790242</v>
      </c>
      <c r="D60" s="115">
        <v>35692</v>
      </c>
      <c r="E60" s="114">
        <v>37419</v>
      </c>
      <c r="F60" s="114">
        <v>37715</v>
      </c>
      <c r="G60" s="114">
        <v>37965</v>
      </c>
      <c r="H60" s="140">
        <v>37699</v>
      </c>
      <c r="I60" s="115">
        <v>-2007</v>
      </c>
      <c r="J60" s="116">
        <v>-5.3237486405474943</v>
      </c>
    </row>
    <row r="61" spans="1:16" s="110" customFormat="1" ht="14.45" customHeight="1" x14ac:dyDescent="0.2">
      <c r="A61" s="118"/>
      <c r="B61" s="121" t="s">
        <v>110</v>
      </c>
      <c r="C61" s="113">
        <v>16.292111024789886</v>
      </c>
      <c r="D61" s="115">
        <v>11534</v>
      </c>
      <c r="E61" s="114">
        <v>11748</v>
      </c>
      <c r="F61" s="114">
        <v>11772</v>
      </c>
      <c r="G61" s="114">
        <v>11719</v>
      </c>
      <c r="H61" s="140">
        <v>11573</v>
      </c>
      <c r="I61" s="115">
        <v>-39</v>
      </c>
      <c r="J61" s="116">
        <v>-0.33699127279011493</v>
      </c>
    </row>
    <row r="62" spans="1:16" s="110" customFormat="1" ht="14.45" customHeight="1" x14ac:dyDescent="0.2">
      <c r="A62" s="120"/>
      <c r="B62" s="121" t="s">
        <v>111</v>
      </c>
      <c r="C62" s="113">
        <v>12.735362666855004</v>
      </c>
      <c r="D62" s="115">
        <v>9016</v>
      </c>
      <c r="E62" s="114">
        <v>9185</v>
      </c>
      <c r="F62" s="114">
        <v>9171</v>
      </c>
      <c r="G62" s="114">
        <v>9121</v>
      </c>
      <c r="H62" s="140">
        <v>8896</v>
      </c>
      <c r="I62" s="115">
        <v>120</v>
      </c>
      <c r="J62" s="116">
        <v>1.3489208633093526</v>
      </c>
    </row>
    <row r="63" spans="1:16" s="110" customFormat="1" ht="14.45" customHeight="1" x14ac:dyDescent="0.2">
      <c r="A63" s="120"/>
      <c r="B63" s="121" t="s">
        <v>112</v>
      </c>
      <c r="C63" s="113">
        <v>1.2430256374037714</v>
      </c>
      <c r="D63" s="115">
        <v>880</v>
      </c>
      <c r="E63" s="114">
        <v>878</v>
      </c>
      <c r="F63" s="114">
        <v>893</v>
      </c>
      <c r="G63" s="114">
        <v>795</v>
      </c>
      <c r="H63" s="140">
        <v>769</v>
      </c>
      <c r="I63" s="115">
        <v>111</v>
      </c>
      <c r="J63" s="116">
        <v>14.434330299089726</v>
      </c>
    </row>
    <row r="64" spans="1:16" s="110" customFormat="1" ht="14.45" customHeight="1" x14ac:dyDescent="0.2">
      <c r="A64" s="120" t="s">
        <v>113</v>
      </c>
      <c r="B64" s="119" t="s">
        <v>116</v>
      </c>
      <c r="C64" s="113">
        <v>86.251853944487607</v>
      </c>
      <c r="D64" s="115">
        <v>61062</v>
      </c>
      <c r="E64" s="114">
        <v>63792</v>
      </c>
      <c r="F64" s="114">
        <v>64225</v>
      </c>
      <c r="G64" s="114">
        <v>64937</v>
      </c>
      <c r="H64" s="140">
        <v>63608</v>
      </c>
      <c r="I64" s="115">
        <v>-2546</v>
      </c>
      <c r="J64" s="116">
        <v>-4.002641177210414</v>
      </c>
    </row>
    <row r="65" spans="1:10" s="110" customFormat="1" ht="14.45" customHeight="1" x14ac:dyDescent="0.2">
      <c r="A65" s="123"/>
      <c r="B65" s="124" t="s">
        <v>117</v>
      </c>
      <c r="C65" s="125">
        <v>13.450102408362172</v>
      </c>
      <c r="D65" s="143">
        <v>9522</v>
      </c>
      <c r="E65" s="144">
        <v>9798</v>
      </c>
      <c r="F65" s="144">
        <v>9698</v>
      </c>
      <c r="G65" s="144">
        <v>9759</v>
      </c>
      <c r="H65" s="145">
        <v>9560</v>
      </c>
      <c r="I65" s="143">
        <v>-38</v>
      </c>
      <c r="J65" s="146">
        <v>-0.39748953974895396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76218</v>
      </c>
      <c r="G11" s="114">
        <v>79367</v>
      </c>
      <c r="H11" s="114">
        <v>79651</v>
      </c>
      <c r="I11" s="114">
        <v>80616</v>
      </c>
      <c r="J11" s="140">
        <v>79109</v>
      </c>
      <c r="K11" s="114">
        <v>-2891</v>
      </c>
      <c r="L11" s="116">
        <v>-3.6544514530584382</v>
      </c>
    </row>
    <row r="12" spans="1:17" s="110" customFormat="1" ht="24" customHeight="1" x14ac:dyDescent="0.2">
      <c r="A12" s="604" t="s">
        <v>185</v>
      </c>
      <c r="B12" s="605"/>
      <c r="C12" s="605"/>
      <c r="D12" s="606"/>
      <c r="E12" s="113">
        <v>41.99664121336167</v>
      </c>
      <c r="F12" s="115">
        <v>32009</v>
      </c>
      <c r="G12" s="114">
        <v>33380</v>
      </c>
      <c r="H12" s="114">
        <v>33444</v>
      </c>
      <c r="I12" s="114">
        <v>33466</v>
      </c>
      <c r="J12" s="140">
        <v>32616</v>
      </c>
      <c r="K12" s="114">
        <v>-607</v>
      </c>
      <c r="L12" s="116">
        <v>-1.8610497915133677</v>
      </c>
    </row>
    <row r="13" spans="1:17" s="110" customFormat="1" ht="15" customHeight="1" x14ac:dyDescent="0.2">
      <c r="A13" s="120"/>
      <c r="B13" s="612" t="s">
        <v>107</v>
      </c>
      <c r="C13" s="612"/>
      <c r="E13" s="113">
        <v>58.00335878663833</v>
      </c>
      <c r="F13" s="115">
        <v>44209</v>
      </c>
      <c r="G13" s="114">
        <v>45987</v>
      </c>
      <c r="H13" s="114">
        <v>46207</v>
      </c>
      <c r="I13" s="114">
        <v>47150</v>
      </c>
      <c r="J13" s="140">
        <v>46493</v>
      </c>
      <c r="K13" s="114">
        <v>-2284</v>
      </c>
      <c r="L13" s="116">
        <v>-4.9125674832770523</v>
      </c>
    </row>
    <row r="14" spans="1:17" s="110" customFormat="1" ht="22.5" customHeight="1" x14ac:dyDescent="0.2">
      <c r="A14" s="604" t="s">
        <v>186</v>
      </c>
      <c r="B14" s="605"/>
      <c r="C14" s="605"/>
      <c r="D14" s="606"/>
      <c r="E14" s="113">
        <v>19.73024744810937</v>
      </c>
      <c r="F14" s="115">
        <v>15038</v>
      </c>
      <c r="G14" s="114">
        <v>16084</v>
      </c>
      <c r="H14" s="114">
        <v>15888</v>
      </c>
      <c r="I14" s="114">
        <v>16689</v>
      </c>
      <c r="J14" s="140">
        <v>15769</v>
      </c>
      <c r="K14" s="114">
        <v>-731</v>
      </c>
      <c r="L14" s="116">
        <v>-4.6356775952818818</v>
      </c>
    </row>
    <row r="15" spans="1:17" s="110" customFormat="1" ht="15" customHeight="1" x14ac:dyDescent="0.2">
      <c r="A15" s="120"/>
      <c r="B15" s="119"/>
      <c r="C15" s="258" t="s">
        <v>106</v>
      </c>
      <c r="E15" s="113">
        <v>46.522143902114642</v>
      </c>
      <c r="F15" s="115">
        <v>6996</v>
      </c>
      <c r="G15" s="114">
        <v>7556</v>
      </c>
      <c r="H15" s="114">
        <v>7419</v>
      </c>
      <c r="I15" s="114">
        <v>7656</v>
      </c>
      <c r="J15" s="140">
        <v>7237</v>
      </c>
      <c r="K15" s="114">
        <v>-241</v>
      </c>
      <c r="L15" s="116">
        <v>-3.3301091612546636</v>
      </c>
    </row>
    <row r="16" spans="1:17" s="110" customFormat="1" ht="15" customHeight="1" x14ac:dyDescent="0.2">
      <c r="A16" s="120"/>
      <c r="B16" s="119"/>
      <c r="C16" s="258" t="s">
        <v>107</v>
      </c>
      <c r="E16" s="113">
        <v>53.477856097885358</v>
      </c>
      <c r="F16" s="115">
        <v>8042</v>
      </c>
      <c r="G16" s="114">
        <v>8528</v>
      </c>
      <c r="H16" s="114">
        <v>8469</v>
      </c>
      <c r="I16" s="114">
        <v>9033</v>
      </c>
      <c r="J16" s="140">
        <v>8532</v>
      </c>
      <c r="K16" s="114">
        <v>-490</v>
      </c>
      <c r="L16" s="116">
        <v>-5.7430848570089079</v>
      </c>
    </row>
    <row r="17" spans="1:12" s="110" customFormat="1" ht="15" customHeight="1" x14ac:dyDescent="0.2">
      <c r="A17" s="120"/>
      <c r="B17" s="121" t="s">
        <v>109</v>
      </c>
      <c r="C17" s="258"/>
      <c r="E17" s="113">
        <v>50.650764911175841</v>
      </c>
      <c r="F17" s="115">
        <v>38605</v>
      </c>
      <c r="G17" s="114">
        <v>40289</v>
      </c>
      <c r="H17" s="114">
        <v>40698</v>
      </c>
      <c r="I17" s="114">
        <v>41042</v>
      </c>
      <c r="J17" s="140">
        <v>40837</v>
      </c>
      <c r="K17" s="114">
        <v>-2232</v>
      </c>
      <c r="L17" s="116">
        <v>-5.4656316575654431</v>
      </c>
    </row>
    <row r="18" spans="1:12" s="110" customFormat="1" ht="15" customHeight="1" x14ac:dyDescent="0.2">
      <c r="A18" s="120"/>
      <c r="B18" s="119"/>
      <c r="C18" s="258" t="s">
        <v>106</v>
      </c>
      <c r="E18" s="113">
        <v>40.051806760782284</v>
      </c>
      <c r="F18" s="115">
        <v>15462</v>
      </c>
      <c r="G18" s="114">
        <v>16077</v>
      </c>
      <c r="H18" s="114">
        <v>16200</v>
      </c>
      <c r="I18" s="114">
        <v>16101</v>
      </c>
      <c r="J18" s="140">
        <v>15879</v>
      </c>
      <c r="K18" s="114">
        <v>-417</v>
      </c>
      <c r="L18" s="116">
        <v>-2.6261099565463821</v>
      </c>
    </row>
    <row r="19" spans="1:12" s="110" customFormat="1" ht="15" customHeight="1" x14ac:dyDescent="0.2">
      <c r="A19" s="120"/>
      <c r="B19" s="119"/>
      <c r="C19" s="258" t="s">
        <v>107</v>
      </c>
      <c r="E19" s="113">
        <v>59.948193239217716</v>
      </c>
      <c r="F19" s="115">
        <v>23143</v>
      </c>
      <c r="G19" s="114">
        <v>24212</v>
      </c>
      <c r="H19" s="114">
        <v>24498</v>
      </c>
      <c r="I19" s="114">
        <v>24941</v>
      </c>
      <c r="J19" s="140">
        <v>24958</v>
      </c>
      <c r="K19" s="114">
        <v>-1815</v>
      </c>
      <c r="L19" s="116">
        <v>-7.2722173251061788</v>
      </c>
    </row>
    <row r="20" spans="1:12" s="110" customFormat="1" ht="15" customHeight="1" x14ac:dyDescent="0.2">
      <c r="A20" s="120"/>
      <c r="B20" s="121" t="s">
        <v>110</v>
      </c>
      <c r="C20" s="258"/>
      <c r="E20" s="113">
        <v>16.812301556062874</v>
      </c>
      <c r="F20" s="115">
        <v>12814</v>
      </c>
      <c r="G20" s="114">
        <v>13049</v>
      </c>
      <c r="H20" s="114">
        <v>13136</v>
      </c>
      <c r="I20" s="114">
        <v>13087</v>
      </c>
      <c r="J20" s="140">
        <v>12948</v>
      </c>
      <c r="K20" s="114">
        <v>-134</v>
      </c>
      <c r="L20" s="116">
        <v>-1.0349088662341674</v>
      </c>
    </row>
    <row r="21" spans="1:12" s="110" customFormat="1" ht="15" customHeight="1" x14ac:dyDescent="0.2">
      <c r="A21" s="120"/>
      <c r="B21" s="119"/>
      <c r="C21" s="258" t="s">
        <v>106</v>
      </c>
      <c r="E21" s="113">
        <v>33.42437958482909</v>
      </c>
      <c r="F21" s="115">
        <v>4283</v>
      </c>
      <c r="G21" s="114">
        <v>4388</v>
      </c>
      <c r="H21" s="114">
        <v>4475</v>
      </c>
      <c r="I21" s="114">
        <v>4430</v>
      </c>
      <c r="J21" s="140">
        <v>4355</v>
      </c>
      <c r="K21" s="114">
        <v>-72</v>
      </c>
      <c r="L21" s="116">
        <v>-1.6532721010332951</v>
      </c>
    </row>
    <row r="22" spans="1:12" s="110" customFormat="1" ht="15" customHeight="1" x14ac:dyDescent="0.2">
      <c r="A22" s="120"/>
      <c r="B22" s="119"/>
      <c r="C22" s="258" t="s">
        <v>107</v>
      </c>
      <c r="E22" s="113">
        <v>66.575620415170903</v>
      </c>
      <c r="F22" s="115">
        <v>8531</v>
      </c>
      <c r="G22" s="114">
        <v>8661</v>
      </c>
      <c r="H22" s="114">
        <v>8661</v>
      </c>
      <c r="I22" s="114">
        <v>8657</v>
      </c>
      <c r="J22" s="140">
        <v>8593</v>
      </c>
      <c r="K22" s="114">
        <v>-62</v>
      </c>
      <c r="L22" s="116">
        <v>-0.72151751425578958</v>
      </c>
    </row>
    <row r="23" spans="1:12" s="110" customFormat="1" ht="15" customHeight="1" x14ac:dyDescent="0.2">
      <c r="A23" s="120"/>
      <c r="B23" s="121" t="s">
        <v>111</v>
      </c>
      <c r="C23" s="258"/>
      <c r="E23" s="113">
        <v>12.80668608465192</v>
      </c>
      <c r="F23" s="115">
        <v>9761</v>
      </c>
      <c r="G23" s="114">
        <v>9945</v>
      </c>
      <c r="H23" s="114">
        <v>9929</v>
      </c>
      <c r="I23" s="114">
        <v>9798</v>
      </c>
      <c r="J23" s="140">
        <v>9555</v>
      </c>
      <c r="K23" s="114">
        <v>206</v>
      </c>
      <c r="L23" s="116">
        <v>2.1559392987964419</v>
      </c>
    </row>
    <row r="24" spans="1:12" s="110" customFormat="1" ht="15" customHeight="1" x14ac:dyDescent="0.2">
      <c r="A24" s="120"/>
      <c r="B24" s="119"/>
      <c r="C24" s="258" t="s">
        <v>106</v>
      </c>
      <c r="E24" s="113">
        <v>53.969880135232046</v>
      </c>
      <c r="F24" s="115">
        <v>5268</v>
      </c>
      <c r="G24" s="114">
        <v>5359</v>
      </c>
      <c r="H24" s="114">
        <v>5350</v>
      </c>
      <c r="I24" s="114">
        <v>5279</v>
      </c>
      <c r="J24" s="140">
        <v>5145</v>
      </c>
      <c r="K24" s="114">
        <v>123</v>
      </c>
      <c r="L24" s="116">
        <v>2.3906705539358599</v>
      </c>
    </row>
    <row r="25" spans="1:12" s="110" customFormat="1" ht="15" customHeight="1" x14ac:dyDescent="0.2">
      <c r="A25" s="120"/>
      <c r="B25" s="119"/>
      <c r="C25" s="258" t="s">
        <v>107</v>
      </c>
      <c r="E25" s="113">
        <v>46.030119864767954</v>
      </c>
      <c r="F25" s="115">
        <v>4493</v>
      </c>
      <c r="G25" s="114">
        <v>4586</v>
      </c>
      <c r="H25" s="114">
        <v>4579</v>
      </c>
      <c r="I25" s="114">
        <v>4519</v>
      </c>
      <c r="J25" s="140">
        <v>4410</v>
      </c>
      <c r="K25" s="114">
        <v>83</v>
      </c>
      <c r="L25" s="116">
        <v>1.8820861678004535</v>
      </c>
    </row>
    <row r="26" spans="1:12" s="110" customFormat="1" ht="15" customHeight="1" x14ac:dyDescent="0.2">
      <c r="A26" s="120"/>
      <c r="C26" s="121" t="s">
        <v>187</v>
      </c>
      <c r="D26" s="110" t="s">
        <v>188</v>
      </c>
      <c r="E26" s="113">
        <v>1.2674171455561678</v>
      </c>
      <c r="F26" s="115">
        <v>966</v>
      </c>
      <c r="G26" s="114">
        <v>991</v>
      </c>
      <c r="H26" s="114">
        <v>1030</v>
      </c>
      <c r="I26" s="114">
        <v>908</v>
      </c>
      <c r="J26" s="140">
        <v>854</v>
      </c>
      <c r="K26" s="114">
        <v>112</v>
      </c>
      <c r="L26" s="116">
        <v>13.114754098360656</v>
      </c>
    </row>
    <row r="27" spans="1:12" s="110" customFormat="1" ht="15" customHeight="1" x14ac:dyDescent="0.2">
      <c r="A27" s="120"/>
      <c r="B27" s="119"/>
      <c r="D27" s="259" t="s">
        <v>106</v>
      </c>
      <c r="E27" s="113">
        <v>48.343685300207042</v>
      </c>
      <c r="F27" s="115">
        <v>467</v>
      </c>
      <c r="G27" s="114">
        <v>484</v>
      </c>
      <c r="H27" s="114">
        <v>493</v>
      </c>
      <c r="I27" s="114">
        <v>422</v>
      </c>
      <c r="J27" s="140">
        <v>400</v>
      </c>
      <c r="K27" s="114">
        <v>67</v>
      </c>
      <c r="L27" s="116">
        <v>16.75</v>
      </c>
    </row>
    <row r="28" spans="1:12" s="110" customFormat="1" ht="15" customHeight="1" x14ac:dyDescent="0.2">
      <c r="A28" s="120"/>
      <c r="B28" s="119"/>
      <c r="D28" s="259" t="s">
        <v>107</v>
      </c>
      <c r="E28" s="113">
        <v>51.656314699792958</v>
      </c>
      <c r="F28" s="115">
        <v>499</v>
      </c>
      <c r="G28" s="114">
        <v>507</v>
      </c>
      <c r="H28" s="114">
        <v>537</v>
      </c>
      <c r="I28" s="114">
        <v>486</v>
      </c>
      <c r="J28" s="140">
        <v>454</v>
      </c>
      <c r="K28" s="114">
        <v>45</v>
      </c>
      <c r="L28" s="116">
        <v>9.9118942731277535</v>
      </c>
    </row>
    <row r="29" spans="1:12" s="110" customFormat="1" ht="24" customHeight="1" x14ac:dyDescent="0.2">
      <c r="A29" s="604" t="s">
        <v>189</v>
      </c>
      <c r="B29" s="605"/>
      <c r="C29" s="605"/>
      <c r="D29" s="606"/>
      <c r="E29" s="113">
        <v>86.898108058463876</v>
      </c>
      <c r="F29" s="115">
        <v>66232</v>
      </c>
      <c r="G29" s="114">
        <v>69080</v>
      </c>
      <c r="H29" s="114">
        <v>69458</v>
      </c>
      <c r="I29" s="114">
        <v>70267</v>
      </c>
      <c r="J29" s="140">
        <v>68956</v>
      </c>
      <c r="K29" s="114">
        <v>-2724</v>
      </c>
      <c r="L29" s="116">
        <v>-3.9503451476303728</v>
      </c>
    </row>
    <row r="30" spans="1:12" s="110" customFormat="1" ht="15" customHeight="1" x14ac:dyDescent="0.2">
      <c r="A30" s="120"/>
      <c r="B30" s="119"/>
      <c r="C30" s="258" t="s">
        <v>106</v>
      </c>
      <c r="E30" s="113">
        <v>41.840802029230581</v>
      </c>
      <c r="F30" s="115">
        <v>27712</v>
      </c>
      <c r="G30" s="114">
        <v>28918</v>
      </c>
      <c r="H30" s="114">
        <v>29027</v>
      </c>
      <c r="I30" s="114">
        <v>29008</v>
      </c>
      <c r="J30" s="140">
        <v>28285</v>
      </c>
      <c r="K30" s="114">
        <v>-573</v>
      </c>
      <c r="L30" s="116">
        <v>-2.025808732543751</v>
      </c>
    </row>
    <row r="31" spans="1:12" s="110" customFormat="1" ht="15" customHeight="1" x14ac:dyDescent="0.2">
      <c r="A31" s="120"/>
      <c r="B31" s="119"/>
      <c r="C31" s="258" t="s">
        <v>107</v>
      </c>
      <c r="E31" s="113">
        <v>58.159197970769419</v>
      </c>
      <c r="F31" s="115">
        <v>38520</v>
      </c>
      <c r="G31" s="114">
        <v>40162</v>
      </c>
      <c r="H31" s="114">
        <v>40431</v>
      </c>
      <c r="I31" s="114">
        <v>41259</v>
      </c>
      <c r="J31" s="140">
        <v>40671</v>
      </c>
      <c r="K31" s="114">
        <v>-2151</v>
      </c>
      <c r="L31" s="116">
        <v>-5.2887807036955081</v>
      </c>
    </row>
    <row r="32" spans="1:12" s="110" customFormat="1" ht="15" customHeight="1" x14ac:dyDescent="0.2">
      <c r="A32" s="120"/>
      <c r="B32" s="119" t="s">
        <v>117</v>
      </c>
      <c r="C32" s="258"/>
      <c r="E32" s="113">
        <v>12.809310136713112</v>
      </c>
      <c r="F32" s="114">
        <v>9763</v>
      </c>
      <c r="G32" s="114">
        <v>10029</v>
      </c>
      <c r="H32" s="114">
        <v>9957</v>
      </c>
      <c r="I32" s="114">
        <v>10105</v>
      </c>
      <c r="J32" s="140">
        <v>9906</v>
      </c>
      <c r="K32" s="114">
        <v>-143</v>
      </c>
      <c r="L32" s="116">
        <v>-1.4435695538057742</v>
      </c>
    </row>
    <row r="33" spans="1:12" s="110" customFormat="1" ht="15" customHeight="1" x14ac:dyDescent="0.2">
      <c r="A33" s="120"/>
      <c r="B33" s="119"/>
      <c r="C33" s="258" t="s">
        <v>106</v>
      </c>
      <c r="E33" s="113">
        <v>43.07077742497183</v>
      </c>
      <c r="F33" s="114">
        <v>4205</v>
      </c>
      <c r="G33" s="114">
        <v>4346</v>
      </c>
      <c r="H33" s="114">
        <v>4316</v>
      </c>
      <c r="I33" s="114">
        <v>4355</v>
      </c>
      <c r="J33" s="140">
        <v>4223</v>
      </c>
      <c r="K33" s="114">
        <v>-18</v>
      </c>
      <c r="L33" s="116">
        <v>-0.42623727208145867</v>
      </c>
    </row>
    <row r="34" spans="1:12" s="110" customFormat="1" ht="15" customHeight="1" x14ac:dyDescent="0.2">
      <c r="A34" s="120"/>
      <c r="B34" s="119"/>
      <c r="C34" s="258" t="s">
        <v>107</v>
      </c>
      <c r="E34" s="113">
        <v>56.92922257502817</v>
      </c>
      <c r="F34" s="114">
        <v>5558</v>
      </c>
      <c r="G34" s="114">
        <v>5683</v>
      </c>
      <c r="H34" s="114">
        <v>5641</v>
      </c>
      <c r="I34" s="114">
        <v>5750</v>
      </c>
      <c r="J34" s="140">
        <v>5683</v>
      </c>
      <c r="K34" s="114">
        <v>-125</v>
      </c>
      <c r="L34" s="116">
        <v>-2.1995424951610065</v>
      </c>
    </row>
    <row r="35" spans="1:12" s="110" customFormat="1" ht="24" customHeight="1" x14ac:dyDescent="0.2">
      <c r="A35" s="604" t="s">
        <v>192</v>
      </c>
      <c r="B35" s="605"/>
      <c r="C35" s="605"/>
      <c r="D35" s="606"/>
      <c r="E35" s="113">
        <v>24.427300637644652</v>
      </c>
      <c r="F35" s="114">
        <v>18618</v>
      </c>
      <c r="G35" s="114">
        <v>19581</v>
      </c>
      <c r="H35" s="114">
        <v>19481</v>
      </c>
      <c r="I35" s="114">
        <v>20207</v>
      </c>
      <c r="J35" s="114">
        <v>19359</v>
      </c>
      <c r="K35" s="318">
        <v>-741</v>
      </c>
      <c r="L35" s="319">
        <v>-3.8276770494343717</v>
      </c>
    </row>
    <row r="36" spans="1:12" s="110" customFormat="1" ht="15" customHeight="1" x14ac:dyDescent="0.2">
      <c r="A36" s="120"/>
      <c r="B36" s="119"/>
      <c r="C36" s="258" t="s">
        <v>106</v>
      </c>
      <c r="E36" s="113">
        <v>43.565366849285638</v>
      </c>
      <c r="F36" s="114">
        <v>8111</v>
      </c>
      <c r="G36" s="114">
        <v>8621</v>
      </c>
      <c r="H36" s="114">
        <v>8511</v>
      </c>
      <c r="I36" s="114">
        <v>8765</v>
      </c>
      <c r="J36" s="114">
        <v>8362</v>
      </c>
      <c r="K36" s="318">
        <v>-251</v>
      </c>
      <c r="L36" s="116">
        <v>-3.0016742406122936</v>
      </c>
    </row>
    <row r="37" spans="1:12" s="110" customFormat="1" ht="15" customHeight="1" x14ac:dyDescent="0.2">
      <c r="A37" s="120"/>
      <c r="B37" s="119"/>
      <c r="C37" s="258" t="s">
        <v>107</v>
      </c>
      <c r="E37" s="113">
        <v>56.434633150714362</v>
      </c>
      <c r="F37" s="114">
        <v>10507</v>
      </c>
      <c r="G37" s="114">
        <v>10960</v>
      </c>
      <c r="H37" s="114">
        <v>10970</v>
      </c>
      <c r="I37" s="114">
        <v>11442</v>
      </c>
      <c r="J37" s="140">
        <v>10997</v>
      </c>
      <c r="K37" s="114">
        <v>-490</v>
      </c>
      <c r="L37" s="116">
        <v>-4.4557606619987267</v>
      </c>
    </row>
    <row r="38" spans="1:12" s="110" customFormat="1" ht="15" customHeight="1" x14ac:dyDescent="0.2">
      <c r="A38" s="120"/>
      <c r="B38" s="119" t="s">
        <v>329</v>
      </c>
      <c r="C38" s="258"/>
      <c r="E38" s="113">
        <v>47.787924112414387</v>
      </c>
      <c r="F38" s="114">
        <v>36423</v>
      </c>
      <c r="G38" s="114">
        <v>37506</v>
      </c>
      <c r="H38" s="114">
        <v>37896</v>
      </c>
      <c r="I38" s="114">
        <v>37903</v>
      </c>
      <c r="J38" s="140">
        <v>37430</v>
      </c>
      <c r="K38" s="114">
        <v>-1007</v>
      </c>
      <c r="L38" s="116">
        <v>-2.6903553299492384</v>
      </c>
    </row>
    <row r="39" spans="1:12" s="110" customFormat="1" ht="15" customHeight="1" x14ac:dyDescent="0.2">
      <c r="A39" s="120"/>
      <c r="B39" s="119"/>
      <c r="C39" s="258" t="s">
        <v>106</v>
      </c>
      <c r="E39" s="113">
        <v>43.950251214891686</v>
      </c>
      <c r="F39" s="115">
        <v>16008</v>
      </c>
      <c r="G39" s="114">
        <v>16399</v>
      </c>
      <c r="H39" s="114">
        <v>16555</v>
      </c>
      <c r="I39" s="114">
        <v>16336</v>
      </c>
      <c r="J39" s="140">
        <v>16020</v>
      </c>
      <c r="K39" s="114">
        <v>-12</v>
      </c>
      <c r="L39" s="116">
        <v>-7.4906367041198504E-2</v>
      </c>
    </row>
    <row r="40" spans="1:12" s="110" customFormat="1" ht="15" customHeight="1" x14ac:dyDescent="0.2">
      <c r="A40" s="120"/>
      <c r="B40" s="119"/>
      <c r="C40" s="258" t="s">
        <v>107</v>
      </c>
      <c r="E40" s="113">
        <v>56.049748785108314</v>
      </c>
      <c r="F40" s="115">
        <v>20415</v>
      </c>
      <c r="G40" s="114">
        <v>21107</v>
      </c>
      <c r="H40" s="114">
        <v>21341</v>
      </c>
      <c r="I40" s="114">
        <v>21567</v>
      </c>
      <c r="J40" s="140">
        <v>21410</v>
      </c>
      <c r="K40" s="114">
        <v>-995</v>
      </c>
      <c r="L40" s="116">
        <v>-4.647361046240075</v>
      </c>
    </row>
    <row r="41" spans="1:12" s="110" customFormat="1" ht="15" customHeight="1" x14ac:dyDescent="0.2">
      <c r="A41" s="120"/>
      <c r="B41" s="320" t="s">
        <v>517</v>
      </c>
      <c r="C41" s="258"/>
      <c r="E41" s="113">
        <v>7.2148311422498619</v>
      </c>
      <c r="F41" s="115">
        <v>5499</v>
      </c>
      <c r="G41" s="114">
        <v>5698</v>
      </c>
      <c r="H41" s="114">
        <v>5575</v>
      </c>
      <c r="I41" s="114">
        <v>5688</v>
      </c>
      <c r="J41" s="140">
        <v>5368</v>
      </c>
      <c r="K41" s="114">
        <v>131</v>
      </c>
      <c r="L41" s="116">
        <v>2.4403874813710877</v>
      </c>
    </row>
    <row r="42" spans="1:12" s="110" customFormat="1" ht="15" customHeight="1" x14ac:dyDescent="0.2">
      <c r="A42" s="120"/>
      <c r="B42" s="119"/>
      <c r="C42" s="268" t="s">
        <v>106</v>
      </c>
      <c r="D42" s="182"/>
      <c r="E42" s="113">
        <v>41.862156755773775</v>
      </c>
      <c r="F42" s="115">
        <v>2302</v>
      </c>
      <c r="G42" s="114">
        <v>2407</v>
      </c>
      <c r="H42" s="114">
        <v>2345</v>
      </c>
      <c r="I42" s="114">
        <v>2380</v>
      </c>
      <c r="J42" s="140">
        <v>2237</v>
      </c>
      <c r="K42" s="114">
        <v>65</v>
      </c>
      <c r="L42" s="116">
        <v>2.9056772463120248</v>
      </c>
    </row>
    <row r="43" spans="1:12" s="110" customFormat="1" ht="15" customHeight="1" x14ac:dyDescent="0.2">
      <c r="A43" s="120"/>
      <c r="B43" s="119"/>
      <c r="C43" s="268" t="s">
        <v>107</v>
      </c>
      <c r="D43" s="182"/>
      <c r="E43" s="113">
        <v>58.137843244226225</v>
      </c>
      <c r="F43" s="115">
        <v>3197</v>
      </c>
      <c r="G43" s="114">
        <v>3291</v>
      </c>
      <c r="H43" s="114">
        <v>3230</v>
      </c>
      <c r="I43" s="114">
        <v>3308</v>
      </c>
      <c r="J43" s="140">
        <v>3131</v>
      </c>
      <c r="K43" s="114">
        <v>66</v>
      </c>
      <c r="L43" s="116">
        <v>2.1079527307569466</v>
      </c>
    </row>
    <row r="44" spans="1:12" s="110" customFormat="1" ht="15" customHeight="1" x14ac:dyDescent="0.2">
      <c r="A44" s="120"/>
      <c r="B44" s="119" t="s">
        <v>205</v>
      </c>
      <c r="C44" s="268"/>
      <c r="D44" s="182"/>
      <c r="E44" s="113">
        <v>20.569944107691096</v>
      </c>
      <c r="F44" s="115">
        <v>15678</v>
      </c>
      <c r="G44" s="114">
        <v>16582</v>
      </c>
      <c r="H44" s="114">
        <v>16699</v>
      </c>
      <c r="I44" s="114">
        <v>16818</v>
      </c>
      <c r="J44" s="140">
        <v>16952</v>
      </c>
      <c r="K44" s="114">
        <v>-1274</v>
      </c>
      <c r="L44" s="116">
        <v>-7.5153374233128831</v>
      </c>
    </row>
    <row r="45" spans="1:12" s="110" customFormat="1" ht="15" customHeight="1" x14ac:dyDescent="0.2">
      <c r="A45" s="120"/>
      <c r="B45" s="119"/>
      <c r="C45" s="268" t="s">
        <v>106</v>
      </c>
      <c r="D45" s="182"/>
      <c r="E45" s="113">
        <v>35.642301313943108</v>
      </c>
      <c r="F45" s="115">
        <v>5588</v>
      </c>
      <c r="G45" s="114">
        <v>5953</v>
      </c>
      <c r="H45" s="114">
        <v>6033</v>
      </c>
      <c r="I45" s="114">
        <v>5985</v>
      </c>
      <c r="J45" s="140">
        <v>5997</v>
      </c>
      <c r="K45" s="114">
        <v>-409</v>
      </c>
      <c r="L45" s="116">
        <v>-6.8200767050191766</v>
      </c>
    </row>
    <row r="46" spans="1:12" s="110" customFormat="1" ht="15" customHeight="1" x14ac:dyDescent="0.2">
      <c r="A46" s="123"/>
      <c r="B46" s="124"/>
      <c r="C46" s="260" t="s">
        <v>107</v>
      </c>
      <c r="D46" s="261"/>
      <c r="E46" s="125">
        <v>64.357698686056892</v>
      </c>
      <c r="F46" s="143">
        <v>10090</v>
      </c>
      <c r="G46" s="144">
        <v>10629</v>
      </c>
      <c r="H46" s="144">
        <v>10666</v>
      </c>
      <c r="I46" s="144">
        <v>10833</v>
      </c>
      <c r="J46" s="145">
        <v>10955</v>
      </c>
      <c r="K46" s="144">
        <v>-865</v>
      </c>
      <c r="L46" s="146">
        <v>-7.89593792788681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76218</v>
      </c>
      <c r="E11" s="114">
        <v>79367</v>
      </c>
      <c r="F11" s="114">
        <v>79651</v>
      </c>
      <c r="G11" s="114">
        <v>80616</v>
      </c>
      <c r="H11" s="140">
        <v>79109</v>
      </c>
      <c r="I11" s="115">
        <v>-2891</v>
      </c>
      <c r="J11" s="116">
        <v>-3.6544514530584382</v>
      </c>
    </row>
    <row r="12" spans="1:15" s="110" customFormat="1" ht="24.95" customHeight="1" x14ac:dyDescent="0.2">
      <c r="A12" s="193" t="s">
        <v>132</v>
      </c>
      <c r="B12" s="194" t="s">
        <v>133</v>
      </c>
      <c r="C12" s="113">
        <v>1.5285103256448609</v>
      </c>
      <c r="D12" s="115">
        <v>1165</v>
      </c>
      <c r="E12" s="114">
        <v>1169</v>
      </c>
      <c r="F12" s="114">
        <v>1209</v>
      </c>
      <c r="G12" s="114">
        <v>1304</v>
      </c>
      <c r="H12" s="140">
        <v>1168</v>
      </c>
      <c r="I12" s="115">
        <v>-3</v>
      </c>
      <c r="J12" s="116">
        <v>-0.25684931506849318</v>
      </c>
    </row>
    <row r="13" spans="1:15" s="110" customFormat="1" ht="24.95" customHeight="1" x14ac:dyDescent="0.2">
      <c r="A13" s="193" t="s">
        <v>134</v>
      </c>
      <c r="B13" s="199" t="s">
        <v>214</v>
      </c>
      <c r="C13" s="113">
        <v>0.32144637749612953</v>
      </c>
      <c r="D13" s="115">
        <v>245</v>
      </c>
      <c r="E13" s="114">
        <v>246</v>
      </c>
      <c r="F13" s="114">
        <v>252</v>
      </c>
      <c r="G13" s="114">
        <v>241</v>
      </c>
      <c r="H13" s="140">
        <v>240</v>
      </c>
      <c r="I13" s="115">
        <v>5</v>
      </c>
      <c r="J13" s="116">
        <v>2.0833333333333335</v>
      </c>
    </row>
    <row r="14" spans="1:15" s="287" customFormat="1" ht="24.95" customHeight="1" x14ac:dyDescent="0.2">
      <c r="A14" s="193" t="s">
        <v>215</v>
      </c>
      <c r="B14" s="199" t="s">
        <v>137</v>
      </c>
      <c r="C14" s="113">
        <v>8.1450575979427438</v>
      </c>
      <c r="D14" s="115">
        <v>6208</v>
      </c>
      <c r="E14" s="114">
        <v>6398</v>
      </c>
      <c r="F14" s="114">
        <v>6439</v>
      </c>
      <c r="G14" s="114">
        <v>6543</v>
      </c>
      <c r="H14" s="140">
        <v>6627</v>
      </c>
      <c r="I14" s="115">
        <v>-419</v>
      </c>
      <c r="J14" s="116">
        <v>-6.3226195865399122</v>
      </c>
      <c r="K14" s="110"/>
      <c r="L14" s="110"/>
      <c r="M14" s="110"/>
      <c r="N14" s="110"/>
      <c r="O14" s="110"/>
    </row>
    <row r="15" spans="1:15" s="110" customFormat="1" ht="24.95" customHeight="1" x14ac:dyDescent="0.2">
      <c r="A15" s="193" t="s">
        <v>216</v>
      </c>
      <c r="B15" s="199" t="s">
        <v>217</v>
      </c>
      <c r="C15" s="113">
        <v>3.3574746122963082</v>
      </c>
      <c r="D15" s="115">
        <v>2559</v>
      </c>
      <c r="E15" s="114">
        <v>2621</v>
      </c>
      <c r="F15" s="114">
        <v>2572</v>
      </c>
      <c r="G15" s="114">
        <v>2666</v>
      </c>
      <c r="H15" s="140">
        <v>2677</v>
      </c>
      <c r="I15" s="115">
        <v>-118</v>
      </c>
      <c r="J15" s="116">
        <v>-4.4079193126634291</v>
      </c>
    </row>
    <row r="16" spans="1:15" s="287" customFormat="1" ht="24.95" customHeight="1" x14ac:dyDescent="0.2">
      <c r="A16" s="193" t="s">
        <v>218</v>
      </c>
      <c r="B16" s="199" t="s">
        <v>141</v>
      </c>
      <c r="C16" s="113">
        <v>3.7261539268939097</v>
      </c>
      <c r="D16" s="115">
        <v>2840</v>
      </c>
      <c r="E16" s="114">
        <v>2950</v>
      </c>
      <c r="F16" s="114">
        <v>3018</v>
      </c>
      <c r="G16" s="114">
        <v>3028</v>
      </c>
      <c r="H16" s="140">
        <v>3084</v>
      </c>
      <c r="I16" s="115">
        <v>-244</v>
      </c>
      <c r="J16" s="116">
        <v>-7.911802853437095</v>
      </c>
      <c r="K16" s="110"/>
      <c r="L16" s="110"/>
      <c r="M16" s="110"/>
      <c r="N16" s="110"/>
      <c r="O16" s="110"/>
    </row>
    <row r="17" spans="1:15" s="110" customFormat="1" ht="24.95" customHeight="1" x14ac:dyDescent="0.2">
      <c r="A17" s="193" t="s">
        <v>142</v>
      </c>
      <c r="B17" s="199" t="s">
        <v>220</v>
      </c>
      <c r="C17" s="113">
        <v>1.0614290587525257</v>
      </c>
      <c r="D17" s="115">
        <v>809</v>
      </c>
      <c r="E17" s="114">
        <v>827</v>
      </c>
      <c r="F17" s="114">
        <v>849</v>
      </c>
      <c r="G17" s="114">
        <v>849</v>
      </c>
      <c r="H17" s="140">
        <v>866</v>
      </c>
      <c r="I17" s="115">
        <v>-57</v>
      </c>
      <c r="J17" s="116">
        <v>-6.5819861431870672</v>
      </c>
    </row>
    <row r="18" spans="1:15" s="287" customFormat="1" ht="24.95" customHeight="1" x14ac:dyDescent="0.2">
      <c r="A18" s="201" t="s">
        <v>144</v>
      </c>
      <c r="B18" s="202" t="s">
        <v>145</v>
      </c>
      <c r="C18" s="113">
        <v>3.530662048335039</v>
      </c>
      <c r="D18" s="115">
        <v>2691</v>
      </c>
      <c r="E18" s="114">
        <v>2648</v>
      </c>
      <c r="F18" s="114">
        <v>2680</v>
      </c>
      <c r="G18" s="114">
        <v>2685</v>
      </c>
      <c r="H18" s="140">
        <v>2617</v>
      </c>
      <c r="I18" s="115">
        <v>74</v>
      </c>
      <c r="J18" s="116">
        <v>2.8276652655712646</v>
      </c>
      <c r="K18" s="110"/>
      <c r="L18" s="110"/>
      <c r="M18" s="110"/>
      <c r="N18" s="110"/>
      <c r="O18" s="110"/>
    </row>
    <row r="19" spans="1:15" s="110" customFormat="1" ht="24.95" customHeight="1" x14ac:dyDescent="0.2">
      <c r="A19" s="193" t="s">
        <v>146</v>
      </c>
      <c r="B19" s="199" t="s">
        <v>147</v>
      </c>
      <c r="C19" s="113">
        <v>17.347608176546224</v>
      </c>
      <c r="D19" s="115">
        <v>13222</v>
      </c>
      <c r="E19" s="114">
        <v>13454</v>
      </c>
      <c r="F19" s="114">
        <v>13174</v>
      </c>
      <c r="G19" s="114">
        <v>13567</v>
      </c>
      <c r="H19" s="140">
        <v>13664</v>
      </c>
      <c r="I19" s="115">
        <v>-442</v>
      </c>
      <c r="J19" s="116">
        <v>-3.2347775175644027</v>
      </c>
    </row>
    <row r="20" spans="1:15" s="287" customFormat="1" ht="24.95" customHeight="1" x14ac:dyDescent="0.2">
      <c r="A20" s="193" t="s">
        <v>148</v>
      </c>
      <c r="B20" s="199" t="s">
        <v>149</v>
      </c>
      <c r="C20" s="113">
        <v>5.7466740140124379</v>
      </c>
      <c r="D20" s="115">
        <v>4380</v>
      </c>
      <c r="E20" s="114">
        <v>4536</v>
      </c>
      <c r="F20" s="114">
        <v>4580</v>
      </c>
      <c r="G20" s="114">
        <v>4693</v>
      </c>
      <c r="H20" s="140">
        <v>4776</v>
      </c>
      <c r="I20" s="115">
        <v>-396</v>
      </c>
      <c r="J20" s="116">
        <v>-8.291457286432161</v>
      </c>
      <c r="K20" s="110"/>
      <c r="L20" s="110"/>
      <c r="M20" s="110"/>
      <c r="N20" s="110"/>
      <c r="O20" s="110"/>
    </row>
    <row r="21" spans="1:15" s="110" customFormat="1" ht="24.95" customHeight="1" x14ac:dyDescent="0.2">
      <c r="A21" s="201" t="s">
        <v>150</v>
      </c>
      <c r="B21" s="202" t="s">
        <v>151</v>
      </c>
      <c r="C21" s="113">
        <v>11.957805242856018</v>
      </c>
      <c r="D21" s="115">
        <v>9114</v>
      </c>
      <c r="E21" s="114">
        <v>10421</v>
      </c>
      <c r="F21" s="114">
        <v>10800</v>
      </c>
      <c r="G21" s="114">
        <v>10887</v>
      </c>
      <c r="H21" s="140">
        <v>10433</v>
      </c>
      <c r="I21" s="115">
        <v>-1319</v>
      </c>
      <c r="J21" s="116">
        <v>-12.642576440141857</v>
      </c>
    </row>
    <row r="22" spans="1:15" s="110" customFormat="1" ht="24.95" customHeight="1" x14ac:dyDescent="0.2">
      <c r="A22" s="201" t="s">
        <v>152</v>
      </c>
      <c r="B22" s="199" t="s">
        <v>153</v>
      </c>
      <c r="C22" s="113">
        <v>1.4196121651053557</v>
      </c>
      <c r="D22" s="115">
        <v>1082</v>
      </c>
      <c r="E22" s="114">
        <v>1154</v>
      </c>
      <c r="F22" s="114">
        <v>1164</v>
      </c>
      <c r="G22" s="114">
        <v>1162</v>
      </c>
      <c r="H22" s="140">
        <v>1139</v>
      </c>
      <c r="I22" s="115">
        <v>-57</v>
      </c>
      <c r="J22" s="116">
        <v>-5.0043898156277438</v>
      </c>
    </row>
    <row r="23" spans="1:15" s="110" customFormat="1" ht="24.95" customHeight="1" x14ac:dyDescent="0.2">
      <c r="A23" s="193" t="s">
        <v>154</v>
      </c>
      <c r="B23" s="199" t="s">
        <v>155</v>
      </c>
      <c r="C23" s="113">
        <v>0.68618961400194178</v>
      </c>
      <c r="D23" s="115">
        <v>523</v>
      </c>
      <c r="E23" s="114">
        <v>523</v>
      </c>
      <c r="F23" s="114">
        <v>519</v>
      </c>
      <c r="G23" s="114">
        <v>521</v>
      </c>
      <c r="H23" s="140">
        <v>524</v>
      </c>
      <c r="I23" s="115">
        <v>-1</v>
      </c>
      <c r="J23" s="116">
        <v>-0.19083969465648856</v>
      </c>
    </row>
    <row r="24" spans="1:15" s="110" customFormat="1" ht="24.95" customHeight="1" x14ac:dyDescent="0.2">
      <c r="A24" s="193" t="s">
        <v>156</v>
      </c>
      <c r="B24" s="199" t="s">
        <v>221</v>
      </c>
      <c r="C24" s="113">
        <v>6.8855126085701537</v>
      </c>
      <c r="D24" s="115">
        <v>5248</v>
      </c>
      <c r="E24" s="114">
        <v>5422</v>
      </c>
      <c r="F24" s="114">
        <v>5547</v>
      </c>
      <c r="G24" s="114">
        <v>5595</v>
      </c>
      <c r="H24" s="140">
        <v>5132</v>
      </c>
      <c r="I24" s="115">
        <v>116</v>
      </c>
      <c r="J24" s="116">
        <v>2.2603273577552612</v>
      </c>
    </row>
    <row r="25" spans="1:15" s="110" customFormat="1" ht="24.95" customHeight="1" x14ac:dyDescent="0.2">
      <c r="A25" s="193" t="s">
        <v>222</v>
      </c>
      <c r="B25" s="204" t="s">
        <v>159</v>
      </c>
      <c r="C25" s="113">
        <v>15.9896612348789</v>
      </c>
      <c r="D25" s="115">
        <v>12187</v>
      </c>
      <c r="E25" s="114">
        <v>12335</v>
      </c>
      <c r="F25" s="114">
        <v>12492</v>
      </c>
      <c r="G25" s="114">
        <v>12290</v>
      </c>
      <c r="H25" s="140">
        <v>12250</v>
      </c>
      <c r="I25" s="115">
        <v>-63</v>
      </c>
      <c r="J25" s="116">
        <v>-0.51428571428571423</v>
      </c>
    </row>
    <row r="26" spans="1:15" s="110" customFormat="1" ht="24.95" customHeight="1" x14ac:dyDescent="0.2">
      <c r="A26" s="201">
        <v>782.78300000000002</v>
      </c>
      <c r="B26" s="203" t="s">
        <v>160</v>
      </c>
      <c r="C26" s="113">
        <v>1.0574929806607363</v>
      </c>
      <c r="D26" s="115">
        <v>806</v>
      </c>
      <c r="E26" s="114">
        <v>936</v>
      </c>
      <c r="F26" s="114">
        <v>946</v>
      </c>
      <c r="G26" s="114">
        <v>936</v>
      </c>
      <c r="H26" s="140">
        <v>941</v>
      </c>
      <c r="I26" s="115">
        <v>-135</v>
      </c>
      <c r="J26" s="116">
        <v>-14.346439957492029</v>
      </c>
    </row>
    <row r="27" spans="1:15" s="110" customFormat="1" ht="24.95" customHeight="1" x14ac:dyDescent="0.2">
      <c r="A27" s="193" t="s">
        <v>161</v>
      </c>
      <c r="B27" s="199" t="s">
        <v>162</v>
      </c>
      <c r="C27" s="113">
        <v>0.41984832979086306</v>
      </c>
      <c r="D27" s="115">
        <v>320</v>
      </c>
      <c r="E27" s="114">
        <v>308</v>
      </c>
      <c r="F27" s="114">
        <v>295</v>
      </c>
      <c r="G27" s="114">
        <v>301</v>
      </c>
      <c r="H27" s="140">
        <v>302</v>
      </c>
      <c r="I27" s="115">
        <v>18</v>
      </c>
      <c r="J27" s="116">
        <v>5.9602649006622519</v>
      </c>
    </row>
    <row r="28" spans="1:15" s="110" customFormat="1" ht="24.95" customHeight="1" x14ac:dyDescent="0.2">
      <c r="A28" s="193" t="s">
        <v>163</v>
      </c>
      <c r="B28" s="199" t="s">
        <v>164</v>
      </c>
      <c r="C28" s="113">
        <v>2.9192579180770948</v>
      </c>
      <c r="D28" s="115">
        <v>2225</v>
      </c>
      <c r="E28" s="114">
        <v>2600</v>
      </c>
      <c r="F28" s="114">
        <v>2322</v>
      </c>
      <c r="G28" s="114">
        <v>2627</v>
      </c>
      <c r="H28" s="140">
        <v>2387</v>
      </c>
      <c r="I28" s="115">
        <v>-162</v>
      </c>
      <c r="J28" s="116">
        <v>-6.7867616254713026</v>
      </c>
    </row>
    <row r="29" spans="1:15" s="110" customFormat="1" ht="24.95" customHeight="1" x14ac:dyDescent="0.2">
      <c r="A29" s="193">
        <v>86</v>
      </c>
      <c r="B29" s="199" t="s">
        <v>165</v>
      </c>
      <c r="C29" s="113">
        <v>4.2155396363063842</v>
      </c>
      <c r="D29" s="115">
        <v>3213</v>
      </c>
      <c r="E29" s="114">
        <v>3229</v>
      </c>
      <c r="F29" s="114">
        <v>3226</v>
      </c>
      <c r="G29" s="114">
        <v>3237</v>
      </c>
      <c r="H29" s="140">
        <v>3216</v>
      </c>
      <c r="I29" s="115">
        <v>-3</v>
      </c>
      <c r="J29" s="116">
        <v>-9.3283582089552244E-2</v>
      </c>
    </row>
    <row r="30" spans="1:15" s="110" customFormat="1" ht="24.95" customHeight="1" x14ac:dyDescent="0.2">
      <c r="A30" s="193">
        <v>87.88</v>
      </c>
      <c r="B30" s="204" t="s">
        <v>166</v>
      </c>
      <c r="C30" s="113">
        <v>6.2596761919756485</v>
      </c>
      <c r="D30" s="115">
        <v>4771</v>
      </c>
      <c r="E30" s="114">
        <v>4757</v>
      </c>
      <c r="F30" s="114">
        <v>4720</v>
      </c>
      <c r="G30" s="114">
        <v>4771</v>
      </c>
      <c r="H30" s="140">
        <v>4648</v>
      </c>
      <c r="I30" s="115">
        <v>123</v>
      </c>
      <c r="J30" s="116">
        <v>2.6462994836488813</v>
      </c>
    </row>
    <row r="31" spans="1:15" s="110" customFormat="1" ht="24.95" customHeight="1" x14ac:dyDescent="0.2">
      <c r="A31" s="193" t="s">
        <v>167</v>
      </c>
      <c r="B31" s="199" t="s">
        <v>168</v>
      </c>
      <c r="C31" s="113">
        <v>11.566821485738277</v>
      </c>
      <c r="D31" s="115">
        <v>8816</v>
      </c>
      <c r="E31" s="114">
        <v>9229</v>
      </c>
      <c r="F31" s="114">
        <v>9284</v>
      </c>
      <c r="G31" s="114">
        <v>9254</v>
      </c>
      <c r="H31" s="140">
        <v>9044</v>
      </c>
      <c r="I31" s="115">
        <v>-228</v>
      </c>
      <c r="J31" s="116">
        <v>-2.5210084033613445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1.5285103256448609</v>
      </c>
      <c r="D34" s="115">
        <v>1165</v>
      </c>
      <c r="E34" s="114">
        <v>1169</v>
      </c>
      <c r="F34" s="114">
        <v>1209</v>
      </c>
      <c r="G34" s="114">
        <v>1304</v>
      </c>
      <c r="H34" s="140">
        <v>1168</v>
      </c>
      <c r="I34" s="115">
        <v>-3</v>
      </c>
      <c r="J34" s="116">
        <v>-0.25684931506849318</v>
      </c>
    </row>
    <row r="35" spans="1:10" s="110" customFormat="1" ht="24.95" customHeight="1" x14ac:dyDescent="0.2">
      <c r="A35" s="292" t="s">
        <v>171</v>
      </c>
      <c r="B35" s="293" t="s">
        <v>172</v>
      </c>
      <c r="C35" s="113">
        <v>11.997166023773911</v>
      </c>
      <c r="D35" s="115">
        <v>9144</v>
      </c>
      <c r="E35" s="114">
        <v>9292</v>
      </c>
      <c r="F35" s="114">
        <v>9371</v>
      </c>
      <c r="G35" s="114">
        <v>9469</v>
      </c>
      <c r="H35" s="140">
        <v>9484</v>
      </c>
      <c r="I35" s="115">
        <v>-340</v>
      </c>
      <c r="J35" s="116">
        <v>-3.5849852382960776</v>
      </c>
    </row>
    <row r="36" spans="1:10" s="110" customFormat="1" ht="24.95" customHeight="1" x14ac:dyDescent="0.2">
      <c r="A36" s="294" t="s">
        <v>173</v>
      </c>
      <c r="B36" s="295" t="s">
        <v>174</v>
      </c>
      <c r="C36" s="125">
        <v>86.471699598520033</v>
      </c>
      <c r="D36" s="143">
        <v>65907</v>
      </c>
      <c r="E36" s="144">
        <v>68904</v>
      </c>
      <c r="F36" s="144">
        <v>69069</v>
      </c>
      <c r="G36" s="144">
        <v>69841</v>
      </c>
      <c r="H36" s="145">
        <v>68456</v>
      </c>
      <c r="I36" s="143">
        <v>-2549</v>
      </c>
      <c r="J36" s="146">
        <v>-3.7235596587589108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76218</v>
      </c>
      <c r="F11" s="264">
        <v>79367</v>
      </c>
      <c r="G11" s="264">
        <v>79651</v>
      </c>
      <c r="H11" s="264">
        <v>80616</v>
      </c>
      <c r="I11" s="265">
        <v>79109</v>
      </c>
      <c r="J11" s="263">
        <v>-2891</v>
      </c>
      <c r="K11" s="266">
        <v>-3.6544514530584382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47.218504815135532</v>
      </c>
      <c r="E13" s="115">
        <v>35989</v>
      </c>
      <c r="F13" s="114">
        <v>37252</v>
      </c>
      <c r="G13" s="114">
        <v>37816</v>
      </c>
      <c r="H13" s="114">
        <v>38059</v>
      </c>
      <c r="I13" s="140">
        <v>37599</v>
      </c>
      <c r="J13" s="115">
        <v>-1610</v>
      </c>
      <c r="K13" s="116">
        <v>-4.2820287773611003</v>
      </c>
    </row>
    <row r="14" spans="1:15" ht="15.95" customHeight="1" x14ac:dyDescent="0.2">
      <c r="A14" s="306" t="s">
        <v>230</v>
      </c>
      <c r="B14" s="307"/>
      <c r="C14" s="308"/>
      <c r="D14" s="113">
        <v>41.555800467081269</v>
      </c>
      <c r="E14" s="115">
        <v>31673</v>
      </c>
      <c r="F14" s="114">
        <v>32985</v>
      </c>
      <c r="G14" s="114">
        <v>32953</v>
      </c>
      <c r="H14" s="114">
        <v>33341</v>
      </c>
      <c r="I14" s="140">
        <v>32681</v>
      </c>
      <c r="J14" s="115">
        <v>-1008</v>
      </c>
      <c r="K14" s="116">
        <v>-3.0843609436675745</v>
      </c>
    </row>
    <row r="15" spans="1:15" ht="15.95" customHeight="1" x14ac:dyDescent="0.2">
      <c r="A15" s="306" t="s">
        <v>231</v>
      </c>
      <c r="B15" s="307"/>
      <c r="C15" s="308"/>
      <c r="D15" s="113">
        <v>4.5107454931905853</v>
      </c>
      <c r="E15" s="115">
        <v>3438</v>
      </c>
      <c r="F15" s="114">
        <v>3582</v>
      </c>
      <c r="G15" s="114">
        <v>3595</v>
      </c>
      <c r="H15" s="114">
        <v>3534</v>
      </c>
      <c r="I15" s="140">
        <v>3520</v>
      </c>
      <c r="J15" s="115">
        <v>-82</v>
      </c>
      <c r="K15" s="116">
        <v>-2.3295454545454546</v>
      </c>
    </row>
    <row r="16" spans="1:15" ht="15.95" customHeight="1" x14ac:dyDescent="0.2">
      <c r="A16" s="306" t="s">
        <v>232</v>
      </c>
      <c r="B16" s="307"/>
      <c r="C16" s="308"/>
      <c r="D16" s="113">
        <v>3.2787530504605211</v>
      </c>
      <c r="E16" s="115">
        <v>2499</v>
      </c>
      <c r="F16" s="114">
        <v>2836</v>
      </c>
      <c r="G16" s="114">
        <v>2600</v>
      </c>
      <c r="H16" s="114">
        <v>2876</v>
      </c>
      <c r="I16" s="140">
        <v>2609</v>
      </c>
      <c r="J16" s="115">
        <v>-110</v>
      </c>
      <c r="K16" s="116">
        <v>-4.2161747796090454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1.2346164947912566</v>
      </c>
      <c r="E18" s="115">
        <v>941</v>
      </c>
      <c r="F18" s="114">
        <v>940</v>
      </c>
      <c r="G18" s="114">
        <v>963</v>
      </c>
      <c r="H18" s="114">
        <v>961</v>
      </c>
      <c r="I18" s="140">
        <v>932</v>
      </c>
      <c r="J18" s="115">
        <v>9</v>
      </c>
      <c r="K18" s="116">
        <v>0.96566523605150212</v>
      </c>
    </row>
    <row r="19" spans="1:11" ht="14.1" customHeight="1" x14ac:dyDescent="0.2">
      <c r="A19" s="306" t="s">
        <v>235</v>
      </c>
      <c r="B19" s="307" t="s">
        <v>236</v>
      </c>
      <c r="C19" s="308"/>
      <c r="D19" s="113">
        <v>0.96827521058017796</v>
      </c>
      <c r="E19" s="115">
        <v>738</v>
      </c>
      <c r="F19" s="114">
        <v>728</v>
      </c>
      <c r="G19" s="114">
        <v>740</v>
      </c>
      <c r="H19" s="114">
        <v>741</v>
      </c>
      <c r="I19" s="140">
        <v>721</v>
      </c>
      <c r="J19" s="115">
        <v>17</v>
      </c>
      <c r="K19" s="116">
        <v>2.3578363384188625</v>
      </c>
    </row>
    <row r="20" spans="1:11" ht="14.1" customHeight="1" x14ac:dyDescent="0.2">
      <c r="A20" s="306">
        <v>12</v>
      </c>
      <c r="B20" s="307" t="s">
        <v>237</v>
      </c>
      <c r="C20" s="308"/>
      <c r="D20" s="113">
        <v>1.2228082605158885</v>
      </c>
      <c r="E20" s="115">
        <v>932</v>
      </c>
      <c r="F20" s="114">
        <v>984</v>
      </c>
      <c r="G20" s="114">
        <v>1031</v>
      </c>
      <c r="H20" s="114">
        <v>1035</v>
      </c>
      <c r="I20" s="140">
        <v>985</v>
      </c>
      <c r="J20" s="115">
        <v>-53</v>
      </c>
      <c r="K20" s="116">
        <v>-5.3807106598984769</v>
      </c>
    </row>
    <row r="21" spans="1:11" ht="14.1" customHeight="1" x14ac:dyDescent="0.2">
      <c r="A21" s="306">
        <v>21</v>
      </c>
      <c r="B21" s="307" t="s">
        <v>238</v>
      </c>
      <c r="C21" s="308"/>
      <c r="D21" s="113">
        <v>8.265763992757616E-2</v>
      </c>
      <c r="E21" s="115">
        <v>63</v>
      </c>
      <c r="F21" s="114">
        <v>54</v>
      </c>
      <c r="G21" s="114">
        <v>60</v>
      </c>
      <c r="H21" s="114">
        <v>61</v>
      </c>
      <c r="I21" s="140">
        <v>68</v>
      </c>
      <c r="J21" s="115">
        <v>-5</v>
      </c>
      <c r="K21" s="116">
        <v>-7.3529411764705879</v>
      </c>
    </row>
    <row r="22" spans="1:11" ht="14.1" customHeight="1" x14ac:dyDescent="0.2">
      <c r="A22" s="306">
        <v>22</v>
      </c>
      <c r="B22" s="307" t="s">
        <v>239</v>
      </c>
      <c r="C22" s="308"/>
      <c r="D22" s="113">
        <v>0.93285050775407385</v>
      </c>
      <c r="E22" s="115">
        <v>711</v>
      </c>
      <c r="F22" s="114">
        <v>717</v>
      </c>
      <c r="G22" s="114">
        <v>726</v>
      </c>
      <c r="H22" s="114">
        <v>711</v>
      </c>
      <c r="I22" s="140">
        <v>687</v>
      </c>
      <c r="J22" s="115">
        <v>24</v>
      </c>
      <c r="K22" s="116">
        <v>3.4934497816593888</v>
      </c>
    </row>
    <row r="23" spans="1:11" ht="14.1" customHeight="1" x14ac:dyDescent="0.2">
      <c r="A23" s="306">
        <v>23</v>
      </c>
      <c r="B23" s="307" t="s">
        <v>240</v>
      </c>
      <c r="C23" s="308"/>
      <c r="D23" s="113">
        <v>0.49332178750426409</v>
      </c>
      <c r="E23" s="115">
        <v>376</v>
      </c>
      <c r="F23" s="114">
        <v>409</v>
      </c>
      <c r="G23" s="114">
        <v>414</v>
      </c>
      <c r="H23" s="114">
        <v>421</v>
      </c>
      <c r="I23" s="140">
        <v>417</v>
      </c>
      <c r="J23" s="115">
        <v>-41</v>
      </c>
      <c r="K23" s="116">
        <v>-9.8321342925659465</v>
      </c>
    </row>
    <row r="24" spans="1:11" ht="14.1" customHeight="1" x14ac:dyDescent="0.2">
      <c r="A24" s="306">
        <v>24</v>
      </c>
      <c r="B24" s="307" t="s">
        <v>241</v>
      </c>
      <c r="C24" s="308"/>
      <c r="D24" s="113">
        <v>1.3212102128106222</v>
      </c>
      <c r="E24" s="115">
        <v>1007</v>
      </c>
      <c r="F24" s="114">
        <v>1041</v>
      </c>
      <c r="G24" s="114">
        <v>1076</v>
      </c>
      <c r="H24" s="114">
        <v>1104</v>
      </c>
      <c r="I24" s="140">
        <v>1126</v>
      </c>
      <c r="J24" s="115">
        <v>-119</v>
      </c>
      <c r="K24" s="116">
        <v>-10.568383658969804</v>
      </c>
    </row>
    <row r="25" spans="1:11" ht="14.1" customHeight="1" x14ac:dyDescent="0.2">
      <c r="A25" s="306">
        <v>25</v>
      </c>
      <c r="B25" s="307" t="s">
        <v>242</v>
      </c>
      <c r="C25" s="308"/>
      <c r="D25" s="113">
        <v>1.238552572883046</v>
      </c>
      <c r="E25" s="115">
        <v>944</v>
      </c>
      <c r="F25" s="114">
        <v>954</v>
      </c>
      <c r="G25" s="114">
        <v>993</v>
      </c>
      <c r="H25" s="114">
        <v>970</v>
      </c>
      <c r="I25" s="140">
        <v>957</v>
      </c>
      <c r="J25" s="115">
        <v>-13</v>
      </c>
      <c r="K25" s="116">
        <v>-1.3584117032392895</v>
      </c>
    </row>
    <row r="26" spans="1:11" ht="14.1" customHeight="1" x14ac:dyDescent="0.2">
      <c r="A26" s="306">
        <v>26</v>
      </c>
      <c r="B26" s="307" t="s">
        <v>243</v>
      </c>
      <c r="C26" s="308"/>
      <c r="D26" s="113">
        <v>0.68750164003253822</v>
      </c>
      <c r="E26" s="115">
        <v>524</v>
      </c>
      <c r="F26" s="114">
        <v>544</v>
      </c>
      <c r="G26" s="114">
        <v>550</v>
      </c>
      <c r="H26" s="114">
        <v>569</v>
      </c>
      <c r="I26" s="140">
        <v>569</v>
      </c>
      <c r="J26" s="115">
        <v>-45</v>
      </c>
      <c r="K26" s="116">
        <v>-7.9086115992970125</v>
      </c>
    </row>
    <row r="27" spans="1:11" ht="14.1" customHeight="1" x14ac:dyDescent="0.2">
      <c r="A27" s="306">
        <v>27</v>
      </c>
      <c r="B27" s="307" t="s">
        <v>244</v>
      </c>
      <c r="C27" s="308"/>
      <c r="D27" s="113">
        <v>0.29126977879241123</v>
      </c>
      <c r="E27" s="115">
        <v>222</v>
      </c>
      <c r="F27" s="114">
        <v>245</v>
      </c>
      <c r="G27" s="114">
        <v>247</v>
      </c>
      <c r="H27" s="114">
        <v>237</v>
      </c>
      <c r="I27" s="140">
        <v>237</v>
      </c>
      <c r="J27" s="115">
        <v>-15</v>
      </c>
      <c r="K27" s="116">
        <v>-6.3291139240506329</v>
      </c>
    </row>
    <row r="28" spans="1:11" ht="14.1" customHeight="1" x14ac:dyDescent="0.2">
      <c r="A28" s="306">
        <v>28</v>
      </c>
      <c r="B28" s="307" t="s">
        <v>245</v>
      </c>
      <c r="C28" s="308"/>
      <c r="D28" s="113">
        <v>0.28470964863942899</v>
      </c>
      <c r="E28" s="115">
        <v>217</v>
      </c>
      <c r="F28" s="114">
        <v>232</v>
      </c>
      <c r="G28" s="114">
        <v>243</v>
      </c>
      <c r="H28" s="114">
        <v>235</v>
      </c>
      <c r="I28" s="140">
        <v>232</v>
      </c>
      <c r="J28" s="115">
        <v>-15</v>
      </c>
      <c r="K28" s="116">
        <v>-6.4655172413793105</v>
      </c>
    </row>
    <row r="29" spans="1:11" ht="14.1" customHeight="1" x14ac:dyDescent="0.2">
      <c r="A29" s="306">
        <v>29</v>
      </c>
      <c r="B29" s="307" t="s">
        <v>246</v>
      </c>
      <c r="C29" s="308"/>
      <c r="D29" s="113">
        <v>3.489989241386549</v>
      </c>
      <c r="E29" s="115">
        <v>2660</v>
      </c>
      <c r="F29" s="114">
        <v>2971</v>
      </c>
      <c r="G29" s="114">
        <v>3010</v>
      </c>
      <c r="H29" s="114">
        <v>2990</v>
      </c>
      <c r="I29" s="140">
        <v>2975</v>
      </c>
      <c r="J29" s="115">
        <v>-315</v>
      </c>
      <c r="K29" s="116">
        <v>-10.588235294117647</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2.9468104647196198</v>
      </c>
      <c r="E31" s="115">
        <v>2246</v>
      </c>
      <c r="F31" s="114">
        <v>2539</v>
      </c>
      <c r="G31" s="114">
        <v>2578</v>
      </c>
      <c r="H31" s="114">
        <v>2549</v>
      </c>
      <c r="I31" s="140">
        <v>2545</v>
      </c>
      <c r="J31" s="115">
        <v>-299</v>
      </c>
      <c r="K31" s="116">
        <v>-11.74852652259332</v>
      </c>
    </row>
    <row r="32" spans="1:11" ht="14.1" customHeight="1" x14ac:dyDescent="0.2">
      <c r="A32" s="306">
        <v>31</v>
      </c>
      <c r="B32" s="307" t="s">
        <v>251</v>
      </c>
      <c r="C32" s="308"/>
      <c r="D32" s="113">
        <v>9.1841822141751295E-2</v>
      </c>
      <c r="E32" s="115">
        <v>70</v>
      </c>
      <c r="F32" s="114">
        <v>70</v>
      </c>
      <c r="G32" s="114">
        <v>66</v>
      </c>
      <c r="H32" s="114">
        <v>59</v>
      </c>
      <c r="I32" s="140">
        <v>57</v>
      </c>
      <c r="J32" s="115">
        <v>13</v>
      </c>
      <c r="K32" s="116">
        <v>22.807017543859651</v>
      </c>
    </row>
    <row r="33" spans="1:11" ht="14.1" customHeight="1" x14ac:dyDescent="0.2">
      <c r="A33" s="306">
        <v>32</v>
      </c>
      <c r="B33" s="307" t="s">
        <v>252</v>
      </c>
      <c r="C33" s="308"/>
      <c r="D33" s="113">
        <v>0.81870424309218293</v>
      </c>
      <c r="E33" s="115">
        <v>624</v>
      </c>
      <c r="F33" s="114">
        <v>585</v>
      </c>
      <c r="G33" s="114">
        <v>598</v>
      </c>
      <c r="H33" s="114">
        <v>598</v>
      </c>
      <c r="I33" s="140">
        <v>586</v>
      </c>
      <c r="J33" s="115">
        <v>38</v>
      </c>
      <c r="K33" s="116">
        <v>6.4846416382252556</v>
      </c>
    </row>
    <row r="34" spans="1:11" ht="14.1" customHeight="1" x14ac:dyDescent="0.2">
      <c r="A34" s="306">
        <v>33</v>
      </c>
      <c r="B34" s="307" t="s">
        <v>253</v>
      </c>
      <c r="C34" s="308"/>
      <c r="D34" s="113">
        <v>0.38835970505654832</v>
      </c>
      <c r="E34" s="115">
        <v>296</v>
      </c>
      <c r="F34" s="114">
        <v>313</v>
      </c>
      <c r="G34" s="114">
        <v>323</v>
      </c>
      <c r="H34" s="114">
        <v>342</v>
      </c>
      <c r="I34" s="140">
        <v>328</v>
      </c>
      <c r="J34" s="115">
        <v>-32</v>
      </c>
      <c r="K34" s="116">
        <v>-9.7560975609756095</v>
      </c>
    </row>
    <row r="35" spans="1:11" ht="14.1" customHeight="1" x14ac:dyDescent="0.2">
      <c r="A35" s="306">
        <v>34</v>
      </c>
      <c r="B35" s="307" t="s">
        <v>254</v>
      </c>
      <c r="C35" s="308"/>
      <c r="D35" s="113">
        <v>2.9691149072397596</v>
      </c>
      <c r="E35" s="115">
        <v>2263</v>
      </c>
      <c r="F35" s="114">
        <v>2266</v>
      </c>
      <c r="G35" s="114">
        <v>2261</v>
      </c>
      <c r="H35" s="114">
        <v>2213</v>
      </c>
      <c r="I35" s="140">
        <v>2170</v>
      </c>
      <c r="J35" s="115">
        <v>93</v>
      </c>
      <c r="K35" s="116">
        <v>4.2857142857142856</v>
      </c>
    </row>
    <row r="36" spans="1:11" ht="14.1" customHeight="1" x14ac:dyDescent="0.2">
      <c r="A36" s="306">
        <v>41</v>
      </c>
      <c r="B36" s="307" t="s">
        <v>255</v>
      </c>
      <c r="C36" s="308"/>
      <c r="D36" s="113">
        <v>0.13645070718203048</v>
      </c>
      <c r="E36" s="115">
        <v>104</v>
      </c>
      <c r="F36" s="114">
        <v>106</v>
      </c>
      <c r="G36" s="114">
        <v>105</v>
      </c>
      <c r="H36" s="114">
        <v>98</v>
      </c>
      <c r="I36" s="140">
        <v>103</v>
      </c>
      <c r="J36" s="115">
        <v>1</v>
      </c>
      <c r="K36" s="116">
        <v>0.970873786407767</v>
      </c>
    </row>
    <row r="37" spans="1:11" ht="14.1" customHeight="1" x14ac:dyDescent="0.2">
      <c r="A37" s="306">
        <v>42</v>
      </c>
      <c r="B37" s="307" t="s">
        <v>256</v>
      </c>
      <c r="C37" s="308"/>
      <c r="D37" s="113">
        <v>1.5744312367157363E-2</v>
      </c>
      <c r="E37" s="115">
        <v>12</v>
      </c>
      <c r="F37" s="114">
        <v>13</v>
      </c>
      <c r="G37" s="114">
        <v>13</v>
      </c>
      <c r="H37" s="114">
        <v>12</v>
      </c>
      <c r="I37" s="140">
        <v>11</v>
      </c>
      <c r="J37" s="115">
        <v>1</v>
      </c>
      <c r="K37" s="116">
        <v>9.0909090909090917</v>
      </c>
    </row>
    <row r="38" spans="1:11" ht="14.1" customHeight="1" x14ac:dyDescent="0.2">
      <c r="A38" s="306">
        <v>43</v>
      </c>
      <c r="B38" s="307" t="s">
        <v>257</v>
      </c>
      <c r="C38" s="308"/>
      <c r="D38" s="113">
        <v>0.37523944475058385</v>
      </c>
      <c r="E38" s="115">
        <v>286</v>
      </c>
      <c r="F38" s="114">
        <v>283</v>
      </c>
      <c r="G38" s="114">
        <v>284</v>
      </c>
      <c r="H38" s="114">
        <v>297</v>
      </c>
      <c r="I38" s="140">
        <v>298</v>
      </c>
      <c r="J38" s="115">
        <v>-12</v>
      </c>
      <c r="K38" s="116">
        <v>-4.026845637583893</v>
      </c>
    </row>
    <row r="39" spans="1:11" ht="14.1" customHeight="1" x14ac:dyDescent="0.2">
      <c r="A39" s="306">
        <v>51</v>
      </c>
      <c r="B39" s="307" t="s">
        <v>258</v>
      </c>
      <c r="C39" s="308"/>
      <c r="D39" s="113">
        <v>8.2854443832165625</v>
      </c>
      <c r="E39" s="115">
        <v>6315</v>
      </c>
      <c r="F39" s="114">
        <v>6416</v>
      </c>
      <c r="G39" s="114">
        <v>6526</v>
      </c>
      <c r="H39" s="114">
        <v>6644</v>
      </c>
      <c r="I39" s="140">
        <v>6763</v>
      </c>
      <c r="J39" s="115">
        <v>-448</v>
      </c>
      <c r="K39" s="116">
        <v>-6.6242791660505693</v>
      </c>
    </row>
    <row r="40" spans="1:11" ht="14.1" customHeight="1" x14ac:dyDescent="0.2">
      <c r="A40" s="306" t="s">
        <v>259</v>
      </c>
      <c r="B40" s="307" t="s">
        <v>260</v>
      </c>
      <c r="C40" s="308"/>
      <c r="D40" s="113">
        <v>8.0348474113726418</v>
      </c>
      <c r="E40" s="115">
        <v>6124</v>
      </c>
      <c r="F40" s="114">
        <v>6219</v>
      </c>
      <c r="G40" s="114">
        <v>6328</v>
      </c>
      <c r="H40" s="114">
        <v>6447</v>
      </c>
      <c r="I40" s="140">
        <v>6570</v>
      </c>
      <c r="J40" s="115">
        <v>-446</v>
      </c>
      <c r="K40" s="116">
        <v>-6.788432267884323</v>
      </c>
    </row>
    <row r="41" spans="1:11" ht="14.1" customHeight="1" x14ac:dyDescent="0.2">
      <c r="A41" s="306"/>
      <c r="B41" s="307" t="s">
        <v>261</v>
      </c>
      <c r="C41" s="308"/>
      <c r="D41" s="113">
        <v>5.2546642525387703</v>
      </c>
      <c r="E41" s="115">
        <v>4005</v>
      </c>
      <c r="F41" s="114">
        <v>4130</v>
      </c>
      <c r="G41" s="114">
        <v>4173</v>
      </c>
      <c r="H41" s="114">
        <v>4322</v>
      </c>
      <c r="I41" s="140">
        <v>4427</v>
      </c>
      <c r="J41" s="115">
        <v>-422</v>
      </c>
      <c r="K41" s="116">
        <v>-9.5324147278066409</v>
      </c>
    </row>
    <row r="42" spans="1:11" ht="14.1" customHeight="1" x14ac:dyDescent="0.2">
      <c r="A42" s="306">
        <v>52</v>
      </c>
      <c r="B42" s="307" t="s">
        <v>262</v>
      </c>
      <c r="C42" s="308"/>
      <c r="D42" s="113">
        <v>4.6708126689233511</v>
      </c>
      <c r="E42" s="115">
        <v>3560</v>
      </c>
      <c r="F42" s="114">
        <v>3719</v>
      </c>
      <c r="G42" s="114">
        <v>3723</v>
      </c>
      <c r="H42" s="114">
        <v>3696</v>
      </c>
      <c r="I42" s="140">
        <v>3693</v>
      </c>
      <c r="J42" s="115">
        <v>-133</v>
      </c>
      <c r="K42" s="116">
        <v>-3.6014080693203359</v>
      </c>
    </row>
    <row r="43" spans="1:11" ht="14.1" customHeight="1" x14ac:dyDescent="0.2">
      <c r="A43" s="306" t="s">
        <v>263</v>
      </c>
      <c r="B43" s="307" t="s">
        <v>264</v>
      </c>
      <c r="C43" s="308"/>
      <c r="D43" s="113">
        <v>4.4385840615077807</v>
      </c>
      <c r="E43" s="115">
        <v>3383</v>
      </c>
      <c r="F43" s="114">
        <v>3545</v>
      </c>
      <c r="G43" s="114">
        <v>3548</v>
      </c>
      <c r="H43" s="114">
        <v>3529</v>
      </c>
      <c r="I43" s="140">
        <v>3542</v>
      </c>
      <c r="J43" s="115">
        <v>-159</v>
      </c>
      <c r="K43" s="116">
        <v>-4.4889892715979673</v>
      </c>
    </row>
    <row r="44" spans="1:11" ht="14.1" customHeight="1" x14ac:dyDescent="0.2">
      <c r="A44" s="306">
        <v>53</v>
      </c>
      <c r="B44" s="307" t="s">
        <v>265</v>
      </c>
      <c r="C44" s="308"/>
      <c r="D44" s="113">
        <v>1.3277703429636043</v>
      </c>
      <c r="E44" s="115">
        <v>1012</v>
      </c>
      <c r="F44" s="114">
        <v>1016</v>
      </c>
      <c r="G44" s="114">
        <v>1050</v>
      </c>
      <c r="H44" s="114">
        <v>1017</v>
      </c>
      <c r="I44" s="140">
        <v>1036</v>
      </c>
      <c r="J44" s="115">
        <v>-24</v>
      </c>
      <c r="K44" s="116">
        <v>-2.3166023166023164</v>
      </c>
    </row>
    <row r="45" spans="1:11" ht="14.1" customHeight="1" x14ac:dyDescent="0.2">
      <c r="A45" s="306" t="s">
        <v>266</v>
      </c>
      <c r="B45" s="307" t="s">
        <v>267</v>
      </c>
      <c r="C45" s="308"/>
      <c r="D45" s="113">
        <v>1.300217796321079</v>
      </c>
      <c r="E45" s="115">
        <v>991</v>
      </c>
      <c r="F45" s="114">
        <v>992</v>
      </c>
      <c r="G45" s="114">
        <v>1026</v>
      </c>
      <c r="H45" s="114">
        <v>993</v>
      </c>
      <c r="I45" s="140">
        <v>1012</v>
      </c>
      <c r="J45" s="115">
        <v>-21</v>
      </c>
      <c r="K45" s="116">
        <v>-2.075098814229249</v>
      </c>
    </row>
    <row r="46" spans="1:11" ht="14.1" customHeight="1" x14ac:dyDescent="0.2">
      <c r="A46" s="306">
        <v>54</v>
      </c>
      <c r="B46" s="307" t="s">
        <v>268</v>
      </c>
      <c r="C46" s="308"/>
      <c r="D46" s="113">
        <v>19.459970085806503</v>
      </c>
      <c r="E46" s="115">
        <v>14832</v>
      </c>
      <c r="F46" s="114">
        <v>15052</v>
      </c>
      <c r="G46" s="114">
        <v>15150</v>
      </c>
      <c r="H46" s="114">
        <v>14996</v>
      </c>
      <c r="I46" s="140">
        <v>14907</v>
      </c>
      <c r="J46" s="115">
        <v>-75</v>
      </c>
      <c r="K46" s="116">
        <v>-0.50311933990742608</v>
      </c>
    </row>
    <row r="47" spans="1:11" ht="14.1" customHeight="1" x14ac:dyDescent="0.2">
      <c r="A47" s="306">
        <v>61</v>
      </c>
      <c r="B47" s="307" t="s">
        <v>269</v>
      </c>
      <c r="C47" s="308"/>
      <c r="D47" s="113">
        <v>0.71636621270566003</v>
      </c>
      <c r="E47" s="115">
        <v>546</v>
      </c>
      <c r="F47" s="114">
        <v>560</v>
      </c>
      <c r="G47" s="114">
        <v>546</v>
      </c>
      <c r="H47" s="114">
        <v>527</v>
      </c>
      <c r="I47" s="140">
        <v>500</v>
      </c>
      <c r="J47" s="115">
        <v>46</v>
      </c>
      <c r="K47" s="116">
        <v>9.1999999999999993</v>
      </c>
    </row>
    <row r="48" spans="1:11" ht="14.1" customHeight="1" x14ac:dyDescent="0.2">
      <c r="A48" s="306">
        <v>62</v>
      </c>
      <c r="B48" s="307" t="s">
        <v>270</v>
      </c>
      <c r="C48" s="308"/>
      <c r="D48" s="113">
        <v>12.651867013041539</v>
      </c>
      <c r="E48" s="115">
        <v>9643</v>
      </c>
      <c r="F48" s="114">
        <v>9965</v>
      </c>
      <c r="G48" s="114">
        <v>9871</v>
      </c>
      <c r="H48" s="114">
        <v>10365</v>
      </c>
      <c r="I48" s="140">
        <v>9940</v>
      </c>
      <c r="J48" s="115">
        <v>-297</v>
      </c>
      <c r="K48" s="116">
        <v>-2.9879275653923543</v>
      </c>
    </row>
    <row r="49" spans="1:11" ht="14.1" customHeight="1" x14ac:dyDescent="0.2">
      <c r="A49" s="306">
        <v>63</v>
      </c>
      <c r="B49" s="307" t="s">
        <v>271</v>
      </c>
      <c r="C49" s="308"/>
      <c r="D49" s="113">
        <v>9.6801280537405869</v>
      </c>
      <c r="E49" s="115">
        <v>7378</v>
      </c>
      <c r="F49" s="114">
        <v>8455</v>
      </c>
      <c r="G49" s="114">
        <v>8667</v>
      </c>
      <c r="H49" s="114">
        <v>8742</v>
      </c>
      <c r="I49" s="140">
        <v>8297</v>
      </c>
      <c r="J49" s="115">
        <v>-919</v>
      </c>
      <c r="K49" s="116">
        <v>-11.076292635892491</v>
      </c>
    </row>
    <row r="50" spans="1:11" ht="14.1" customHeight="1" x14ac:dyDescent="0.2">
      <c r="A50" s="306" t="s">
        <v>272</v>
      </c>
      <c r="B50" s="307" t="s">
        <v>273</v>
      </c>
      <c r="C50" s="308"/>
      <c r="D50" s="113">
        <v>0.33325461177149757</v>
      </c>
      <c r="E50" s="115">
        <v>254</v>
      </c>
      <c r="F50" s="114">
        <v>295</v>
      </c>
      <c r="G50" s="114">
        <v>300</v>
      </c>
      <c r="H50" s="114">
        <v>292</v>
      </c>
      <c r="I50" s="140">
        <v>294</v>
      </c>
      <c r="J50" s="115">
        <v>-40</v>
      </c>
      <c r="K50" s="116">
        <v>-13.605442176870747</v>
      </c>
    </row>
    <row r="51" spans="1:11" ht="14.1" customHeight="1" x14ac:dyDescent="0.2">
      <c r="A51" s="306" t="s">
        <v>274</v>
      </c>
      <c r="B51" s="307" t="s">
        <v>275</v>
      </c>
      <c r="C51" s="308"/>
      <c r="D51" s="113">
        <v>8.8469915243118429</v>
      </c>
      <c r="E51" s="115">
        <v>6743</v>
      </c>
      <c r="F51" s="114">
        <v>7722</v>
      </c>
      <c r="G51" s="114">
        <v>7925</v>
      </c>
      <c r="H51" s="114">
        <v>7999</v>
      </c>
      <c r="I51" s="140">
        <v>7574</v>
      </c>
      <c r="J51" s="115">
        <v>-831</v>
      </c>
      <c r="K51" s="116">
        <v>-10.971745444943227</v>
      </c>
    </row>
    <row r="52" spans="1:11" ht="14.1" customHeight="1" x14ac:dyDescent="0.2">
      <c r="A52" s="306">
        <v>71</v>
      </c>
      <c r="B52" s="307" t="s">
        <v>276</v>
      </c>
      <c r="C52" s="308"/>
      <c r="D52" s="113">
        <v>8.9401453724841904</v>
      </c>
      <c r="E52" s="115">
        <v>6814</v>
      </c>
      <c r="F52" s="114">
        <v>6952</v>
      </c>
      <c r="G52" s="114">
        <v>6941</v>
      </c>
      <c r="H52" s="114">
        <v>7047</v>
      </c>
      <c r="I52" s="140">
        <v>6989</v>
      </c>
      <c r="J52" s="115">
        <v>-175</v>
      </c>
      <c r="K52" s="116">
        <v>-2.5039347546143942</v>
      </c>
    </row>
    <row r="53" spans="1:11" ht="14.1" customHeight="1" x14ac:dyDescent="0.2">
      <c r="A53" s="306" t="s">
        <v>277</v>
      </c>
      <c r="B53" s="307" t="s">
        <v>278</v>
      </c>
      <c r="C53" s="308"/>
      <c r="D53" s="113">
        <v>1.0811094492114723</v>
      </c>
      <c r="E53" s="115">
        <v>824</v>
      </c>
      <c r="F53" s="114">
        <v>833</v>
      </c>
      <c r="G53" s="114">
        <v>823</v>
      </c>
      <c r="H53" s="114">
        <v>826</v>
      </c>
      <c r="I53" s="140">
        <v>831</v>
      </c>
      <c r="J53" s="115">
        <v>-7</v>
      </c>
      <c r="K53" s="116">
        <v>-0.84235860409145613</v>
      </c>
    </row>
    <row r="54" spans="1:11" ht="14.1" customHeight="1" x14ac:dyDescent="0.2">
      <c r="A54" s="306" t="s">
        <v>279</v>
      </c>
      <c r="B54" s="307" t="s">
        <v>280</v>
      </c>
      <c r="C54" s="308"/>
      <c r="D54" s="113">
        <v>7.5848224828780602</v>
      </c>
      <c r="E54" s="115">
        <v>5781</v>
      </c>
      <c r="F54" s="114">
        <v>5910</v>
      </c>
      <c r="G54" s="114">
        <v>5909</v>
      </c>
      <c r="H54" s="114">
        <v>6002</v>
      </c>
      <c r="I54" s="140">
        <v>5943</v>
      </c>
      <c r="J54" s="115">
        <v>-162</v>
      </c>
      <c r="K54" s="116">
        <v>-2.7258960121150935</v>
      </c>
    </row>
    <row r="55" spans="1:11" ht="14.1" customHeight="1" x14ac:dyDescent="0.2">
      <c r="A55" s="306">
        <v>72</v>
      </c>
      <c r="B55" s="307" t="s">
        <v>281</v>
      </c>
      <c r="C55" s="308"/>
      <c r="D55" s="113">
        <v>0.9525308982130205</v>
      </c>
      <c r="E55" s="115">
        <v>726</v>
      </c>
      <c r="F55" s="114">
        <v>736</v>
      </c>
      <c r="G55" s="114">
        <v>753</v>
      </c>
      <c r="H55" s="114">
        <v>759</v>
      </c>
      <c r="I55" s="140">
        <v>759</v>
      </c>
      <c r="J55" s="115">
        <v>-33</v>
      </c>
      <c r="K55" s="116">
        <v>-4.3478260869565215</v>
      </c>
    </row>
    <row r="56" spans="1:11" ht="14.1" customHeight="1" x14ac:dyDescent="0.2">
      <c r="A56" s="306" t="s">
        <v>282</v>
      </c>
      <c r="B56" s="307" t="s">
        <v>283</v>
      </c>
      <c r="C56" s="308"/>
      <c r="D56" s="113">
        <v>0.15875514970217008</v>
      </c>
      <c r="E56" s="115">
        <v>121</v>
      </c>
      <c r="F56" s="114">
        <v>119</v>
      </c>
      <c r="G56" s="114">
        <v>122</v>
      </c>
      <c r="H56" s="114">
        <v>123</v>
      </c>
      <c r="I56" s="140">
        <v>123</v>
      </c>
      <c r="J56" s="115">
        <v>-2</v>
      </c>
      <c r="K56" s="116">
        <v>-1.6260162601626016</v>
      </c>
    </row>
    <row r="57" spans="1:11" ht="14.1" customHeight="1" x14ac:dyDescent="0.2">
      <c r="A57" s="306" t="s">
        <v>284</v>
      </c>
      <c r="B57" s="307" t="s">
        <v>285</v>
      </c>
      <c r="C57" s="308"/>
      <c r="D57" s="113">
        <v>0.58516360964601533</v>
      </c>
      <c r="E57" s="115">
        <v>446</v>
      </c>
      <c r="F57" s="114">
        <v>457</v>
      </c>
      <c r="G57" s="114">
        <v>459</v>
      </c>
      <c r="H57" s="114">
        <v>464</v>
      </c>
      <c r="I57" s="140">
        <v>456</v>
      </c>
      <c r="J57" s="115">
        <v>-10</v>
      </c>
      <c r="K57" s="116">
        <v>-2.192982456140351</v>
      </c>
    </row>
    <row r="58" spans="1:11" ht="14.1" customHeight="1" x14ac:dyDescent="0.2">
      <c r="A58" s="306">
        <v>73</v>
      </c>
      <c r="B58" s="307" t="s">
        <v>286</v>
      </c>
      <c r="C58" s="308"/>
      <c r="D58" s="113">
        <v>0.65601301529822353</v>
      </c>
      <c r="E58" s="115">
        <v>500</v>
      </c>
      <c r="F58" s="114">
        <v>498</v>
      </c>
      <c r="G58" s="114">
        <v>481</v>
      </c>
      <c r="H58" s="114">
        <v>486</v>
      </c>
      <c r="I58" s="140">
        <v>499</v>
      </c>
      <c r="J58" s="115">
        <v>1</v>
      </c>
      <c r="K58" s="116">
        <v>0.20040080160320642</v>
      </c>
    </row>
    <row r="59" spans="1:11" ht="14.1" customHeight="1" x14ac:dyDescent="0.2">
      <c r="A59" s="306" t="s">
        <v>287</v>
      </c>
      <c r="B59" s="307" t="s">
        <v>288</v>
      </c>
      <c r="C59" s="308"/>
      <c r="D59" s="113">
        <v>0.39491983520953056</v>
      </c>
      <c r="E59" s="115">
        <v>301</v>
      </c>
      <c r="F59" s="114">
        <v>306</v>
      </c>
      <c r="G59" s="114">
        <v>290</v>
      </c>
      <c r="H59" s="114">
        <v>300</v>
      </c>
      <c r="I59" s="140">
        <v>299</v>
      </c>
      <c r="J59" s="115">
        <v>2</v>
      </c>
      <c r="K59" s="116">
        <v>0.66889632107023411</v>
      </c>
    </row>
    <row r="60" spans="1:11" ht="14.1" customHeight="1" x14ac:dyDescent="0.2">
      <c r="A60" s="306">
        <v>81</v>
      </c>
      <c r="B60" s="307" t="s">
        <v>289</v>
      </c>
      <c r="C60" s="308"/>
      <c r="D60" s="113">
        <v>3.8219318271274503</v>
      </c>
      <c r="E60" s="115">
        <v>2913</v>
      </c>
      <c r="F60" s="114">
        <v>2944</v>
      </c>
      <c r="G60" s="114">
        <v>2943</v>
      </c>
      <c r="H60" s="114">
        <v>2948</v>
      </c>
      <c r="I60" s="140">
        <v>2926</v>
      </c>
      <c r="J60" s="115">
        <v>-13</v>
      </c>
      <c r="K60" s="116">
        <v>-0.44429254955570746</v>
      </c>
    </row>
    <row r="61" spans="1:11" ht="14.1" customHeight="1" x14ac:dyDescent="0.2">
      <c r="A61" s="306" t="s">
        <v>290</v>
      </c>
      <c r="B61" s="307" t="s">
        <v>291</v>
      </c>
      <c r="C61" s="308"/>
      <c r="D61" s="113">
        <v>0.95121887218242407</v>
      </c>
      <c r="E61" s="115">
        <v>725</v>
      </c>
      <c r="F61" s="114">
        <v>732</v>
      </c>
      <c r="G61" s="114">
        <v>737</v>
      </c>
      <c r="H61" s="114">
        <v>752</v>
      </c>
      <c r="I61" s="140">
        <v>763</v>
      </c>
      <c r="J61" s="115">
        <v>-38</v>
      </c>
      <c r="K61" s="116">
        <v>-4.980340760157274</v>
      </c>
    </row>
    <row r="62" spans="1:11" ht="14.1" customHeight="1" x14ac:dyDescent="0.2">
      <c r="A62" s="306" t="s">
        <v>292</v>
      </c>
      <c r="B62" s="307" t="s">
        <v>293</v>
      </c>
      <c r="C62" s="308"/>
      <c r="D62" s="113">
        <v>2.0454485816998611</v>
      </c>
      <c r="E62" s="115">
        <v>1559</v>
      </c>
      <c r="F62" s="114">
        <v>1559</v>
      </c>
      <c r="G62" s="114">
        <v>1547</v>
      </c>
      <c r="H62" s="114">
        <v>1535</v>
      </c>
      <c r="I62" s="140">
        <v>1506</v>
      </c>
      <c r="J62" s="115">
        <v>53</v>
      </c>
      <c r="K62" s="116">
        <v>3.5192563081009296</v>
      </c>
    </row>
    <row r="63" spans="1:11" ht="14.1" customHeight="1" x14ac:dyDescent="0.2">
      <c r="A63" s="306"/>
      <c r="B63" s="307" t="s">
        <v>294</v>
      </c>
      <c r="C63" s="308"/>
      <c r="D63" s="113">
        <v>1.8460206250492011</v>
      </c>
      <c r="E63" s="115">
        <v>1407</v>
      </c>
      <c r="F63" s="114">
        <v>1411</v>
      </c>
      <c r="G63" s="114">
        <v>1406</v>
      </c>
      <c r="H63" s="114">
        <v>1400</v>
      </c>
      <c r="I63" s="140">
        <v>1379</v>
      </c>
      <c r="J63" s="115">
        <v>28</v>
      </c>
      <c r="K63" s="116">
        <v>2.030456852791878</v>
      </c>
    </row>
    <row r="64" spans="1:11" ht="14.1" customHeight="1" x14ac:dyDescent="0.2">
      <c r="A64" s="306" t="s">
        <v>295</v>
      </c>
      <c r="B64" s="307" t="s">
        <v>296</v>
      </c>
      <c r="C64" s="308"/>
      <c r="D64" s="113">
        <v>8.265763992757616E-2</v>
      </c>
      <c r="E64" s="115">
        <v>63</v>
      </c>
      <c r="F64" s="114">
        <v>65</v>
      </c>
      <c r="G64" s="114">
        <v>63</v>
      </c>
      <c r="H64" s="114">
        <v>61</v>
      </c>
      <c r="I64" s="140">
        <v>61</v>
      </c>
      <c r="J64" s="115">
        <v>2</v>
      </c>
      <c r="K64" s="116">
        <v>3.278688524590164</v>
      </c>
    </row>
    <row r="65" spans="1:11" ht="14.1" customHeight="1" x14ac:dyDescent="0.2">
      <c r="A65" s="306" t="s">
        <v>297</v>
      </c>
      <c r="B65" s="307" t="s">
        <v>298</v>
      </c>
      <c r="C65" s="308"/>
      <c r="D65" s="113">
        <v>0.46970531895352802</v>
      </c>
      <c r="E65" s="115">
        <v>358</v>
      </c>
      <c r="F65" s="114">
        <v>393</v>
      </c>
      <c r="G65" s="114">
        <v>399</v>
      </c>
      <c r="H65" s="114">
        <v>389</v>
      </c>
      <c r="I65" s="140">
        <v>386</v>
      </c>
      <c r="J65" s="115">
        <v>-28</v>
      </c>
      <c r="K65" s="116">
        <v>-7.2538860103626943</v>
      </c>
    </row>
    <row r="66" spans="1:11" ht="14.1" customHeight="1" x14ac:dyDescent="0.2">
      <c r="A66" s="306">
        <v>82</v>
      </c>
      <c r="B66" s="307" t="s">
        <v>299</v>
      </c>
      <c r="C66" s="308"/>
      <c r="D66" s="113">
        <v>2.3144139179721326</v>
      </c>
      <c r="E66" s="115">
        <v>1764</v>
      </c>
      <c r="F66" s="114">
        <v>1817</v>
      </c>
      <c r="G66" s="114">
        <v>1821</v>
      </c>
      <c r="H66" s="114">
        <v>1813</v>
      </c>
      <c r="I66" s="140">
        <v>1768</v>
      </c>
      <c r="J66" s="115">
        <v>-4</v>
      </c>
      <c r="K66" s="116">
        <v>-0.22624434389140272</v>
      </c>
    </row>
    <row r="67" spans="1:11" ht="14.1" customHeight="1" x14ac:dyDescent="0.2">
      <c r="A67" s="306" t="s">
        <v>300</v>
      </c>
      <c r="B67" s="307" t="s">
        <v>301</v>
      </c>
      <c r="C67" s="308"/>
      <c r="D67" s="113">
        <v>1.2306804166994674</v>
      </c>
      <c r="E67" s="115">
        <v>938</v>
      </c>
      <c r="F67" s="114">
        <v>933</v>
      </c>
      <c r="G67" s="114">
        <v>933</v>
      </c>
      <c r="H67" s="114">
        <v>931</v>
      </c>
      <c r="I67" s="140">
        <v>879</v>
      </c>
      <c r="J67" s="115">
        <v>59</v>
      </c>
      <c r="K67" s="116">
        <v>6.7121729237770191</v>
      </c>
    </row>
    <row r="68" spans="1:11" ht="14.1" customHeight="1" x14ac:dyDescent="0.2">
      <c r="A68" s="306" t="s">
        <v>302</v>
      </c>
      <c r="B68" s="307" t="s">
        <v>303</v>
      </c>
      <c r="C68" s="308"/>
      <c r="D68" s="113">
        <v>0.7504788895011677</v>
      </c>
      <c r="E68" s="115">
        <v>572</v>
      </c>
      <c r="F68" s="114">
        <v>634</v>
      </c>
      <c r="G68" s="114">
        <v>630</v>
      </c>
      <c r="H68" s="114">
        <v>624</v>
      </c>
      <c r="I68" s="140">
        <v>627</v>
      </c>
      <c r="J68" s="115">
        <v>-55</v>
      </c>
      <c r="K68" s="116">
        <v>-8.7719298245614041</v>
      </c>
    </row>
    <row r="69" spans="1:11" ht="14.1" customHeight="1" x14ac:dyDescent="0.2">
      <c r="A69" s="306">
        <v>83</v>
      </c>
      <c r="B69" s="307" t="s">
        <v>304</v>
      </c>
      <c r="C69" s="308"/>
      <c r="D69" s="113">
        <v>3.1541105775538587</v>
      </c>
      <c r="E69" s="115">
        <v>2404</v>
      </c>
      <c r="F69" s="114">
        <v>2368</v>
      </c>
      <c r="G69" s="114">
        <v>2321</v>
      </c>
      <c r="H69" s="114">
        <v>2376</v>
      </c>
      <c r="I69" s="140">
        <v>2359</v>
      </c>
      <c r="J69" s="115">
        <v>45</v>
      </c>
      <c r="K69" s="116">
        <v>1.9075879610004238</v>
      </c>
    </row>
    <row r="70" spans="1:11" ht="14.1" customHeight="1" x14ac:dyDescent="0.2">
      <c r="A70" s="306" t="s">
        <v>305</v>
      </c>
      <c r="B70" s="307" t="s">
        <v>306</v>
      </c>
      <c r="C70" s="308"/>
      <c r="D70" s="113">
        <v>2.080873284525965</v>
      </c>
      <c r="E70" s="115">
        <v>1586</v>
      </c>
      <c r="F70" s="114">
        <v>1535</v>
      </c>
      <c r="G70" s="114">
        <v>1489</v>
      </c>
      <c r="H70" s="114">
        <v>1527</v>
      </c>
      <c r="I70" s="140">
        <v>1513</v>
      </c>
      <c r="J70" s="115">
        <v>73</v>
      </c>
      <c r="K70" s="116">
        <v>4.8248512888301391</v>
      </c>
    </row>
    <row r="71" spans="1:11" ht="14.1" customHeight="1" x14ac:dyDescent="0.2">
      <c r="A71" s="306"/>
      <c r="B71" s="307" t="s">
        <v>307</v>
      </c>
      <c r="C71" s="308"/>
      <c r="D71" s="113">
        <v>1.1296544123435408</v>
      </c>
      <c r="E71" s="115">
        <v>861</v>
      </c>
      <c r="F71" s="114">
        <v>865</v>
      </c>
      <c r="G71" s="114">
        <v>827</v>
      </c>
      <c r="H71" s="114">
        <v>862</v>
      </c>
      <c r="I71" s="140">
        <v>875</v>
      </c>
      <c r="J71" s="115">
        <v>-14</v>
      </c>
      <c r="K71" s="116">
        <v>-1.6</v>
      </c>
    </row>
    <row r="72" spans="1:11" ht="14.1" customHeight="1" x14ac:dyDescent="0.2">
      <c r="A72" s="306">
        <v>84</v>
      </c>
      <c r="B72" s="307" t="s">
        <v>308</v>
      </c>
      <c r="C72" s="308"/>
      <c r="D72" s="113">
        <v>2.4167519483586553</v>
      </c>
      <c r="E72" s="115">
        <v>1842</v>
      </c>
      <c r="F72" s="114">
        <v>2194</v>
      </c>
      <c r="G72" s="114">
        <v>1942</v>
      </c>
      <c r="H72" s="114">
        <v>2212</v>
      </c>
      <c r="I72" s="140">
        <v>1950</v>
      </c>
      <c r="J72" s="115">
        <v>-108</v>
      </c>
      <c r="K72" s="116">
        <v>-5.5384615384615383</v>
      </c>
    </row>
    <row r="73" spans="1:11" ht="14.1" customHeight="1" x14ac:dyDescent="0.2">
      <c r="A73" s="306" t="s">
        <v>309</v>
      </c>
      <c r="B73" s="307" t="s">
        <v>310</v>
      </c>
      <c r="C73" s="308"/>
      <c r="D73" s="113">
        <v>0.10233803038652287</v>
      </c>
      <c r="E73" s="115">
        <v>78</v>
      </c>
      <c r="F73" s="114">
        <v>73</v>
      </c>
      <c r="G73" s="114">
        <v>66</v>
      </c>
      <c r="H73" s="114">
        <v>66</v>
      </c>
      <c r="I73" s="140">
        <v>71</v>
      </c>
      <c r="J73" s="115">
        <v>7</v>
      </c>
      <c r="K73" s="116">
        <v>9.8591549295774641</v>
      </c>
    </row>
    <row r="74" spans="1:11" ht="14.1" customHeight="1" x14ac:dyDescent="0.2">
      <c r="A74" s="306" t="s">
        <v>311</v>
      </c>
      <c r="B74" s="307" t="s">
        <v>312</v>
      </c>
      <c r="C74" s="308"/>
      <c r="D74" s="113">
        <v>5.3793067254454326E-2</v>
      </c>
      <c r="E74" s="115">
        <v>41</v>
      </c>
      <c r="F74" s="114">
        <v>33</v>
      </c>
      <c r="G74" s="114">
        <v>34</v>
      </c>
      <c r="H74" s="114">
        <v>31</v>
      </c>
      <c r="I74" s="140">
        <v>32</v>
      </c>
      <c r="J74" s="115">
        <v>9</v>
      </c>
      <c r="K74" s="116">
        <v>28.125</v>
      </c>
    </row>
    <row r="75" spans="1:11" ht="14.1" customHeight="1" x14ac:dyDescent="0.2">
      <c r="A75" s="306" t="s">
        <v>313</v>
      </c>
      <c r="B75" s="307" t="s">
        <v>314</v>
      </c>
      <c r="C75" s="308"/>
      <c r="D75" s="113">
        <v>1.1952557138733633</v>
      </c>
      <c r="E75" s="115">
        <v>911</v>
      </c>
      <c r="F75" s="114">
        <v>1245</v>
      </c>
      <c r="G75" s="114">
        <v>1007</v>
      </c>
      <c r="H75" s="114">
        <v>1281</v>
      </c>
      <c r="I75" s="140">
        <v>1046</v>
      </c>
      <c r="J75" s="115">
        <v>-135</v>
      </c>
      <c r="K75" s="116">
        <v>-12.906309751434035</v>
      </c>
    </row>
    <row r="76" spans="1:11" ht="14.1" customHeight="1" x14ac:dyDescent="0.2">
      <c r="A76" s="306">
        <v>91</v>
      </c>
      <c r="B76" s="307" t="s">
        <v>315</v>
      </c>
      <c r="C76" s="308"/>
      <c r="D76" s="113">
        <v>0.24272481566034271</v>
      </c>
      <c r="E76" s="115">
        <v>185</v>
      </c>
      <c r="F76" s="114">
        <v>207</v>
      </c>
      <c r="G76" s="114">
        <v>239</v>
      </c>
      <c r="H76" s="114">
        <v>245</v>
      </c>
      <c r="I76" s="140">
        <v>222</v>
      </c>
      <c r="J76" s="115">
        <v>-37</v>
      </c>
      <c r="K76" s="116">
        <v>-16.666666666666668</v>
      </c>
    </row>
    <row r="77" spans="1:11" ht="14.1" customHeight="1" x14ac:dyDescent="0.2">
      <c r="A77" s="306">
        <v>92</v>
      </c>
      <c r="B77" s="307" t="s">
        <v>316</v>
      </c>
      <c r="C77" s="308"/>
      <c r="D77" s="113">
        <v>0.40410401742370566</v>
      </c>
      <c r="E77" s="115">
        <v>308</v>
      </c>
      <c r="F77" s="114">
        <v>316</v>
      </c>
      <c r="G77" s="114">
        <v>339</v>
      </c>
      <c r="H77" s="114">
        <v>415</v>
      </c>
      <c r="I77" s="140">
        <v>441</v>
      </c>
      <c r="J77" s="115">
        <v>-133</v>
      </c>
      <c r="K77" s="116">
        <v>-30.158730158730158</v>
      </c>
    </row>
    <row r="78" spans="1:11" ht="14.1" customHeight="1" x14ac:dyDescent="0.2">
      <c r="A78" s="306">
        <v>93</v>
      </c>
      <c r="B78" s="307" t="s">
        <v>317</v>
      </c>
      <c r="C78" s="308"/>
      <c r="D78" s="113">
        <v>9.4465874202944181E-2</v>
      </c>
      <c r="E78" s="115">
        <v>72</v>
      </c>
      <c r="F78" s="114">
        <v>80</v>
      </c>
      <c r="G78" s="114">
        <v>83</v>
      </c>
      <c r="H78" s="114">
        <v>80</v>
      </c>
      <c r="I78" s="140">
        <v>85</v>
      </c>
      <c r="J78" s="115">
        <v>-13</v>
      </c>
      <c r="K78" s="116">
        <v>-15.294117647058824</v>
      </c>
    </row>
    <row r="79" spans="1:11" ht="14.1" customHeight="1" x14ac:dyDescent="0.2">
      <c r="A79" s="306">
        <v>94</v>
      </c>
      <c r="B79" s="307" t="s">
        <v>318</v>
      </c>
      <c r="C79" s="308"/>
      <c r="D79" s="113">
        <v>0.69406177018552051</v>
      </c>
      <c r="E79" s="115">
        <v>529</v>
      </c>
      <c r="F79" s="114">
        <v>630</v>
      </c>
      <c r="G79" s="114">
        <v>601</v>
      </c>
      <c r="H79" s="114">
        <v>524</v>
      </c>
      <c r="I79" s="140">
        <v>532</v>
      </c>
      <c r="J79" s="115">
        <v>-3</v>
      </c>
      <c r="K79" s="116">
        <v>-0.56390977443609025</v>
      </c>
    </row>
    <row r="80" spans="1:11" ht="14.1" customHeight="1" x14ac:dyDescent="0.2">
      <c r="A80" s="306" t="s">
        <v>319</v>
      </c>
      <c r="B80" s="307" t="s">
        <v>320</v>
      </c>
      <c r="C80" s="308"/>
      <c r="D80" s="113">
        <v>5.2481041223857881E-3</v>
      </c>
      <c r="E80" s="115">
        <v>4</v>
      </c>
      <c r="F80" s="114">
        <v>3</v>
      </c>
      <c r="G80" s="114">
        <v>4</v>
      </c>
      <c r="H80" s="114">
        <v>5</v>
      </c>
      <c r="I80" s="140">
        <v>5</v>
      </c>
      <c r="J80" s="115">
        <v>-1</v>
      </c>
      <c r="K80" s="116">
        <v>-20</v>
      </c>
    </row>
    <row r="81" spans="1:11" ht="14.1" customHeight="1" x14ac:dyDescent="0.2">
      <c r="A81" s="310" t="s">
        <v>321</v>
      </c>
      <c r="B81" s="311" t="s">
        <v>334</v>
      </c>
      <c r="C81" s="312"/>
      <c r="D81" s="125">
        <v>3.4361961741320948</v>
      </c>
      <c r="E81" s="143">
        <v>2619</v>
      </c>
      <c r="F81" s="144">
        <v>2712</v>
      </c>
      <c r="G81" s="144">
        <v>2687</v>
      </c>
      <c r="H81" s="144">
        <v>2806</v>
      </c>
      <c r="I81" s="145">
        <v>2700</v>
      </c>
      <c r="J81" s="143">
        <v>-81</v>
      </c>
      <c r="K81" s="146">
        <v>-3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28132</v>
      </c>
      <c r="G12" s="536">
        <v>23117</v>
      </c>
      <c r="H12" s="536">
        <v>36105</v>
      </c>
      <c r="I12" s="536">
        <v>25718</v>
      </c>
      <c r="J12" s="537">
        <v>27999</v>
      </c>
      <c r="K12" s="538">
        <v>133</v>
      </c>
      <c r="L12" s="349">
        <v>0.47501696489160328</v>
      </c>
    </row>
    <row r="13" spans="1:17" s="110" customFormat="1" ht="15" customHeight="1" x14ac:dyDescent="0.2">
      <c r="A13" s="350" t="s">
        <v>345</v>
      </c>
      <c r="B13" s="351" t="s">
        <v>346</v>
      </c>
      <c r="C13" s="347"/>
      <c r="D13" s="347"/>
      <c r="E13" s="348"/>
      <c r="F13" s="536">
        <v>16809</v>
      </c>
      <c r="G13" s="536">
        <v>13163</v>
      </c>
      <c r="H13" s="536">
        <v>20926</v>
      </c>
      <c r="I13" s="536">
        <v>14505</v>
      </c>
      <c r="J13" s="537">
        <v>17239</v>
      </c>
      <c r="K13" s="538">
        <v>-430</v>
      </c>
      <c r="L13" s="349">
        <v>-2.4943442195022913</v>
      </c>
    </row>
    <row r="14" spans="1:17" s="110" customFormat="1" ht="22.5" customHeight="1" x14ac:dyDescent="0.2">
      <c r="A14" s="350"/>
      <c r="B14" s="351" t="s">
        <v>347</v>
      </c>
      <c r="C14" s="347"/>
      <c r="D14" s="347"/>
      <c r="E14" s="348"/>
      <c r="F14" s="536">
        <v>11323</v>
      </c>
      <c r="G14" s="536">
        <v>9954</v>
      </c>
      <c r="H14" s="536">
        <v>15179</v>
      </c>
      <c r="I14" s="536">
        <v>11213</v>
      </c>
      <c r="J14" s="537">
        <v>10760</v>
      </c>
      <c r="K14" s="538">
        <v>563</v>
      </c>
      <c r="L14" s="349">
        <v>5.2323420074349443</v>
      </c>
    </row>
    <row r="15" spans="1:17" s="110" customFormat="1" ht="15" customHeight="1" x14ac:dyDescent="0.2">
      <c r="A15" s="350" t="s">
        <v>348</v>
      </c>
      <c r="B15" s="351" t="s">
        <v>108</v>
      </c>
      <c r="C15" s="347"/>
      <c r="D15" s="347"/>
      <c r="E15" s="348"/>
      <c r="F15" s="536">
        <v>6943</v>
      </c>
      <c r="G15" s="536">
        <v>5872</v>
      </c>
      <c r="H15" s="536">
        <v>14528</v>
      </c>
      <c r="I15" s="536">
        <v>6134</v>
      </c>
      <c r="J15" s="537">
        <v>6869</v>
      </c>
      <c r="K15" s="538">
        <v>74</v>
      </c>
      <c r="L15" s="349">
        <v>1.0773038287960401</v>
      </c>
    </row>
    <row r="16" spans="1:17" s="110" customFormat="1" ht="15" customHeight="1" x14ac:dyDescent="0.2">
      <c r="A16" s="350"/>
      <c r="B16" s="351" t="s">
        <v>109</v>
      </c>
      <c r="C16" s="347"/>
      <c r="D16" s="347"/>
      <c r="E16" s="348"/>
      <c r="F16" s="536">
        <v>18592</v>
      </c>
      <c r="G16" s="536">
        <v>15239</v>
      </c>
      <c r="H16" s="536">
        <v>19186</v>
      </c>
      <c r="I16" s="536">
        <v>17003</v>
      </c>
      <c r="J16" s="537">
        <v>18791</v>
      </c>
      <c r="K16" s="538">
        <v>-199</v>
      </c>
      <c r="L16" s="349">
        <v>-1.0590176148156032</v>
      </c>
    </row>
    <row r="17" spans="1:12" s="110" customFormat="1" ht="15" customHeight="1" x14ac:dyDescent="0.2">
      <c r="A17" s="350"/>
      <c r="B17" s="351" t="s">
        <v>110</v>
      </c>
      <c r="C17" s="347"/>
      <c r="D17" s="347"/>
      <c r="E17" s="348"/>
      <c r="F17" s="536">
        <v>2294</v>
      </c>
      <c r="G17" s="536">
        <v>1732</v>
      </c>
      <c r="H17" s="536">
        <v>2088</v>
      </c>
      <c r="I17" s="536">
        <v>2320</v>
      </c>
      <c r="J17" s="537">
        <v>2040</v>
      </c>
      <c r="K17" s="538">
        <v>254</v>
      </c>
      <c r="L17" s="349">
        <v>12.450980392156863</v>
      </c>
    </row>
    <row r="18" spans="1:12" s="110" customFormat="1" ht="15" customHeight="1" x14ac:dyDescent="0.2">
      <c r="A18" s="350"/>
      <c r="B18" s="351" t="s">
        <v>111</v>
      </c>
      <c r="C18" s="347"/>
      <c r="D18" s="347"/>
      <c r="E18" s="348"/>
      <c r="F18" s="536">
        <v>303</v>
      </c>
      <c r="G18" s="536">
        <v>274</v>
      </c>
      <c r="H18" s="536">
        <v>303</v>
      </c>
      <c r="I18" s="536">
        <v>261</v>
      </c>
      <c r="J18" s="537">
        <v>299</v>
      </c>
      <c r="K18" s="538">
        <v>4</v>
      </c>
      <c r="L18" s="349">
        <v>1.3377926421404682</v>
      </c>
    </row>
    <row r="19" spans="1:12" s="110" customFormat="1" ht="15" customHeight="1" x14ac:dyDescent="0.2">
      <c r="A19" s="118" t="s">
        <v>113</v>
      </c>
      <c r="B19" s="119" t="s">
        <v>181</v>
      </c>
      <c r="C19" s="347"/>
      <c r="D19" s="347"/>
      <c r="E19" s="348"/>
      <c r="F19" s="536">
        <v>19674</v>
      </c>
      <c r="G19" s="536">
        <v>15566</v>
      </c>
      <c r="H19" s="536">
        <v>26958</v>
      </c>
      <c r="I19" s="536">
        <v>17347</v>
      </c>
      <c r="J19" s="537">
        <v>20021</v>
      </c>
      <c r="K19" s="538">
        <v>-347</v>
      </c>
      <c r="L19" s="349">
        <v>-1.7331801608311272</v>
      </c>
    </row>
    <row r="20" spans="1:12" s="110" customFormat="1" ht="15" customHeight="1" x14ac:dyDescent="0.2">
      <c r="A20" s="118"/>
      <c r="B20" s="119" t="s">
        <v>182</v>
      </c>
      <c r="C20" s="347"/>
      <c r="D20" s="347"/>
      <c r="E20" s="348"/>
      <c r="F20" s="536">
        <v>8458</v>
      </c>
      <c r="G20" s="536">
        <v>7551</v>
      </c>
      <c r="H20" s="536">
        <v>9147</v>
      </c>
      <c r="I20" s="536">
        <v>8371</v>
      </c>
      <c r="J20" s="537">
        <v>7978</v>
      </c>
      <c r="K20" s="538">
        <v>480</v>
      </c>
      <c r="L20" s="349">
        <v>6.0165455001253445</v>
      </c>
    </row>
    <row r="21" spans="1:12" s="110" customFormat="1" ht="15" customHeight="1" x14ac:dyDescent="0.2">
      <c r="A21" s="118" t="s">
        <v>113</v>
      </c>
      <c r="B21" s="119" t="s">
        <v>116</v>
      </c>
      <c r="C21" s="347"/>
      <c r="D21" s="347"/>
      <c r="E21" s="348"/>
      <c r="F21" s="536">
        <v>19470</v>
      </c>
      <c r="G21" s="536">
        <v>15944</v>
      </c>
      <c r="H21" s="536">
        <v>26690</v>
      </c>
      <c r="I21" s="536">
        <v>17950</v>
      </c>
      <c r="J21" s="537">
        <v>19181</v>
      </c>
      <c r="K21" s="538">
        <v>289</v>
      </c>
      <c r="L21" s="349">
        <v>1.5066993378864502</v>
      </c>
    </row>
    <row r="22" spans="1:12" s="110" customFormat="1" ht="15" customHeight="1" x14ac:dyDescent="0.2">
      <c r="A22" s="118"/>
      <c r="B22" s="119" t="s">
        <v>117</v>
      </c>
      <c r="C22" s="347"/>
      <c r="D22" s="347"/>
      <c r="E22" s="348"/>
      <c r="F22" s="536">
        <v>8623</v>
      </c>
      <c r="G22" s="536">
        <v>7143</v>
      </c>
      <c r="H22" s="536">
        <v>9357</v>
      </c>
      <c r="I22" s="536">
        <v>7726</v>
      </c>
      <c r="J22" s="537">
        <v>8774</v>
      </c>
      <c r="K22" s="538">
        <v>-151</v>
      </c>
      <c r="L22" s="349">
        <v>-1.7209938454524731</v>
      </c>
    </row>
    <row r="23" spans="1:12" s="110" customFormat="1" ht="15" customHeight="1" x14ac:dyDescent="0.2">
      <c r="A23" s="352" t="s">
        <v>348</v>
      </c>
      <c r="B23" s="353" t="s">
        <v>193</v>
      </c>
      <c r="C23" s="354"/>
      <c r="D23" s="354"/>
      <c r="E23" s="355"/>
      <c r="F23" s="539">
        <v>577</v>
      </c>
      <c r="G23" s="539">
        <v>1128</v>
      </c>
      <c r="H23" s="539">
        <v>6124</v>
      </c>
      <c r="I23" s="539">
        <v>489</v>
      </c>
      <c r="J23" s="540">
        <v>470</v>
      </c>
      <c r="K23" s="541">
        <v>107</v>
      </c>
      <c r="L23" s="356">
        <v>22.76595744680851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40.1</v>
      </c>
      <c r="G25" s="542">
        <v>44.9</v>
      </c>
      <c r="H25" s="542">
        <v>44.9</v>
      </c>
      <c r="I25" s="542">
        <v>43.5</v>
      </c>
      <c r="J25" s="542">
        <v>41.1</v>
      </c>
      <c r="K25" s="543" t="s">
        <v>350</v>
      </c>
      <c r="L25" s="364">
        <v>-1</v>
      </c>
    </row>
    <row r="26" spans="1:12" s="110" customFormat="1" ht="15" customHeight="1" x14ac:dyDescent="0.2">
      <c r="A26" s="365" t="s">
        <v>105</v>
      </c>
      <c r="B26" s="366" t="s">
        <v>346</v>
      </c>
      <c r="C26" s="362"/>
      <c r="D26" s="362"/>
      <c r="E26" s="363"/>
      <c r="F26" s="542">
        <v>38.1</v>
      </c>
      <c r="G26" s="542">
        <v>42.7</v>
      </c>
      <c r="H26" s="542">
        <v>41.7</v>
      </c>
      <c r="I26" s="542">
        <v>41.7</v>
      </c>
      <c r="J26" s="544">
        <v>38.6</v>
      </c>
      <c r="K26" s="543" t="s">
        <v>350</v>
      </c>
      <c r="L26" s="364">
        <v>-0.5</v>
      </c>
    </row>
    <row r="27" spans="1:12" s="110" customFormat="1" ht="15" customHeight="1" x14ac:dyDescent="0.2">
      <c r="A27" s="365"/>
      <c r="B27" s="366" t="s">
        <v>347</v>
      </c>
      <c r="C27" s="362"/>
      <c r="D27" s="362"/>
      <c r="E27" s="363"/>
      <c r="F27" s="542">
        <v>43.1</v>
      </c>
      <c r="G27" s="542">
        <v>47.9</v>
      </c>
      <c r="H27" s="542">
        <v>49.3</v>
      </c>
      <c r="I27" s="542">
        <v>45.8</v>
      </c>
      <c r="J27" s="542">
        <v>45.2</v>
      </c>
      <c r="K27" s="543" t="s">
        <v>350</v>
      </c>
      <c r="L27" s="364">
        <v>-2.1000000000000014</v>
      </c>
    </row>
    <row r="28" spans="1:12" s="110" customFormat="1" ht="15" customHeight="1" x14ac:dyDescent="0.2">
      <c r="A28" s="365" t="s">
        <v>113</v>
      </c>
      <c r="B28" s="366" t="s">
        <v>108</v>
      </c>
      <c r="C28" s="362"/>
      <c r="D28" s="362"/>
      <c r="E28" s="363"/>
      <c r="F28" s="542">
        <v>51.3</v>
      </c>
      <c r="G28" s="542">
        <v>55.8</v>
      </c>
      <c r="H28" s="542">
        <v>55.3</v>
      </c>
      <c r="I28" s="542">
        <v>56.1</v>
      </c>
      <c r="J28" s="542">
        <v>52.5</v>
      </c>
      <c r="K28" s="543" t="s">
        <v>350</v>
      </c>
      <c r="L28" s="364">
        <v>-1.2000000000000028</v>
      </c>
    </row>
    <row r="29" spans="1:12" s="110" customFormat="1" ht="11.25" x14ac:dyDescent="0.2">
      <c r="A29" s="365"/>
      <c r="B29" s="366" t="s">
        <v>109</v>
      </c>
      <c r="C29" s="362"/>
      <c r="D29" s="362"/>
      <c r="E29" s="363"/>
      <c r="F29" s="542">
        <v>37.4</v>
      </c>
      <c r="G29" s="542">
        <v>42.5</v>
      </c>
      <c r="H29" s="542">
        <v>41.4</v>
      </c>
      <c r="I29" s="542">
        <v>41</v>
      </c>
      <c r="J29" s="544">
        <v>38.299999999999997</v>
      </c>
      <c r="K29" s="543" t="s">
        <v>350</v>
      </c>
      <c r="L29" s="364">
        <v>-0.89999999999999858</v>
      </c>
    </row>
    <row r="30" spans="1:12" s="110" customFormat="1" ht="15" customHeight="1" x14ac:dyDescent="0.2">
      <c r="A30" s="365"/>
      <c r="B30" s="366" t="s">
        <v>110</v>
      </c>
      <c r="C30" s="362"/>
      <c r="D30" s="362"/>
      <c r="E30" s="363"/>
      <c r="F30" s="542">
        <v>29.4</v>
      </c>
      <c r="G30" s="542">
        <v>34.1</v>
      </c>
      <c r="H30" s="542">
        <v>37</v>
      </c>
      <c r="I30" s="542">
        <v>31</v>
      </c>
      <c r="J30" s="542">
        <v>31.8</v>
      </c>
      <c r="K30" s="543" t="s">
        <v>350</v>
      </c>
      <c r="L30" s="364">
        <v>-2.4000000000000021</v>
      </c>
    </row>
    <row r="31" spans="1:12" s="110" customFormat="1" ht="15" customHeight="1" x14ac:dyDescent="0.2">
      <c r="A31" s="365"/>
      <c r="B31" s="366" t="s">
        <v>111</v>
      </c>
      <c r="C31" s="362"/>
      <c r="D31" s="362"/>
      <c r="E31" s="363"/>
      <c r="F31" s="542">
        <v>46.2</v>
      </c>
      <c r="G31" s="542">
        <v>53.3</v>
      </c>
      <c r="H31" s="542">
        <v>50.2</v>
      </c>
      <c r="I31" s="542">
        <v>39.5</v>
      </c>
      <c r="J31" s="542">
        <v>39.6</v>
      </c>
      <c r="K31" s="543" t="s">
        <v>350</v>
      </c>
      <c r="L31" s="364">
        <v>6.6000000000000014</v>
      </c>
    </row>
    <row r="32" spans="1:12" s="110" customFormat="1" ht="15" customHeight="1" x14ac:dyDescent="0.2">
      <c r="A32" s="367" t="s">
        <v>113</v>
      </c>
      <c r="B32" s="368" t="s">
        <v>181</v>
      </c>
      <c r="C32" s="362"/>
      <c r="D32" s="362"/>
      <c r="E32" s="363"/>
      <c r="F32" s="542">
        <v>37.5</v>
      </c>
      <c r="G32" s="542">
        <v>41.4</v>
      </c>
      <c r="H32" s="542">
        <v>41.3</v>
      </c>
      <c r="I32" s="542">
        <v>41.4</v>
      </c>
      <c r="J32" s="544">
        <v>39</v>
      </c>
      <c r="K32" s="543" t="s">
        <v>350</v>
      </c>
      <c r="L32" s="364">
        <v>-1.5</v>
      </c>
    </row>
    <row r="33" spans="1:12" s="110" customFormat="1" ht="15" customHeight="1" x14ac:dyDescent="0.2">
      <c r="A33" s="367"/>
      <c r="B33" s="368" t="s">
        <v>182</v>
      </c>
      <c r="C33" s="362"/>
      <c r="D33" s="362"/>
      <c r="E33" s="363"/>
      <c r="F33" s="542">
        <v>46</v>
      </c>
      <c r="G33" s="542">
        <v>51.5</v>
      </c>
      <c r="H33" s="542">
        <v>52.6</v>
      </c>
      <c r="I33" s="542">
        <v>47.6</v>
      </c>
      <c r="J33" s="542">
        <v>46.2</v>
      </c>
      <c r="K33" s="543" t="s">
        <v>350</v>
      </c>
      <c r="L33" s="364">
        <v>-0.20000000000000284</v>
      </c>
    </row>
    <row r="34" spans="1:12" s="369" customFormat="1" ht="15" customHeight="1" x14ac:dyDescent="0.2">
      <c r="A34" s="367" t="s">
        <v>113</v>
      </c>
      <c r="B34" s="368" t="s">
        <v>116</v>
      </c>
      <c r="C34" s="362"/>
      <c r="D34" s="362"/>
      <c r="E34" s="363"/>
      <c r="F34" s="542">
        <v>38.1</v>
      </c>
      <c r="G34" s="542">
        <v>43</v>
      </c>
      <c r="H34" s="542">
        <v>43.2</v>
      </c>
      <c r="I34" s="542">
        <v>40.6</v>
      </c>
      <c r="J34" s="542">
        <v>37.4</v>
      </c>
      <c r="K34" s="543" t="s">
        <v>350</v>
      </c>
      <c r="L34" s="364">
        <v>0.70000000000000284</v>
      </c>
    </row>
    <row r="35" spans="1:12" s="369" customFormat="1" ht="11.25" x14ac:dyDescent="0.2">
      <c r="A35" s="370"/>
      <c r="B35" s="371" t="s">
        <v>117</v>
      </c>
      <c r="C35" s="372"/>
      <c r="D35" s="372"/>
      <c r="E35" s="373"/>
      <c r="F35" s="545">
        <v>44.5</v>
      </c>
      <c r="G35" s="545">
        <v>49</v>
      </c>
      <c r="H35" s="545">
        <v>48.5</v>
      </c>
      <c r="I35" s="545">
        <v>50.1</v>
      </c>
      <c r="J35" s="546">
        <v>49</v>
      </c>
      <c r="K35" s="547" t="s">
        <v>350</v>
      </c>
      <c r="L35" s="374">
        <v>-4.5</v>
      </c>
    </row>
    <row r="36" spans="1:12" s="369" customFormat="1" ht="15.95" customHeight="1" x14ac:dyDescent="0.2">
      <c r="A36" s="375" t="s">
        <v>351</v>
      </c>
      <c r="B36" s="376"/>
      <c r="C36" s="377"/>
      <c r="D36" s="376"/>
      <c r="E36" s="378"/>
      <c r="F36" s="548">
        <v>27333</v>
      </c>
      <c r="G36" s="548">
        <v>21718</v>
      </c>
      <c r="H36" s="548">
        <v>28255</v>
      </c>
      <c r="I36" s="548">
        <v>25065</v>
      </c>
      <c r="J36" s="548">
        <v>27249</v>
      </c>
      <c r="K36" s="549">
        <v>84</v>
      </c>
      <c r="L36" s="380">
        <v>0.30826819332819555</v>
      </c>
    </row>
    <row r="37" spans="1:12" s="369" customFormat="1" ht="15.95" customHeight="1" x14ac:dyDescent="0.2">
      <c r="A37" s="381"/>
      <c r="B37" s="382" t="s">
        <v>113</v>
      </c>
      <c r="C37" s="382" t="s">
        <v>352</v>
      </c>
      <c r="D37" s="382"/>
      <c r="E37" s="383"/>
      <c r="F37" s="548">
        <v>10964</v>
      </c>
      <c r="G37" s="548">
        <v>9747</v>
      </c>
      <c r="H37" s="548">
        <v>12674</v>
      </c>
      <c r="I37" s="548">
        <v>10899</v>
      </c>
      <c r="J37" s="548">
        <v>11203</v>
      </c>
      <c r="K37" s="549">
        <v>-239</v>
      </c>
      <c r="L37" s="380">
        <v>-2.1333571364812998</v>
      </c>
    </row>
    <row r="38" spans="1:12" s="369" customFormat="1" ht="15.95" customHeight="1" x14ac:dyDescent="0.2">
      <c r="A38" s="381"/>
      <c r="B38" s="384" t="s">
        <v>105</v>
      </c>
      <c r="C38" s="384" t="s">
        <v>106</v>
      </c>
      <c r="D38" s="385"/>
      <c r="E38" s="383"/>
      <c r="F38" s="548">
        <v>16446</v>
      </c>
      <c r="G38" s="548">
        <v>12580</v>
      </c>
      <c r="H38" s="548">
        <v>16578</v>
      </c>
      <c r="I38" s="548">
        <v>14222</v>
      </c>
      <c r="J38" s="550">
        <v>16887</v>
      </c>
      <c r="K38" s="549">
        <v>-441</v>
      </c>
      <c r="L38" s="380">
        <v>-2.6114762835317107</v>
      </c>
    </row>
    <row r="39" spans="1:12" s="369" customFormat="1" ht="15.95" customHeight="1" x14ac:dyDescent="0.2">
      <c r="A39" s="381"/>
      <c r="B39" s="385"/>
      <c r="C39" s="382" t="s">
        <v>353</v>
      </c>
      <c r="D39" s="385"/>
      <c r="E39" s="383"/>
      <c r="F39" s="548">
        <v>6269</v>
      </c>
      <c r="G39" s="548">
        <v>5372</v>
      </c>
      <c r="H39" s="548">
        <v>6914</v>
      </c>
      <c r="I39" s="548">
        <v>5932</v>
      </c>
      <c r="J39" s="548">
        <v>6523</v>
      </c>
      <c r="K39" s="549">
        <v>-254</v>
      </c>
      <c r="L39" s="380">
        <v>-3.8939138433236242</v>
      </c>
    </row>
    <row r="40" spans="1:12" s="369" customFormat="1" ht="15.95" customHeight="1" x14ac:dyDescent="0.2">
      <c r="A40" s="381"/>
      <c r="B40" s="384"/>
      <c r="C40" s="384" t="s">
        <v>107</v>
      </c>
      <c r="D40" s="385"/>
      <c r="E40" s="383"/>
      <c r="F40" s="548">
        <v>10887</v>
      </c>
      <c r="G40" s="548">
        <v>9138</v>
      </c>
      <c r="H40" s="548">
        <v>11677</v>
      </c>
      <c r="I40" s="548">
        <v>10843</v>
      </c>
      <c r="J40" s="548">
        <v>10362</v>
      </c>
      <c r="K40" s="549">
        <v>525</v>
      </c>
      <c r="L40" s="380">
        <v>5.06658946149392</v>
      </c>
    </row>
    <row r="41" spans="1:12" s="369" customFormat="1" ht="24" customHeight="1" x14ac:dyDescent="0.2">
      <c r="A41" s="381"/>
      <c r="B41" s="385"/>
      <c r="C41" s="382" t="s">
        <v>353</v>
      </c>
      <c r="D41" s="385"/>
      <c r="E41" s="383"/>
      <c r="F41" s="548">
        <v>4695</v>
      </c>
      <c r="G41" s="548">
        <v>4375</v>
      </c>
      <c r="H41" s="548">
        <v>5760</v>
      </c>
      <c r="I41" s="548">
        <v>4967</v>
      </c>
      <c r="J41" s="550">
        <v>4680</v>
      </c>
      <c r="K41" s="549">
        <v>15</v>
      </c>
      <c r="L41" s="380">
        <v>0.32051282051282054</v>
      </c>
    </row>
    <row r="42" spans="1:12" s="110" customFormat="1" ht="15" customHeight="1" x14ac:dyDescent="0.2">
      <c r="A42" s="381"/>
      <c r="B42" s="384" t="s">
        <v>113</v>
      </c>
      <c r="C42" s="384" t="s">
        <v>354</v>
      </c>
      <c r="D42" s="385"/>
      <c r="E42" s="383"/>
      <c r="F42" s="548">
        <v>6382</v>
      </c>
      <c r="G42" s="548">
        <v>4793</v>
      </c>
      <c r="H42" s="548">
        <v>7415</v>
      </c>
      <c r="I42" s="548">
        <v>5677</v>
      </c>
      <c r="J42" s="548">
        <v>6307</v>
      </c>
      <c r="K42" s="549">
        <v>75</v>
      </c>
      <c r="L42" s="380">
        <v>1.1891549072459173</v>
      </c>
    </row>
    <row r="43" spans="1:12" s="110" customFormat="1" ht="15" customHeight="1" x14ac:dyDescent="0.2">
      <c r="A43" s="381"/>
      <c r="B43" s="385"/>
      <c r="C43" s="382" t="s">
        <v>353</v>
      </c>
      <c r="D43" s="385"/>
      <c r="E43" s="383"/>
      <c r="F43" s="548">
        <v>3276</v>
      </c>
      <c r="G43" s="548">
        <v>2673</v>
      </c>
      <c r="H43" s="548">
        <v>4102</v>
      </c>
      <c r="I43" s="548">
        <v>3186</v>
      </c>
      <c r="J43" s="548">
        <v>3313</v>
      </c>
      <c r="K43" s="549">
        <v>-37</v>
      </c>
      <c r="L43" s="380">
        <v>-1.1168125565952309</v>
      </c>
    </row>
    <row r="44" spans="1:12" s="110" customFormat="1" ht="15" customHeight="1" x14ac:dyDescent="0.2">
      <c r="A44" s="381"/>
      <c r="B44" s="384"/>
      <c r="C44" s="366" t="s">
        <v>109</v>
      </c>
      <c r="D44" s="385"/>
      <c r="E44" s="383"/>
      <c r="F44" s="548">
        <v>18356</v>
      </c>
      <c r="G44" s="548">
        <v>14923</v>
      </c>
      <c r="H44" s="548">
        <v>18454</v>
      </c>
      <c r="I44" s="548">
        <v>16810</v>
      </c>
      <c r="J44" s="550">
        <v>18605</v>
      </c>
      <c r="K44" s="549">
        <v>-249</v>
      </c>
      <c r="L44" s="380">
        <v>-1.3383499059392636</v>
      </c>
    </row>
    <row r="45" spans="1:12" s="110" customFormat="1" ht="15" customHeight="1" x14ac:dyDescent="0.2">
      <c r="A45" s="381"/>
      <c r="B45" s="385"/>
      <c r="C45" s="382" t="s">
        <v>353</v>
      </c>
      <c r="D45" s="385"/>
      <c r="E45" s="383"/>
      <c r="F45" s="548">
        <v>6874</v>
      </c>
      <c r="G45" s="548">
        <v>6338</v>
      </c>
      <c r="H45" s="548">
        <v>7649</v>
      </c>
      <c r="I45" s="548">
        <v>6892</v>
      </c>
      <c r="J45" s="548">
        <v>7124</v>
      </c>
      <c r="K45" s="549">
        <v>-250</v>
      </c>
      <c r="L45" s="380">
        <v>-3.5092644581695676</v>
      </c>
    </row>
    <row r="46" spans="1:12" s="110" customFormat="1" ht="15" customHeight="1" x14ac:dyDescent="0.2">
      <c r="A46" s="381"/>
      <c r="B46" s="384"/>
      <c r="C46" s="366" t="s">
        <v>110</v>
      </c>
      <c r="D46" s="385"/>
      <c r="E46" s="383"/>
      <c r="F46" s="548">
        <v>2292</v>
      </c>
      <c r="G46" s="548">
        <v>1728</v>
      </c>
      <c r="H46" s="548">
        <v>2083</v>
      </c>
      <c r="I46" s="548">
        <v>2317</v>
      </c>
      <c r="J46" s="548">
        <v>2039</v>
      </c>
      <c r="K46" s="549">
        <v>253</v>
      </c>
      <c r="L46" s="380">
        <v>12.408043158410985</v>
      </c>
    </row>
    <row r="47" spans="1:12" s="110" customFormat="1" ht="15" customHeight="1" x14ac:dyDescent="0.2">
      <c r="A47" s="381"/>
      <c r="B47" s="385"/>
      <c r="C47" s="382" t="s">
        <v>353</v>
      </c>
      <c r="D47" s="385"/>
      <c r="E47" s="383"/>
      <c r="F47" s="548">
        <v>674</v>
      </c>
      <c r="G47" s="548">
        <v>590</v>
      </c>
      <c r="H47" s="548">
        <v>771</v>
      </c>
      <c r="I47" s="548">
        <v>718</v>
      </c>
      <c r="J47" s="550">
        <v>648</v>
      </c>
      <c r="K47" s="549">
        <v>26</v>
      </c>
      <c r="L47" s="380">
        <v>4.0123456790123457</v>
      </c>
    </row>
    <row r="48" spans="1:12" s="110" customFormat="1" ht="15" customHeight="1" x14ac:dyDescent="0.2">
      <c r="A48" s="381"/>
      <c r="B48" s="385"/>
      <c r="C48" s="366" t="s">
        <v>111</v>
      </c>
      <c r="D48" s="386"/>
      <c r="E48" s="387"/>
      <c r="F48" s="548">
        <v>303</v>
      </c>
      <c r="G48" s="548">
        <v>274</v>
      </c>
      <c r="H48" s="548">
        <v>303</v>
      </c>
      <c r="I48" s="548">
        <v>261</v>
      </c>
      <c r="J48" s="548">
        <v>298</v>
      </c>
      <c r="K48" s="549">
        <v>5</v>
      </c>
      <c r="L48" s="380">
        <v>1.6778523489932886</v>
      </c>
    </row>
    <row r="49" spans="1:12" s="110" customFormat="1" ht="15" customHeight="1" x14ac:dyDescent="0.2">
      <c r="A49" s="381"/>
      <c r="B49" s="385"/>
      <c r="C49" s="382" t="s">
        <v>353</v>
      </c>
      <c r="D49" s="385"/>
      <c r="E49" s="383"/>
      <c r="F49" s="548">
        <v>140</v>
      </c>
      <c r="G49" s="548">
        <v>146</v>
      </c>
      <c r="H49" s="548">
        <v>152</v>
      </c>
      <c r="I49" s="548">
        <v>103</v>
      </c>
      <c r="J49" s="548">
        <v>118</v>
      </c>
      <c r="K49" s="549">
        <v>22</v>
      </c>
      <c r="L49" s="380">
        <v>18.64406779661017</v>
      </c>
    </row>
    <row r="50" spans="1:12" s="110" customFormat="1" ht="15" customHeight="1" x14ac:dyDescent="0.2">
      <c r="A50" s="381"/>
      <c r="B50" s="384" t="s">
        <v>113</v>
      </c>
      <c r="C50" s="382" t="s">
        <v>181</v>
      </c>
      <c r="D50" s="385"/>
      <c r="E50" s="383"/>
      <c r="F50" s="548">
        <v>18954</v>
      </c>
      <c r="G50" s="548">
        <v>14249</v>
      </c>
      <c r="H50" s="548">
        <v>19348</v>
      </c>
      <c r="I50" s="548">
        <v>16756</v>
      </c>
      <c r="J50" s="550">
        <v>19343</v>
      </c>
      <c r="K50" s="549">
        <v>-389</v>
      </c>
      <c r="L50" s="380">
        <v>-2.011063433800341</v>
      </c>
    </row>
    <row r="51" spans="1:12" s="110" customFormat="1" ht="15" customHeight="1" x14ac:dyDescent="0.2">
      <c r="A51" s="381"/>
      <c r="B51" s="385"/>
      <c r="C51" s="382" t="s">
        <v>353</v>
      </c>
      <c r="D51" s="385"/>
      <c r="E51" s="383"/>
      <c r="F51" s="548">
        <v>7110</v>
      </c>
      <c r="G51" s="548">
        <v>5900</v>
      </c>
      <c r="H51" s="548">
        <v>7992</v>
      </c>
      <c r="I51" s="548">
        <v>6943</v>
      </c>
      <c r="J51" s="548">
        <v>7548</v>
      </c>
      <c r="K51" s="549">
        <v>-438</v>
      </c>
      <c r="L51" s="380">
        <v>-5.8028616852146264</v>
      </c>
    </row>
    <row r="52" spans="1:12" s="110" customFormat="1" ht="15" customHeight="1" x14ac:dyDescent="0.2">
      <c r="A52" s="381"/>
      <c r="B52" s="384"/>
      <c r="C52" s="382" t="s">
        <v>182</v>
      </c>
      <c r="D52" s="385"/>
      <c r="E52" s="383"/>
      <c r="F52" s="548">
        <v>8379</v>
      </c>
      <c r="G52" s="548">
        <v>7469</v>
      </c>
      <c r="H52" s="548">
        <v>8907</v>
      </c>
      <c r="I52" s="548">
        <v>8309</v>
      </c>
      <c r="J52" s="548">
        <v>7906</v>
      </c>
      <c r="K52" s="549">
        <v>473</v>
      </c>
      <c r="L52" s="380">
        <v>5.982797875031622</v>
      </c>
    </row>
    <row r="53" spans="1:12" s="269" customFormat="1" ht="11.25" customHeight="1" x14ac:dyDescent="0.2">
      <c r="A53" s="381"/>
      <c r="B53" s="385"/>
      <c r="C53" s="382" t="s">
        <v>353</v>
      </c>
      <c r="D53" s="385"/>
      <c r="E53" s="383"/>
      <c r="F53" s="548">
        <v>3854</v>
      </c>
      <c r="G53" s="548">
        <v>3847</v>
      </c>
      <c r="H53" s="548">
        <v>4682</v>
      </c>
      <c r="I53" s="548">
        <v>3956</v>
      </c>
      <c r="J53" s="550">
        <v>3655</v>
      </c>
      <c r="K53" s="549">
        <v>199</v>
      </c>
      <c r="L53" s="380">
        <v>5.4445964432284546</v>
      </c>
    </row>
    <row r="54" spans="1:12" s="151" customFormat="1" ht="12.75" customHeight="1" x14ac:dyDescent="0.2">
      <c r="A54" s="381"/>
      <c r="B54" s="384" t="s">
        <v>113</v>
      </c>
      <c r="C54" s="384" t="s">
        <v>116</v>
      </c>
      <c r="D54" s="385"/>
      <c r="E54" s="383"/>
      <c r="F54" s="548">
        <v>18796</v>
      </c>
      <c r="G54" s="548">
        <v>14755</v>
      </c>
      <c r="H54" s="548">
        <v>19611</v>
      </c>
      <c r="I54" s="548">
        <v>17395</v>
      </c>
      <c r="J54" s="548">
        <v>18538</v>
      </c>
      <c r="K54" s="549">
        <v>258</v>
      </c>
      <c r="L54" s="380">
        <v>1.3917358938396807</v>
      </c>
    </row>
    <row r="55" spans="1:12" ht="11.25" x14ac:dyDescent="0.2">
      <c r="A55" s="381"/>
      <c r="B55" s="385"/>
      <c r="C55" s="382" t="s">
        <v>353</v>
      </c>
      <c r="D55" s="385"/>
      <c r="E55" s="383"/>
      <c r="F55" s="548">
        <v>7167</v>
      </c>
      <c r="G55" s="548">
        <v>6344</v>
      </c>
      <c r="H55" s="548">
        <v>8479</v>
      </c>
      <c r="I55" s="548">
        <v>7059</v>
      </c>
      <c r="J55" s="548">
        <v>6937</v>
      </c>
      <c r="K55" s="549">
        <v>230</v>
      </c>
      <c r="L55" s="380">
        <v>3.3155542741819231</v>
      </c>
    </row>
    <row r="56" spans="1:12" ht="14.25" customHeight="1" x14ac:dyDescent="0.2">
      <c r="A56" s="381"/>
      <c r="B56" s="385"/>
      <c r="C56" s="384" t="s">
        <v>117</v>
      </c>
      <c r="D56" s="385"/>
      <c r="E56" s="383"/>
      <c r="F56" s="548">
        <v>8501</v>
      </c>
      <c r="G56" s="548">
        <v>6939</v>
      </c>
      <c r="H56" s="548">
        <v>8598</v>
      </c>
      <c r="I56" s="548">
        <v>7631</v>
      </c>
      <c r="J56" s="548">
        <v>8668</v>
      </c>
      <c r="K56" s="549">
        <v>-167</v>
      </c>
      <c r="L56" s="380">
        <v>-1.9266266728195662</v>
      </c>
    </row>
    <row r="57" spans="1:12" ht="18.75" customHeight="1" x14ac:dyDescent="0.2">
      <c r="A57" s="388"/>
      <c r="B57" s="389"/>
      <c r="C57" s="390" t="s">
        <v>353</v>
      </c>
      <c r="D57" s="389"/>
      <c r="E57" s="391"/>
      <c r="F57" s="551">
        <v>3786</v>
      </c>
      <c r="G57" s="552">
        <v>3397</v>
      </c>
      <c r="H57" s="552">
        <v>4173</v>
      </c>
      <c r="I57" s="552">
        <v>3823</v>
      </c>
      <c r="J57" s="552">
        <v>4248</v>
      </c>
      <c r="K57" s="553">
        <f t="shared" ref="K57" si="0">IF(OR(F57=".",J57=".")=TRUE,".",IF(OR(F57="*",J57="*")=TRUE,"*",IF(AND(F57="-",J57="-")=TRUE,"-",IF(AND(ISNUMBER(J57),ISNUMBER(F57))=TRUE,IF(F57-J57=0,0,F57-J57),IF(ISNUMBER(F57)=TRUE,F57,-J57)))))</f>
        <v>-462</v>
      </c>
      <c r="L57" s="392">
        <f t="shared" ref="L57" si="1">IF(K57 =".",".",IF(K57 ="*","*",IF(K57="-","-",IF(K57=0,0,IF(OR(J57="-",J57=".",F57="-",F57=".")=TRUE,"X",IF(J57=0,"0,0",IF(ABS(K57*100/J57)&gt;250,".X",(K57*100/J57))))))))</f>
        <v>-10.875706214689265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28132</v>
      </c>
      <c r="E11" s="114">
        <v>23117</v>
      </c>
      <c r="F11" s="114">
        <v>36105</v>
      </c>
      <c r="G11" s="114">
        <v>25718</v>
      </c>
      <c r="H11" s="140">
        <v>27999</v>
      </c>
      <c r="I11" s="115">
        <v>133</v>
      </c>
      <c r="J11" s="116">
        <v>0.47501696489160328</v>
      </c>
    </row>
    <row r="12" spans="1:15" s="110" customFormat="1" ht="24.95" customHeight="1" x14ac:dyDescent="0.2">
      <c r="A12" s="193" t="s">
        <v>132</v>
      </c>
      <c r="B12" s="194" t="s">
        <v>133</v>
      </c>
      <c r="C12" s="113">
        <v>0.73937153419593349</v>
      </c>
      <c r="D12" s="115">
        <v>208</v>
      </c>
      <c r="E12" s="114">
        <v>169</v>
      </c>
      <c r="F12" s="114">
        <v>255</v>
      </c>
      <c r="G12" s="114">
        <v>189</v>
      </c>
      <c r="H12" s="140">
        <v>218</v>
      </c>
      <c r="I12" s="115">
        <v>-10</v>
      </c>
      <c r="J12" s="116">
        <v>-4.5871559633027523</v>
      </c>
    </row>
    <row r="13" spans="1:15" s="110" customFormat="1" ht="24.95" customHeight="1" x14ac:dyDescent="0.2">
      <c r="A13" s="193" t="s">
        <v>134</v>
      </c>
      <c r="B13" s="199" t="s">
        <v>214</v>
      </c>
      <c r="C13" s="113">
        <v>0.87800369685767099</v>
      </c>
      <c r="D13" s="115">
        <v>247</v>
      </c>
      <c r="E13" s="114">
        <v>163</v>
      </c>
      <c r="F13" s="114">
        <v>292</v>
      </c>
      <c r="G13" s="114">
        <v>148</v>
      </c>
      <c r="H13" s="140">
        <v>189</v>
      </c>
      <c r="I13" s="115">
        <v>58</v>
      </c>
      <c r="J13" s="116">
        <v>30.687830687830687</v>
      </c>
    </row>
    <row r="14" spans="1:15" s="287" customFormat="1" ht="24.95" customHeight="1" x14ac:dyDescent="0.2">
      <c r="A14" s="193" t="s">
        <v>215</v>
      </c>
      <c r="B14" s="199" t="s">
        <v>137</v>
      </c>
      <c r="C14" s="113">
        <v>21.541305275131524</v>
      </c>
      <c r="D14" s="115">
        <v>6060</v>
      </c>
      <c r="E14" s="114">
        <v>4482</v>
      </c>
      <c r="F14" s="114">
        <v>7491</v>
      </c>
      <c r="G14" s="114">
        <v>4785</v>
      </c>
      <c r="H14" s="140">
        <v>6969</v>
      </c>
      <c r="I14" s="115">
        <v>-909</v>
      </c>
      <c r="J14" s="116">
        <v>-13.043478260869565</v>
      </c>
      <c r="K14" s="110"/>
      <c r="L14" s="110"/>
      <c r="M14" s="110"/>
      <c r="N14" s="110"/>
      <c r="O14" s="110"/>
    </row>
    <row r="15" spans="1:15" s="110" customFormat="1" ht="24.95" customHeight="1" x14ac:dyDescent="0.2">
      <c r="A15" s="193" t="s">
        <v>216</v>
      </c>
      <c r="B15" s="199" t="s">
        <v>217</v>
      </c>
      <c r="C15" s="113">
        <v>13.393999715626332</v>
      </c>
      <c r="D15" s="115">
        <v>3768</v>
      </c>
      <c r="E15" s="114">
        <v>2916</v>
      </c>
      <c r="F15" s="114">
        <v>4028</v>
      </c>
      <c r="G15" s="114">
        <v>2826</v>
      </c>
      <c r="H15" s="140">
        <v>3866</v>
      </c>
      <c r="I15" s="115">
        <v>-98</v>
      </c>
      <c r="J15" s="116">
        <v>-2.5349198137609932</v>
      </c>
    </row>
    <row r="16" spans="1:15" s="287" customFormat="1" ht="24.95" customHeight="1" x14ac:dyDescent="0.2">
      <c r="A16" s="193" t="s">
        <v>218</v>
      </c>
      <c r="B16" s="199" t="s">
        <v>141</v>
      </c>
      <c r="C16" s="113">
        <v>6.0855964737665289</v>
      </c>
      <c r="D16" s="115">
        <v>1712</v>
      </c>
      <c r="E16" s="114">
        <v>1092</v>
      </c>
      <c r="F16" s="114">
        <v>2805</v>
      </c>
      <c r="G16" s="114">
        <v>1538</v>
      </c>
      <c r="H16" s="140">
        <v>2452</v>
      </c>
      <c r="I16" s="115">
        <v>-740</v>
      </c>
      <c r="J16" s="116">
        <v>-30.179445350734095</v>
      </c>
      <c r="K16" s="110"/>
      <c r="L16" s="110"/>
      <c r="M16" s="110"/>
      <c r="N16" s="110"/>
      <c r="O16" s="110"/>
    </row>
    <row r="17" spans="1:15" s="110" customFormat="1" ht="24.95" customHeight="1" x14ac:dyDescent="0.2">
      <c r="A17" s="193" t="s">
        <v>142</v>
      </c>
      <c r="B17" s="199" t="s">
        <v>220</v>
      </c>
      <c r="C17" s="113">
        <v>2.0617090857386606</v>
      </c>
      <c r="D17" s="115">
        <v>580</v>
      </c>
      <c r="E17" s="114">
        <v>474</v>
      </c>
      <c r="F17" s="114">
        <v>658</v>
      </c>
      <c r="G17" s="114">
        <v>421</v>
      </c>
      <c r="H17" s="140">
        <v>651</v>
      </c>
      <c r="I17" s="115">
        <v>-71</v>
      </c>
      <c r="J17" s="116">
        <v>-10.906298003072196</v>
      </c>
    </row>
    <row r="18" spans="1:15" s="287" customFormat="1" ht="24.95" customHeight="1" x14ac:dyDescent="0.2">
      <c r="A18" s="201" t="s">
        <v>144</v>
      </c>
      <c r="B18" s="202" t="s">
        <v>145</v>
      </c>
      <c r="C18" s="113">
        <v>4.7845869472486848</v>
      </c>
      <c r="D18" s="115">
        <v>1346</v>
      </c>
      <c r="E18" s="114">
        <v>742</v>
      </c>
      <c r="F18" s="114">
        <v>1803</v>
      </c>
      <c r="G18" s="114">
        <v>1146</v>
      </c>
      <c r="H18" s="140">
        <v>1510</v>
      </c>
      <c r="I18" s="115">
        <v>-164</v>
      </c>
      <c r="J18" s="116">
        <v>-10.860927152317881</v>
      </c>
      <c r="K18" s="110"/>
      <c r="L18" s="110"/>
      <c r="M18" s="110"/>
      <c r="N18" s="110"/>
      <c r="O18" s="110"/>
    </row>
    <row r="19" spans="1:15" s="110" customFormat="1" ht="24.95" customHeight="1" x14ac:dyDescent="0.2">
      <c r="A19" s="193" t="s">
        <v>146</v>
      </c>
      <c r="B19" s="199" t="s">
        <v>147</v>
      </c>
      <c r="C19" s="113">
        <v>10.831082041802929</v>
      </c>
      <c r="D19" s="115">
        <v>3047</v>
      </c>
      <c r="E19" s="114">
        <v>2939</v>
      </c>
      <c r="F19" s="114">
        <v>4223</v>
      </c>
      <c r="G19" s="114">
        <v>2630</v>
      </c>
      <c r="H19" s="140">
        <v>3195</v>
      </c>
      <c r="I19" s="115">
        <v>-148</v>
      </c>
      <c r="J19" s="116">
        <v>-4.6322378716744916</v>
      </c>
    </row>
    <row r="20" spans="1:15" s="287" customFormat="1" ht="24.95" customHeight="1" x14ac:dyDescent="0.2">
      <c r="A20" s="193" t="s">
        <v>148</v>
      </c>
      <c r="B20" s="199" t="s">
        <v>149</v>
      </c>
      <c r="C20" s="113">
        <v>6.0642684487416467</v>
      </c>
      <c r="D20" s="115">
        <v>1706</v>
      </c>
      <c r="E20" s="114">
        <v>1306</v>
      </c>
      <c r="F20" s="114">
        <v>1970</v>
      </c>
      <c r="G20" s="114">
        <v>1313</v>
      </c>
      <c r="H20" s="140">
        <v>1693</v>
      </c>
      <c r="I20" s="115">
        <v>13</v>
      </c>
      <c r="J20" s="116">
        <v>0.76786769049025394</v>
      </c>
      <c r="K20" s="110"/>
      <c r="L20" s="110"/>
      <c r="M20" s="110"/>
      <c r="N20" s="110"/>
      <c r="O20" s="110"/>
    </row>
    <row r="21" spans="1:15" s="110" customFormat="1" ht="24.95" customHeight="1" x14ac:dyDescent="0.2">
      <c r="A21" s="201" t="s">
        <v>150</v>
      </c>
      <c r="B21" s="202" t="s">
        <v>151</v>
      </c>
      <c r="C21" s="113">
        <v>3.7288497085169912</v>
      </c>
      <c r="D21" s="115">
        <v>1049</v>
      </c>
      <c r="E21" s="114">
        <v>970</v>
      </c>
      <c r="F21" s="114">
        <v>1158</v>
      </c>
      <c r="G21" s="114">
        <v>1023</v>
      </c>
      <c r="H21" s="140">
        <v>1007</v>
      </c>
      <c r="I21" s="115">
        <v>42</v>
      </c>
      <c r="J21" s="116">
        <v>4.1708043694141015</v>
      </c>
    </row>
    <row r="22" spans="1:15" s="110" customFormat="1" ht="24.95" customHeight="1" x14ac:dyDescent="0.2">
      <c r="A22" s="201" t="s">
        <v>152</v>
      </c>
      <c r="B22" s="199" t="s">
        <v>153</v>
      </c>
      <c r="C22" s="113">
        <v>3.1956490828949238</v>
      </c>
      <c r="D22" s="115">
        <v>899</v>
      </c>
      <c r="E22" s="114">
        <v>501</v>
      </c>
      <c r="F22" s="114">
        <v>774</v>
      </c>
      <c r="G22" s="114">
        <v>501</v>
      </c>
      <c r="H22" s="140">
        <v>631</v>
      </c>
      <c r="I22" s="115">
        <v>268</v>
      </c>
      <c r="J22" s="116">
        <v>42.472266244057053</v>
      </c>
    </row>
    <row r="23" spans="1:15" s="110" customFormat="1" ht="24.95" customHeight="1" x14ac:dyDescent="0.2">
      <c r="A23" s="193" t="s">
        <v>154</v>
      </c>
      <c r="B23" s="199" t="s">
        <v>155</v>
      </c>
      <c r="C23" s="113">
        <v>1.0059718470069672</v>
      </c>
      <c r="D23" s="115">
        <v>283</v>
      </c>
      <c r="E23" s="114">
        <v>195</v>
      </c>
      <c r="F23" s="114">
        <v>290</v>
      </c>
      <c r="G23" s="114">
        <v>144</v>
      </c>
      <c r="H23" s="140">
        <v>233</v>
      </c>
      <c r="I23" s="115">
        <v>50</v>
      </c>
      <c r="J23" s="116">
        <v>21.459227467811157</v>
      </c>
    </row>
    <row r="24" spans="1:15" s="110" customFormat="1" ht="24.95" customHeight="1" x14ac:dyDescent="0.2">
      <c r="A24" s="193" t="s">
        <v>156</v>
      </c>
      <c r="B24" s="199" t="s">
        <v>221</v>
      </c>
      <c r="C24" s="113">
        <v>4.8841177306981374</v>
      </c>
      <c r="D24" s="115">
        <v>1374</v>
      </c>
      <c r="E24" s="114">
        <v>1139</v>
      </c>
      <c r="F24" s="114">
        <v>2115</v>
      </c>
      <c r="G24" s="114">
        <v>3067</v>
      </c>
      <c r="H24" s="140">
        <v>1349</v>
      </c>
      <c r="I24" s="115">
        <v>25</v>
      </c>
      <c r="J24" s="116">
        <v>1.8532246108228316</v>
      </c>
    </row>
    <row r="25" spans="1:15" s="110" customFormat="1" ht="24.95" customHeight="1" x14ac:dyDescent="0.2">
      <c r="A25" s="193" t="s">
        <v>222</v>
      </c>
      <c r="B25" s="204" t="s">
        <v>159</v>
      </c>
      <c r="C25" s="113">
        <v>7.5750035546708379</v>
      </c>
      <c r="D25" s="115">
        <v>2131</v>
      </c>
      <c r="E25" s="114">
        <v>1503</v>
      </c>
      <c r="F25" s="114">
        <v>1993</v>
      </c>
      <c r="G25" s="114">
        <v>1497</v>
      </c>
      <c r="H25" s="140">
        <v>1904</v>
      </c>
      <c r="I25" s="115">
        <v>227</v>
      </c>
      <c r="J25" s="116">
        <v>11.922268907563025</v>
      </c>
    </row>
    <row r="26" spans="1:15" s="110" customFormat="1" ht="24.95" customHeight="1" x14ac:dyDescent="0.2">
      <c r="A26" s="201">
        <v>782.78300000000002</v>
      </c>
      <c r="B26" s="203" t="s">
        <v>160</v>
      </c>
      <c r="C26" s="113">
        <v>15.668989051613821</v>
      </c>
      <c r="D26" s="115">
        <v>4408</v>
      </c>
      <c r="E26" s="114">
        <v>3737</v>
      </c>
      <c r="F26" s="114">
        <v>5376</v>
      </c>
      <c r="G26" s="114">
        <v>4658</v>
      </c>
      <c r="H26" s="140">
        <v>4166</v>
      </c>
      <c r="I26" s="115">
        <v>242</v>
      </c>
      <c r="J26" s="116">
        <v>5.8089294287085931</v>
      </c>
    </row>
    <row r="27" spans="1:15" s="110" customFormat="1" ht="24.95" customHeight="1" x14ac:dyDescent="0.2">
      <c r="A27" s="193" t="s">
        <v>161</v>
      </c>
      <c r="B27" s="199" t="s">
        <v>162</v>
      </c>
      <c r="C27" s="113">
        <v>1.2761268306554814</v>
      </c>
      <c r="D27" s="115">
        <v>359</v>
      </c>
      <c r="E27" s="114">
        <v>344</v>
      </c>
      <c r="F27" s="114">
        <v>669</v>
      </c>
      <c r="G27" s="114">
        <v>315</v>
      </c>
      <c r="H27" s="140">
        <v>311</v>
      </c>
      <c r="I27" s="115">
        <v>48</v>
      </c>
      <c r="J27" s="116">
        <v>15.434083601286174</v>
      </c>
    </row>
    <row r="28" spans="1:15" s="110" customFormat="1" ht="24.95" customHeight="1" x14ac:dyDescent="0.2">
      <c r="A28" s="193" t="s">
        <v>163</v>
      </c>
      <c r="B28" s="199" t="s">
        <v>164</v>
      </c>
      <c r="C28" s="113">
        <v>3.2916251955068963</v>
      </c>
      <c r="D28" s="115">
        <v>926</v>
      </c>
      <c r="E28" s="114">
        <v>1001</v>
      </c>
      <c r="F28" s="114">
        <v>1615</v>
      </c>
      <c r="G28" s="114">
        <v>920</v>
      </c>
      <c r="H28" s="140">
        <v>854</v>
      </c>
      <c r="I28" s="115">
        <v>72</v>
      </c>
      <c r="J28" s="116">
        <v>8.4309133489461363</v>
      </c>
    </row>
    <row r="29" spans="1:15" s="110" customFormat="1" ht="24.95" customHeight="1" x14ac:dyDescent="0.2">
      <c r="A29" s="193">
        <v>86</v>
      </c>
      <c r="B29" s="199" t="s">
        <v>165</v>
      </c>
      <c r="C29" s="113">
        <v>4.4042371676382768</v>
      </c>
      <c r="D29" s="115">
        <v>1239</v>
      </c>
      <c r="E29" s="114">
        <v>1240</v>
      </c>
      <c r="F29" s="114">
        <v>1685</v>
      </c>
      <c r="G29" s="114">
        <v>1033</v>
      </c>
      <c r="H29" s="140">
        <v>1265</v>
      </c>
      <c r="I29" s="115">
        <v>-26</v>
      </c>
      <c r="J29" s="116">
        <v>-2.0553359683794468</v>
      </c>
    </row>
    <row r="30" spans="1:15" s="110" customFormat="1" ht="24.95" customHeight="1" x14ac:dyDescent="0.2">
      <c r="A30" s="193">
        <v>87.88</v>
      </c>
      <c r="B30" s="204" t="s">
        <v>166</v>
      </c>
      <c r="C30" s="113">
        <v>7.2479738376226361</v>
      </c>
      <c r="D30" s="115">
        <v>2039</v>
      </c>
      <c r="E30" s="114">
        <v>1959</v>
      </c>
      <c r="F30" s="114">
        <v>2984</v>
      </c>
      <c r="G30" s="114">
        <v>1527</v>
      </c>
      <c r="H30" s="140">
        <v>1574</v>
      </c>
      <c r="I30" s="115">
        <v>465</v>
      </c>
      <c r="J30" s="116">
        <v>29.5425667090216</v>
      </c>
    </row>
    <row r="31" spans="1:15" s="110" customFormat="1" ht="24.95" customHeight="1" x14ac:dyDescent="0.2">
      <c r="A31" s="193" t="s">
        <v>167</v>
      </c>
      <c r="B31" s="199" t="s">
        <v>168</v>
      </c>
      <c r="C31" s="113">
        <v>2.8828380491966445</v>
      </c>
      <c r="D31" s="115">
        <v>811</v>
      </c>
      <c r="E31" s="114">
        <v>727</v>
      </c>
      <c r="F31" s="114">
        <v>1412</v>
      </c>
      <c r="G31" s="114">
        <v>822</v>
      </c>
      <c r="H31" s="140">
        <v>931</v>
      </c>
      <c r="I31" s="115">
        <v>-120</v>
      </c>
      <c r="J31" s="116">
        <v>-12.889366272824919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0.73937153419593349</v>
      </c>
      <c r="D34" s="115">
        <v>208</v>
      </c>
      <c r="E34" s="114">
        <v>169</v>
      </c>
      <c r="F34" s="114">
        <v>255</v>
      </c>
      <c r="G34" s="114">
        <v>189</v>
      </c>
      <c r="H34" s="140">
        <v>218</v>
      </c>
      <c r="I34" s="115">
        <v>-10</v>
      </c>
      <c r="J34" s="116">
        <v>-4.5871559633027523</v>
      </c>
    </row>
    <row r="35" spans="1:10" s="110" customFormat="1" ht="24.95" customHeight="1" x14ac:dyDescent="0.2">
      <c r="A35" s="292" t="s">
        <v>171</v>
      </c>
      <c r="B35" s="293" t="s">
        <v>172</v>
      </c>
      <c r="C35" s="113">
        <v>27.20389591923788</v>
      </c>
      <c r="D35" s="115">
        <v>7653</v>
      </c>
      <c r="E35" s="114">
        <v>5387</v>
      </c>
      <c r="F35" s="114">
        <v>9586</v>
      </c>
      <c r="G35" s="114">
        <v>6079</v>
      </c>
      <c r="H35" s="140">
        <v>8668</v>
      </c>
      <c r="I35" s="115">
        <v>-1015</v>
      </c>
      <c r="J35" s="116">
        <v>-11.709736963544071</v>
      </c>
    </row>
    <row r="36" spans="1:10" s="110" customFormat="1" ht="24.95" customHeight="1" x14ac:dyDescent="0.2">
      <c r="A36" s="294" t="s">
        <v>173</v>
      </c>
      <c r="B36" s="295" t="s">
        <v>174</v>
      </c>
      <c r="C36" s="125">
        <v>72.056732546566181</v>
      </c>
      <c r="D36" s="143">
        <v>20271</v>
      </c>
      <c r="E36" s="144">
        <v>17561</v>
      </c>
      <c r="F36" s="144">
        <v>26264</v>
      </c>
      <c r="G36" s="144">
        <v>19450</v>
      </c>
      <c r="H36" s="145">
        <v>19113</v>
      </c>
      <c r="I36" s="143">
        <v>1158</v>
      </c>
      <c r="J36" s="146">
        <v>6.0587035002354419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28132</v>
      </c>
      <c r="F11" s="264">
        <v>23117</v>
      </c>
      <c r="G11" s="264">
        <v>36105</v>
      </c>
      <c r="H11" s="264">
        <v>25718</v>
      </c>
      <c r="I11" s="265">
        <v>27999</v>
      </c>
      <c r="J11" s="263">
        <v>133</v>
      </c>
      <c r="K11" s="266">
        <v>0.47501696489160328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34.220816152424284</v>
      </c>
      <c r="E13" s="115">
        <v>9627</v>
      </c>
      <c r="F13" s="114">
        <v>8156</v>
      </c>
      <c r="G13" s="114">
        <v>11429</v>
      </c>
      <c r="H13" s="114">
        <v>9242</v>
      </c>
      <c r="I13" s="140">
        <v>9678</v>
      </c>
      <c r="J13" s="115">
        <v>-51</v>
      </c>
      <c r="K13" s="116">
        <v>-0.52696838189708617</v>
      </c>
    </row>
    <row r="14" spans="1:15" ht="15.95" customHeight="1" x14ac:dyDescent="0.2">
      <c r="A14" s="306" t="s">
        <v>230</v>
      </c>
      <c r="B14" s="307"/>
      <c r="C14" s="308"/>
      <c r="D14" s="113">
        <v>48.229773922934733</v>
      </c>
      <c r="E14" s="115">
        <v>13568</v>
      </c>
      <c r="F14" s="114">
        <v>10602</v>
      </c>
      <c r="G14" s="114">
        <v>19011</v>
      </c>
      <c r="H14" s="114">
        <v>11856</v>
      </c>
      <c r="I14" s="140">
        <v>13655</v>
      </c>
      <c r="J14" s="115">
        <v>-87</v>
      </c>
      <c r="K14" s="116">
        <v>-0.63712925668253384</v>
      </c>
    </row>
    <row r="15" spans="1:15" ht="15.95" customHeight="1" x14ac:dyDescent="0.2">
      <c r="A15" s="306" t="s">
        <v>231</v>
      </c>
      <c r="B15" s="307"/>
      <c r="C15" s="308"/>
      <c r="D15" s="113">
        <v>7.9837907009810891</v>
      </c>
      <c r="E15" s="115">
        <v>2246</v>
      </c>
      <c r="F15" s="114">
        <v>1986</v>
      </c>
      <c r="G15" s="114">
        <v>2661</v>
      </c>
      <c r="H15" s="114">
        <v>2018</v>
      </c>
      <c r="I15" s="140">
        <v>2157</v>
      </c>
      <c r="J15" s="115">
        <v>89</v>
      </c>
      <c r="K15" s="116">
        <v>4.1261010662957815</v>
      </c>
    </row>
    <row r="16" spans="1:15" ht="15.95" customHeight="1" x14ac:dyDescent="0.2">
      <c r="A16" s="306" t="s">
        <v>232</v>
      </c>
      <c r="B16" s="307"/>
      <c r="C16" s="308"/>
      <c r="D16" s="113">
        <v>9.4731977818853981</v>
      </c>
      <c r="E16" s="115">
        <v>2665</v>
      </c>
      <c r="F16" s="114">
        <v>2339</v>
      </c>
      <c r="G16" s="114">
        <v>2826</v>
      </c>
      <c r="H16" s="114">
        <v>2574</v>
      </c>
      <c r="I16" s="140">
        <v>2462</v>
      </c>
      <c r="J16" s="115">
        <v>203</v>
      </c>
      <c r="K16" s="116">
        <v>8.2453290008123474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0.48343523389734111</v>
      </c>
      <c r="E18" s="115">
        <v>136</v>
      </c>
      <c r="F18" s="114">
        <v>159</v>
      </c>
      <c r="G18" s="114">
        <v>245</v>
      </c>
      <c r="H18" s="114">
        <v>158</v>
      </c>
      <c r="I18" s="140">
        <v>128</v>
      </c>
      <c r="J18" s="115">
        <v>8</v>
      </c>
      <c r="K18" s="116">
        <v>6.25</v>
      </c>
    </row>
    <row r="19" spans="1:11" ht="14.1" customHeight="1" x14ac:dyDescent="0.2">
      <c r="A19" s="306" t="s">
        <v>235</v>
      </c>
      <c r="B19" s="307" t="s">
        <v>236</v>
      </c>
      <c r="C19" s="308"/>
      <c r="D19" s="113">
        <v>0.35902175458552538</v>
      </c>
      <c r="E19" s="115">
        <v>101</v>
      </c>
      <c r="F19" s="114">
        <v>124</v>
      </c>
      <c r="G19" s="114">
        <v>191</v>
      </c>
      <c r="H19" s="114">
        <v>129</v>
      </c>
      <c r="I19" s="140">
        <v>90</v>
      </c>
      <c r="J19" s="115">
        <v>11</v>
      </c>
      <c r="K19" s="116">
        <v>12.222222222222221</v>
      </c>
    </row>
    <row r="20" spans="1:11" ht="14.1" customHeight="1" x14ac:dyDescent="0.2">
      <c r="A20" s="306">
        <v>12</v>
      </c>
      <c r="B20" s="307" t="s">
        <v>237</v>
      </c>
      <c r="C20" s="308"/>
      <c r="D20" s="113">
        <v>1.1019479596189392</v>
      </c>
      <c r="E20" s="115">
        <v>310</v>
      </c>
      <c r="F20" s="114">
        <v>151</v>
      </c>
      <c r="G20" s="114">
        <v>331</v>
      </c>
      <c r="H20" s="114">
        <v>258</v>
      </c>
      <c r="I20" s="140">
        <v>323</v>
      </c>
      <c r="J20" s="115">
        <v>-13</v>
      </c>
      <c r="K20" s="116">
        <v>-4.0247678018575854</v>
      </c>
    </row>
    <row r="21" spans="1:11" ht="14.1" customHeight="1" x14ac:dyDescent="0.2">
      <c r="A21" s="306">
        <v>21</v>
      </c>
      <c r="B21" s="307" t="s">
        <v>238</v>
      </c>
      <c r="C21" s="308"/>
      <c r="D21" s="113">
        <v>0.35191241291056446</v>
      </c>
      <c r="E21" s="115">
        <v>99</v>
      </c>
      <c r="F21" s="114">
        <v>75</v>
      </c>
      <c r="G21" s="114">
        <v>92</v>
      </c>
      <c r="H21" s="114">
        <v>79</v>
      </c>
      <c r="I21" s="140">
        <v>71</v>
      </c>
      <c r="J21" s="115">
        <v>28</v>
      </c>
      <c r="K21" s="116">
        <v>39.436619718309856</v>
      </c>
    </row>
    <row r="22" spans="1:11" ht="14.1" customHeight="1" x14ac:dyDescent="0.2">
      <c r="A22" s="306">
        <v>22</v>
      </c>
      <c r="B22" s="307" t="s">
        <v>239</v>
      </c>
      <c r="C22" s="308"/>
      <c r="D22" s="113">
        <v>2.683776482297739</v>
      </c>
      <c r="E22" s="115">
        <v>755</v>
      </c>
      <c r="F22" s="114">
        <v>660</v>
      </c>
      <c r="G22" s="114">
        <v>1005</v>
      </c>
      <c r="H22" s="114">
        <v>596</v>
      </c>
      <c r="I22" s="140">
        <v>675</v>
      </c>
      <c r="J22" s="115">
        <v>80</v>
      </c>
      <c r="K22" s="116">
        <v>11.851851851851851</v>
      </c>
    </row>
    <row r="23" spans="1:11" ht="14.1" customHeight="1" x14ac:dyDescent="0.2">
      <c r="A23" s="306">
        <v>23</v>
      </c>
      <c r="B23" s="307" t="s">
        <v>240</v>
      </c>
      <c r="C23" s="308"/>
      <c r="D23" s="113">
        <v>0.87089435518271008</v>
      </c>
      <c r="E23" s="115">
        <v>245</v>
      </c>
      <c r="F23" s="114">
        <v>204</v>
      </c>
      <c r="G23" s="114">
        <v>522</v>
      </c>
      <c r="H23" s="114">
        <v>239</v>
      </c>
      <c r="I23" s="140">
        <v>272</v>
      </c>
      <c r="J23" s="115">
        <v>-27</v>
      </c>
      <c r="K23" s="116">
        <v>-9.9264705882352935</v>
      </c>
    </row>
    <row r="24" spans="1:11" ht="14.1" customHeight="1" x14ac:dyDescent="0.2">
      <c r="A24" s="306">
        <v>24</v>
      </c>
      <c r="B24" s="307" t="s">
        <v>241</v>
      </c>
      <c r="C24" s="308"/>
      <c r="D24" s="113">
        <v>3.4835774207308403</v>
      </c>
      <c r="E24" s="115">
        <v>980</v>
      </c>
      <c r="F24" s="114">
        <v>805</v>
      </c>
      <c r="G24" s="114">
        <v>1349</v>
      </c>
      <c r="H24" s="114">
        <v>912</v>
      </c>
      <c r="I24" s="140">
        <v>1291</v>
      </c>
      <c r="J24" s="115">
        <v>-311</v>
      </c>
      <c r="K24" s="116">
        <v>-24.089852827265684</v>
      </c>
    </row>
    <row r="25" spans="1:11" ht="14.1" customHeight="1" x14ac:dyDescent="0.2">
      <c r="A25" s="306">
        <v>25</v>
      </c>
      <c r="B25" s="307" t="s">
        <v>242</v>
      </c>
      <c r="C25" s="308"/>
      <c r="D25" s="113">
        <v>3.8177164794540026</v>
      </c>
      <c r="E25" s="115">
        <v>1074</v>
      </c>
      <c r="F25" s="114">
        <v>708</v>
      </c>
      <c r="G25" s="114">
        <v>1474</v>
      </c>
      <c r="H25" s="114">
        <v>823</v>
      </c>
      <c r="I25" s="140">
        <v>1098</v>
      </c>
      <c r="J25" s="115">
        <v>-24</v>
      </c>
      <c r="K25" s="116">
        <v>-2.1857923497267762</v>
      </c>
    </row>
    <row r="26" spans="1:11" ht="14.1" customHeight="1" x14ac:dyDescent="0.2">
      <c r="A26" s="306">
        <v>26</v>
      </c>
      <c r="B26" s="307" t="s">
        <v>243</v>
      </c>
      <c r="C26" s="308"/>
      <c r="D26" s="113">
        <v>2.9254940992464098</v>
      </c>
      <c r="E26" s="115">
        <v>823</v>
      </c>
      <c r="F26" s="114">
        <v>533</v>
      </c>
      <c r="G26" s="114">
        <v>1320</v>
      </c>
      <c r="H26" s="114">
        <v>702</v>
      </c>
      <c r="I26" s="140">
        <v>955</v>
      </c>
      <c r="J26" s="115">
        <v>-132</v>
      </c>
      <c r="K26" s="116">
        <v>-13.821989528795811</v>
      </c>
    </row>
    <row r="27" spans="1:11" ht="14.1" customHeight="1" x14ac:dyDescent="0.2">
      <c r="A27" s="306">
        <v>27</v>
      </c>
      <c r="B27" s="307" t="s">
        <v>244</v>
      </c>
      <c r="C27" s="308"/>
      <c r="D27" s="113">
        <v>1.3685482724299729</v>
      </c>
      <c r="E27" s="115">
        <v>385</v>
      </c>
      <c r="F27" s="114">
        <v>316</v>
      </c>
      <c r="G27" s="114">
        <v>482</v>
      </c>
      <c r="H27" s="114">
        <v>375</v>
      </c>
      <c r="I27" s="140">
        <v>458</v>
      </c>
      <c r="J27" s="115">
        <v>-73</v>
      </c>
      <c r="K27" s="116">
        <v>-15.93886462882096</v>
      </c>
    </row>
    <row r="28" spans="1:11" ht="14.1" customHeight="1" x14ac:dyDescent="0.2">
      <c r="A28" s="306">
        <v>28</v>
      </c>
      <c r="B28" s="307" t="s">
        <v>245</v>
      </c>
      <c r="C28" s="308"/>
      <c r="D28" s="113">
        <v>0.23105360443622922</v>
      </c>
      <c r="E28" s="115">
        <v>65</v>
      </c>
      <c r="F28" s="114">
        <v>82</v>
      </c>
      <c r="G28" s="114">
        <v>94</v>
      </c>
      <c r="H28" s="114">
        <v>274</v>
      </c>
      <c r="I28" s="140">
        <v>66</v>
      </c>
      <c r="J28" s="115">
        <v>-1</v>
      </c>
      <c r="K28" s="116">
        <v>-1.5151515151515151</v>
      </c>
    </row>
    <row r="29" spans="1:11" ht="14.1" customHeight="1" x14ac:dyDescent="0.2">
      <c r="A29" s="306">
        <v>29</v>
      </c>
      <c r="B29" s="307" t="s">
        <v>246</v>
      </c>
      <c r="C29" s="308"/>
      <c r="D29" s="113">
        <v>8.7622636143893082</v>
      </c>
      <c r="E29" s="115">
        <v>2465</v>
      </c>
      <c r="F29" s="114">
        <v>2014</v>
      </c>
      <c r="G29" s="114">
        <v>2584</v>
      </c>
      <c r="H29" s="114">
        <v>1912</v>
      </c>
      <c r="I29" s="140">
        <v>2464</v>
      </c>
      <c r="J29" s="115">
        <v>1</v>
      </c>
      <c r="K29" s="116">
        <v>4.0584415584415584E-2</v>
      </c>
    </row>
    <row r="30" spans="1:11" ht="14.1" customHeight="1" x14ac:dyDescent="0.2">
      <c r="A30" s="306" t="s">
        <v>247</v>
      </c>
      <c r="B30" s="307" t="s">
        <v>248</v>
      </c>
      <c r="C30" s="308"/>
      <c r="D30" s="113">
        <v>7.2657471918100383</v>
      </c>
      <c r="E30" s="115">
        <v>2044</v>
      </c>
      <c r="F30" s="114">
        <v>1623</v>
      </c>
      <c r="G30" s="114">
        <v>2103</v>
      </c>
      <c r="H30" s="114">
        <v>1510</v>
      </c>
      <c r="I30" s="140">
        <v>2060</v>
      </c>
      <c r="J30" s="115">
        <v>-16</v>
      </c>
      <c r="K30" s="116">
        <v>-0.77669902912621358</v>
      </c>
    </row>
    <row r="31" spans="1:11" ht="14.1" customHeight="1" x14ac:dyDescent="0.2">
      <c r="A31" s="306" t="s">
        <v>249</v>
      </c>
      <c r="B31" s="307" t="s">
        <v>250</v>
      </c>
      <c r="C31" s="308"/>
      <c r="D31" s="113">
        <v>1.4858524100668278</v>
      </c>
      <c r="E31" s="115">
        <v>418</v>
      </c>
      <c r="F31" s="114">
        <v>387</v>
      </c>
      <c r="G31" s="114">
        <v>478</v>
      </c>
      <c r="H31" s="114">
        <v>399</v>
      </c>
      <c r="I31" s="140" t="s">
        <v>514</v>
      </c>
      <c r="J31" s="115" t="s">
        <v>514</v>
      </c>
      <c r="K31" s="116" t="s">
        <v>514</v>
      </c>
    </row>
    <row r="32" spans="1:11" ht="14.1" customHeight="1" x14ac:dyDescent="0.2">
      <c r="A32" s="306">
        <v>31</v>
      </c>
      <c r="B32" s="307" t="s">
        <v>251</v>
      </c>
      <c r="C32" s="308"/>
      <c r="D32" s="113">
        <v>0.50120858808474333</v>
      </c>
      <c r="E32" s="115">
        <v>141</v>
      </c>
      <c r="F32" s="114">
        <v>99</v>
      </c>
      <c r="G32" s="114">
        <v>150</v>
      </c>
      <c r="H32" s="114">
        <v>154</v>
      </c>
      <c r="I32" s="140">
        <v>114</v>
      </c>
      <c r="J32" s="115">
        <v>27</v>
      </c>
      <c r="K32" s="116">
        <v>23.684210526315791</v>
      </c>
    </row>
    <row r="33" spans="1:11" ht="14.1" customHeight="1" x14ac:dyDescent="0.2">
      <c r="A33" s="306">
        <v>32</v>
      </c>
      <c r="B33" s="307" t="s">
        <v>252</v>
      </c>
      <c r="C33" s="308"/>
      <c r="D33" s="113">
        <v>1.756007393715342</v>
      </c>
      <c r="E33" s="115">
        <v>494</v>
      </c>
      <c r="F33" s="114">
        <v>335</v>
      </c>
      <c r="G33" s="114">
        <v>693</v>
      </c>
      <c r="H33" s="114">
        <v>455</v>
      </c>
      <c r="I33" s="140">
        <v>562</v>
      </c>
      <c r="J33" s="115">
        <v>-68</v>
      </c>
      <c r="K33" s="116">
        <v>-12.099644128113878</v>
      </c>
    </row>
    <row r="34" spans="1:11" ht="14.1" customHeight="1" x14ac:dyDescent="0.2">
      <c r="A34" s="306">
        <v>33</v>
      </c>
      <c r="B34" s="307" t="s">
        <v>253</v>
      </c>
      <c r="C34" s="308"/>
      <c r="D34" s="113">
        <v>1.6173752310536045</v>
      </c>
      <c r="E34" s="115">
        <v>455</v>
      </c>
      <c r="F34" s="114">
        <v>187</v>
      </c>
      <c r="G34" s="114">
        <v>492</v>
      </c>
      <c r="H34" s="114">
        <v>368</v>
      </c>
      <c r="I34" s="140">
        <v>427</v>
      </c>
      <c r="J34" s="115">
        <v>28</v>
      </c>
      <c r="K34" s="116">
        <v>6.557377049180328</v>
      </c>
    </row>
    <row r="35" spans="1:11" ht="14.1" customHeight="1" x14ac:dyDescent="0.2">
      <c r="A35" s="306">
        <v>34</v>
      </c>
      <c r="B35" s="307" t="s">
        <v>254</v>
      </c>
      <c r="C35" s="308"/>
      <c r="D35" s="113">
        <v>1.2867908431679227</v>
      </c>
      <c r="E35" s="115">
        <v>362</v>
      </c>
      <c r="F35" s="114">
        <v>250</v>
      </c>
      <c r="G35" s="114">
        <v>464</v>
      </c>
      <c r="H35" s="114">
        <v>343</v>
      </c>
      <c r="I35" s="140">
        <v>407</v>
      </c>
      <c r="J35" s="115">
        <v>-45</v>
      </c>
      <c r="K35" s="116">
        <v>-11.056511056511056</v>
      </c>
    </row>
    <row r="36" spans="1:11" ht="14.1" customHeight="1" x14ac:dyDescent="0.2">
      <c r="A36" s="306">
        <v>41</v>
      </c>
      <c r="B36" s="307" t="s">
        <v>255</v>
      </c>
      <c r="C36" s="308"/>
      <c r="D36" s="113">
        <v>0.3732404379354472</v>
      </c>
      <c r="E36" s="115">
        <v>105</v>
      </c>
      <c r="F36" s="114">
        <v>108</v>
      </c>
      <c r="G36" s="114">
        <v>187</v>
      </c>
      <c r="H36" s="114">
        <v>116</v>
      </c>
      <c r="I36" s="140">
        <v>205</v>
      </c>
      <c r="J36" s="115">
        <v>-100</v>
      </c>
      <c r="K36" s="116">
        <v>-48.780487804878049</v>
      </c>
    </row>
    <row r="37" spans="1:11" ht="14.1" customHeight="1" x14ac:dyDescent="0.2">
      <c r="A37" s="306">
        <v>42</v>
      </c>
      <c r="B37" s="307" t="s">
        <v>256</v>
      </c>
      <c r="C37" s="308"/>
      <c r="D37" s="113">
        <v>8.1757429262050332E-2</v>
      </c>
      <c r="E37" s="115">
        <v>23</v>
      </c>
      <c r="F37" s="114" t="s">
        <v>514</v>
      </c>
      <c r="G37" s="114">
        <v>33</v>
      </c>
      <c r="H37" s="114">
        <v>14</v>
      </c>
      <c r="I37" s="140">
        <v>25</v>
      </c>
      <c r="J37" s="115">
        <v>-2</v>
      </c>
      <c r="K37" s="116">
        <v>-8</v>
      </c>
    </row>
    <row r="38" spans="1:11" ht="14.1" customHeight="1" x14ac:dyDescent="0.2">
      <c r="A38" s="306">
        <v>43</v>
      </c>
      <c r="B38" s="307" t="s">
        <v>257</v>
      </c>
      <c r="C38" s="308"/>
      <c r="D38" s="113">
        <v>2.0865917816010238</v>
      </c>
      <c r="E38" s="115">
        <v>587</v>
      </c>
      <c r="F38" s="114">
        <v>439</v>
      </c>
      <c r="G38" s="114">
        <v>914</v>
      </c>
      <c r="H38" s="114">
        <v>481</v>
      </c>
      <c r="I38" s="140">
        <v>537</v>
      </c>
      <c r="J38" s="115">
        <v>50</v>
      </c>
      <c r="K38" s="116">
        <v>9.3109869646182499</v>
      </c>
    </row>
    <row r="39" spans="1:11" ht="14.1" customHeight="1" x14ac:dyDescent="0.2">
      <c r="A39" s="306">
        <v>51</v>
      </c>
      <c r="B39" s="307" t="s">
        <v>258</v>
      </c>
      <c r="C39" s="308"/>
      <c r="D39" s="113">
        <v>16.53988340679653</v>
      </c>
      <c r="E39" s="115">
        <v>4653</v>
      </c>
      <c r="F39" s="114">
        <v>3865</v>
      </c>
      <c r="G39" s="114">
        <v>5402</v>
      </c>
      <c r="H39" s="114">
        <v>4489</v>
      </c>
      <c r="I39" s="140">
        <v>4675</v>
      </c>
      <c r="J39" s="115">
        <v>-22</v>
      </c>
      <c r="K39" s="116">
        <v>-0.47058823529411764</v>
      </c>
    </row>
    <row r="40" spans="1:11" ht="14.1" customHeight="1" x14ac:dyDescent="0.2">
      <c r="A40" s="306" t="s">
        <v>259</v>
      </c>
      <c r="B40" s="307" t="s">
        <v>260</v>
      </c>
      <c r="C40" s="308"/>
      <c r="D40" s="113">
        <v>16.010237452011943</v>
      </c>
      <c r="E40" s="115">
        <v>4504</v>
      </c>
      <c r="F40" s="114">
        <v>3788</v>
      </c>
      <c r="G40" s="114">
        <v>5130</v>
      </c>
      <c r="H40" s="114">
        <v>4383</v>
      </c>
      <c r="I40" s="140">
        <v>4514</v>
      </c>
      <c r="J40" s="115">
        <v>-10</v>
      </c>
      <c r="K40" s="116">
        <v>-0.22153300841825432</v>
      </c>
    </row>
    <row r="41" spans="1:11" ht="14.1" customHeight="1" x14ac:dyDescent="0.2">
      <c r="A41" s="306"/>
      <c r="B41" s="307" t="s">
        <v>261</v>
      </c>
      <c r="C41" s="308"/>
      <c r="D41" s="113">
        <v>15.501919522252239</v>
      </c>
      <c r="E41" s="115">
        <v>4361</v>
      </c>
      <c r="F41" s="114">
        <v>3614</v>
      </c>
      <c r="G41" s="114">
        <v>4875</v>
      </c>
      <c r="H41" s="114">
        <v>4258</v>
      </c>
      <c r="I41" s="140">
        <v>4341</v>
      </c>
      <c r="J41" s="115">
        <v>20</v>
      </c>
      <c r="K41" s="116">
        <v>0.46072333563695</v>
      </c>
    </row>
    <row r="42" spans="1:11" ht="14.1" customHeight="1" x14ac:dyDescent="0.2">
      <c r="A42" s="306">
        <v>52</v>
      </c>
      <c r="B42" s="307" t="s">
        <v>262</v>
      </c>
      <c r="C42" s="308"/>
      <c r="D42" s="113">
        <v>4.450447888525523</v>
      </c>
      <c r="E42" s="115">
        <v>1252</v>
      </c>
      <c r="F42" s="114">
        <v>1011</v>
      </c>
      <c r="G42" s="114">
        <v>1438</v>
      </c>
      <c r="H42" s="114">
        <v>1196</v>
      </c>
      <c r="I42" s="140">
        <v>1355</v>
      </c>
      <c r="J42" s="115">
        <v>-103</v>
      </c>
      <c r="K42" s="116">
        <v>-7.6014760147601477</v>
      </c>
    </row>
    <row r="43" spans="1:11" ht="14.1" customHeight="1" x14ac:dyDescent="0.2">
      <c r="A43" s="306" t="s">
        <v>263</v>
      </c>
      <c r="B43" s="307" t="s">
        <v>264</v>
      </c>
      <c r="C43" s="308"/>
      <c r="D43" s="113">
        <v>3.615100241717617</v>
      </c>
      <c r="E43" s="115">
        <v>1017</v>
      </c>
      <c r="F43" s="114">
        <v>831</v>
      </c>
      <c r="G43" s="114">
        <v>1186</v>
      </c>
      <c r="H43" s="114">
        <v>956</v>
      </c>
      <c r="I43" s="140">
        <v>1065</v>
      </c>
      <c r="J43" s="115">
        <v>-48</v>
      </c>
      <c r="K43" s="116">
        <v>-4.507042253521127</v>
      </c>
    </row>
    <row r="44" spans="1:11" ht="14.1" customHeight="1" x14ac:dyDescent="0.2">
      <c r="A44" s="306">
        <v>53</v>
      </c>
      <c r="B44" s="307" t="s">
        <v>265</v>
      </c>
      <c r="C44" s="308"/>
      <c r="D44" s="113">
        <v>0.83179297597042512</v>
      </c>
      <c r="E44" s="115">
        <v>234</v>
      </c>
      <c r="F44" s="114">
        <v>135</v>
      </c>
      <c r="G44" s="114">
        <v>241</v>
      </c>
      <c r="H44" s="114">
        <v>158</v>
      </c>
      <c r="I44" s="140">
        <v>167</v>
      </c>
      <c r="J44" s="115">
        <v>67</v>
      </c>
      <c r="K44" s="116">
        <v>40.119760479041915</v>
      </c>
    </row>
    <row r="45" spans="1:11" ht="14.1" customHeight="1" x14ac:dyDescent="0.2">
      <c r="A45" s="306" t="s">
        <v>266</v>
      </c>
      <c r="B45" s="307" t="s">
        <v>267</v>
      </c>
      <c r="C45" s="308"/>
      <c r="D45" s="113">
        <v>0.74292620503341389</v>
      </c>
      <c r="E45" s="115">
        <v>209</v>
      </c>
      <c r="F45" s="114">
        <v>119</v>
      </c>
      <c r="G45" s="114">
        <v>221</v>
      </c>
      <c r="H45" s="114">
        <v>146</v>
      </c>
      <c r="I45" s="140">
        <v>150</v>
      </c>
      <c r="J45" s="115">
        <v>59</v>
      </c>
      <c r="K45" s="116">
        <v>39.333333333333336</v>
      </c>
    </row>
    <row r="46" spans="1:11" ht="14.1" customHeight="1" x14ac:dyDescent="0.2">
      <c r="A46" s="306">
        <v>54</v>
      </c>
      <c r="B46" s="307" t="s">
        <v>268</v>
      </c>
      <c r="C46" s="308"/>
      <c r="D46" s="113">
        <v>3.5404521541305276</v>
      </c>
      <c r="E46" s="115">
        <v>996</v>
      </c>
      <c r="F46" s="114">
        <v>690</v>
      </c>
      <c r="G46" s="114">
        <v>945</v>
      </c>
      <c r="H46" s="114">
        <v>782</v>
      </c>
      <c r="I46" s="140">
        <v>983</v>
      </c>
      <c r="J46" s="115">
        <v>13</v>
      </c>
      <c r="K46" s="116">
        <v>1.3224821973550356</v>
      </c>
    </row>
    <row r="47" spans="1:11" ht="14.1" customHeight="1" x14ac:dyDescent="0.2">
      <c r="A47" s="306">
        <v>61</v>
      </c>
      <c r="B47" s="307" t="s">
        <v>269</v>
      </c>
      <c r="C47" s="308"/>
      <c r="D47" s="113">
        <v>2.4740509028863928</v>
      </c>
      <c r="E47" s="115">
        <v>696</v>
      </c>
      <c r="F47" s="114">
        <v>512</v>
      </c>
      <c r="G47" s="114">
        <v>963</v>
      </c>
      <c r="H47" s="114">
        <v>565</v>
      </c>
      <c r="I47" s="140">
        <v>782</v>
      </c>
      <c r="J47" s="115">
        <v>-86</v>
      </c>
      <c r="K47" s="116">
        <v>-10.997442455242966</v>
      </c>
    </row>
    <row r="48" spans="1:11" ht="14.1" customHeight="1" x14ac:dyDescent="0.2">
      <c r="A48" s="306">
        <v>62</v>
      </c>
      <c r="B48" s="307" t="s">
        <v>270</v>
      </c>
      <c r="C48" s="308"/>
      <c r="D48" s="113">
        <v>5.6341532774065124</v>
      </c>
      <c r="E48" s="115">
        <v>1585</v>
      </c>
      <c r="F48" s="114">
        <v>1522</v>
      </c>
      <c r="G48" s="114">
        <v>2246</v>
      </c>
      <c r="H48" s="114">
        <v>2667</v>
      </c>
      <c r="I48" s="140">
        <v>1478</v>
      </c>
      <c r="J48" s="115">
        <v>107</v>
      </c>
      <c r="K48" s="116">
        <v>7.2395128552097425</v>
      </c>
    </row>
    <row r="49" spans="1:11" ht="14.1" customHeight="1" x14ac:dyDescent="0.2">
      <c r="A49" s="306">
        <v>63</v>
      </c>
      <c r="B49" s="307" t="s">
        <v>271</v>
      </c>
      <c r="C49" s="308"/>
      <c r="D49" s="113">
        <v>2.2963173610123704</v>
      </c>
      <c r="E49" s="115">
        <v>646</v>
      </c>
      <c r="F49" s="114">
        <v>667</v>
      </c>
      <c r="G49" s="114">
        <v>911</v>
      </c>
      <c r="H49" s="114">
        <v>708</v>
      </c>
      <c r="I49" s="140">
        <v>672</v>
      </c>
      <c r="J49" s="115">
        <v>-26</v>
      </c>
      <c r="K49" s="116">
        <v>-3.8690476190476191</v>
      </c>
    </row>
    <row r="50" spans="1:11" ht="14.1" customHeight="1" x14ac:dyDescent="0.2">
      <c r="A50" s="306" t="s">
        <v>272</v>
      </c>
      <c r="B50" s="307" t="s">
        <v>273</v>
      </c>
      <c r="C50" s="308"/>
      <c r="D50" s="113">
        <v>0.2737096544859946</v>
      </c>
      <c r="E50" s="115">
        <v>77</v>
      </c>
      <c r="F50" s="114">
        <v>93</v>
      </c>
      <c r="G50" s="114">
        <v>154</v>
      </c>
      <c r="H50" s="114">
        <v>95</v>
      </c>
      <c r="I50" s="140">
        <v>80</v>
      </c>
      <c r="J50" s="115">
        <v>-3</v>
      </c>
      <c r="K50" s="116">
        <v>-3.75</v>
      </c>
    </row>
    <row r="51" spans="1:11" ht="14.1" customHeight="1" x14ac:dyDescent="0.2">
      <c r="A51" s="306" t="s">
        <v>274</v>
      </c>
      <c r="B51" s="307" t="s">
        <v>275</v>
      </c>
      <c r="C51" s="308"/>
      <c r="D51" s="113">
        <v>1.8271008104649509</v>
      </c>
      <c r="E51" s="115">
        <v>514</v>
      </c>
      <c r="F51" s="114">
        <v>525</v>
      </c>
      <c r="G51" s="114">
        <v>618</v>
      </c>
      <c r="H51" s="114">
        <v>544</v>
      </c>
      <c r="I51" s="140">
        <v>533</v>
      </c>
      <c r="J51" s="115">
        <v>-19</v>
      </c>
      <c r="K51" s="116">
        <v>-3.5647279549718576</v>
      </c>
    </row>
    <row r="52" spans="1:11" ht="14.1" customHeight="1" x14ac:dyDescent="0.2">
      <c r="A52" s="306">
        <v>71</v>
      </c>
      <c r="B52" s="307" t="s">
        <v>276</v>
      </c>
      <c r="C52" s="308"/>
      <c r="D52" s="113">
        <v>8.2823830513294467</v>
      </c>
      <c r="E52" s="115">
        <v>2330</v>
      </c>
      <c r="F52" s="114">
        <v>1697</v>
      </c>
      <c r="G52" s="114">
        <v>2770</v>
      </c>
      <c r="H52" s="114">
        <v>1958</v>
      </c>
      <c r="I52" s="140">
        <v>2330</v>
      </c>
      <c r="J52" s="115">
        <v>0</v>
      </c>
      <c r="K52" s="116">
        <v>0</v>
      </c>
    </row>
    <row r="53" spans="1:11" ht="14.1" customHeight="1" x14ac:dyDescent="0.2">
      <c r="A53" s="306" t="s">
        <v>277</v>
      </c>
      <c r="B53" s="307" t="s">
        <v>278</v>
      </c>
      <c r="C53" s="308"/>
      <c r="D53" s="113">
        <v>3.5973268875302149</v>
      </c>
      <c r="E53" s="115">
        <v>1012</v>
      </c>
      <c r="F53" s="114">
        <v>712</v>
      </c>
      <c r="G53" s="114">
        <v>1280</v>
      </c>
      <c r="H53" s="114">
        <v>920</v>
      </c>
      <c r="I53" s="140">
        <v>1073</v>
      </c>
      <c r="J53" s="115">
        <v>-61</v>
      </c>
      <c r="K53" s="116">
        <v>-5.6849953401677542</v>
      </c>
    </row>
    <row r="54" spans="1:11" ht="14.1" customHeight="1" x14ac:dyDescent="0.2">
      <c r="A54" s="306" t="s">
        <v>279</v>
      </c>
      <c r="B54" s="307" t="s">
        <v>280</v>
      </c>
      <c r="C54" s="308"/>
      <c r="D54" s="113">
        <v>3.8070524669415611</v>
      </c>
      <c r="E54" s="115">
        <v>1071</v>
      </c>
      <c r="F54" s="114">
        <v>840</v>
      </c>
      <c r="G54" s="114">
        <v>1212</v>
      </c>
      <c r="H54" s="114">
        <v>810</v>
      </c>
      <c r="I54" s="140">
        <v>998</v>
      </c>
      <c r="J54" s="115">
        <v>73</v>
      </c>
      <c r="K54" s="116">
        <v>7.3146292585170345</v>
      </c>
    </row>
    <row r="55" spans="1:11" ht="14.1" customHeight="1" x14ac:dyDescent="0.2">
      <c r="A55" s="306">
        <v>72</v>
      </c>
      <c r="B55" s="307" t="s">
        <v>281</v>
      </c>
      <c r="C55" s="308"/>
      <c r="D55" s="113">
        <v>2.1932319067254373</v>
      </c>
      <c r="E55" s="115">
        <v>617</v>
      </c>
      <c r="F55" s="114">
        <v>426</v>
      </c>
      <c r="G55" s="114">
        <v>608</v>
      </c>
      <c r="H55" s="114">
        <v>417</v>
      </c>
      <c r="I55" s="140">
        <v>534</v>
      </c>
      <c r="J55" s="115">
        <v>83</v>
      </c>
      <c r="K55" s="116">
        <v>15.543071161048688</v>
      </c>
    </row>
    <row r="56" spans="1:11" ht="14.1" customHeight="1" x14ac:dyDescent="0.2">
      <c r="A56" s="306" t="s">
        <v>282</v>
      </c>
      <c r="B56" s="307" t="s">
        <v>283</v>
      </c>
      <c r="C56" s="308"/>
      <c r="D56" s="113">
        <v>0.70737949665860944</v>
      </c>
      <c r="E56" s="115">
        <v>199</v>
      </c>
      <c r="F56" s="114">
        <v>156</v>
      </c>
      <c r="G56" s="114">
        <v>201</v>
      </c>
      <c r="H56" s="114">
        <v>99</v>
      </c>
      <c r="I56" s="140">
        <v>163</v>
      </c>
      <c r="J56" s="115">
        <v>36</v>
      </c>
      <c r="K56" s="116">
        <v>22.085889570552148</v>
      </c>
    </row>
    <row r="57" spans="1:11" ht="14.1" customHeight="1" x14ac:dyDescent="0.2">
      <c r="A57" s="306" t="s">
        <v>284</v>
      </c>
      <c r="B57" s="307" t="s">
        <v>285</v>
      </c>
      <c r="C57" s="308"/>
      <c r="D57" s="113">
        <v>0.97042513863216262</v>
      </c>
      <c r="E57" s="115">
        <v>273</v>
      </c>
      <c r="F57" s="114">
        <v>209</v>
      </c>
      <c r="G57" s="114">
        <v>238</v>
      </c>
      <c r="H57" s="114">
        <v>226</v>
      </c>
      <c r="I57" s="140">
        <v>255</v>
      </c>
      <c r="J57" s="115">
        <v>18</v>
      </c>
      <c r="K57" s="116">
        <v>7.0588235294117645</v>
      </c>
    </row>
    <row r="58" spans="1:11" ht="14.1" customHeight="1" x14ac:dyDescent="0.2">
      <c r="A58" s="306">
        <v>73</v>
      </c>
      <c r="B58" s="307" t="s">
        <v>286</v>
      </c>
      <c r="C58" s="308"/>
      <c r="D58" s="113">
        <v>1.5142897767666714</v>
      </c>
      <c r="E58" s="115">
        <v>426</v>
      </c>
      <c r="F58" s="114">
        <v>365</v>
      </c>
      <c r="G58" s="114">
        <v>642</v>
      </c>
      <c r="H58" s="114">
        <v>331</v>
      </c>
      <c r="I58" s="140">
        <v>386</v>
      </c>
      <c r="J58" s="115">
        <v>40</v>
      </c>
      <c r="K58" s="116">
        <v>10.362694300518134</v>
      </c>
    </row>
    <row r="59" spans="1:11" ht="14.1" customHeight="1" x14ac:dyDescent="0.2">
      <c r="A59" s="306" t="s">
        <v>287</v>
      </c>
      <c r="B59" s="307" t="s">
        <v>288</v>
      </c>
      <c r="C59" s="308"/>
      <c r="D59" s="113">
        <v>1.0415185553817716</v>
      </c>
      <c r="E59" s="115">
        <v>293</v>
      </c>
      <c r="F59" s="114">
        <v>250</v>
      </c>
      <c r="G59" s="114">
        <v>423</v>
      </c>
      <c r="H59" s="114">
        <v>226</v>
      </c>
      <c r="I59" s="140">
        <v>240</v>
      </c>
      <c r="J59" s="115">
        <v>53</v>
      </c>
      <c r="K59" s="116">
        <v>22.083333333333332</v>
      </c>
    </row>
    <row r="60" spans="1:11" ht="14.1" customHeight="1" x14ac:dyDescent="0.2">
      <c r="A60" s="306">
        <v>81</v>
      </c>
      <c r="B60" s="307" t="s">
        <v>289</v>
      </c>
      <c r="C60" s="308"/>
      <c r="D60" s="113">
        <v>6.2704393573155128</v>
      </c>
      <c r="E60" s="115">
        <v>1764</v>
      </c>
      <c r="F60" s="114">
        <v>1878</v>
      </c>
      <c r="G60" s="114">
        <v>2773</v>
      </c>
      <c r="H60" s="114">
        <v>1448</v>
      </c>
      <c r="I60" s="140">
        <v>1518</v>
      </c>
      <c r="J60" s="115">
        <v>246</v>
      </c>
      <c r="K60" s="116">
        <v>16.205533596837945</v>
      </c>
    </row>
    <row r="61" spans="1:11" ht="14.1" customHeight="1" x14ac:dyDescent="0.2">
      <c r="A61" s="306" t="s">
        <v>290</v>
      </c>
      <c r="B61" s="307" t="s">
        <v>291</v>
      </c>
      <c r="C61" s="308"/>
      <c r="D61" s="113">
        <v>1.6778046352907721</v>
      </c>
      <c r="E61" s="115">
        <v>472</v>
      </c>
      <c r="F61" s="114">
        <v>276</v>
      </c>
      <c r="G61" s="114">
        <v>623</v>
      </c>
      <c r="H61" s="114">
        <v>386</v>
      </c>
      <c r="I61" s="140">
        <v>432</v>
      </c>
      <c r="J61" s="115">
        <v>40</v>
      </c>
      <c r="K61" s="116">
        <v>9.2592592592592595</v>
      </c>
    </row>
    <row r="62" spans="1:11" ht="14.1" customHeight="1" x14ac:dyDescent="0.2">
      <c r="A62" s="306" t="s">
        <v>292</v>
      </c>
      <c r="B62" s="307" t="s">
        <v>293</v>
      </c>
      <c r="C62" s="308"/>
      <c r="D62" s="113">
        <v>2.2820986776624483</v>
      </c>
      <c r="E62" s="115">
        <v>642</v>
      </c>
      <c r="F62" s="114">
        <v>799</v>
      </c>
      <c r="G62" s="114">
        <v>1335</v>
      </c>
      <c r="H62" s="114">
        <v>594</v>
      </c>
      <c r="I62" s="140">
        <v>508</v>
      </c>
      <c r="J62" s="115">
        <v>134</v>
      </c>
      <c r="K62" s="116">
        <v>26.377952755905511</v>
      </c>
    </row>
    <row r="63" spans="1:11" ht="14.1" customHeight="1" x14ac:dyDescent="0.2">
      <c r="A63" s="306"/>
      <c r="B63" s="307" t="s">
        <v>294</v>
      </c>
      <c r="C63" s="308"/>
      <c r="D63" s="113">
        <v>2.0368263898762975</v>
      </c>
      <c r="E63" s="115">
        <v>573</v>
      </c>
      <c r="F63" s="114">
        <v>700</v>
      </c>
      <c r="G63" s="114">
        <v>1209</v>
      </c>
      <c r="H63" s="114">
        <v>547</v>
      </c>
      <c r="I63" s="140">
        <v>439</v>
      </c>
      <c r="J63" s="115">
        <v>134</v>
      </c>
      <c r="K63" s="116">
        <v>30.52391799544419</v>
      </c>
    </row>
    <row r="64" spans="1:11" ht="14.1" customHeight="1" x14ac:dyDescent="0.2">
      <c r="A64" s="306" t="s">
        <v>295</v>
      </c>
      <c r="B64" s="307" t="s">
        <v>296</v>
      </c>
      <c r="C64" s="308"/>
      <c r="D64" s="113">
        <v>1.3898762974548557</v>
      </c>
      <c r="E64" s="115">
        <v>391</v>
      </c>
      <c r="F64" s="114">
        <v>426</v>
      </c>
      <c r="G64" s="114">
        <v>387</v>
      </c>
      <c r="H64" s="114">
        <v>256</v>
      </c>
      <c r="I64" s="140">
        <v>261</v>
      </c>
      <c r="J64" s="115">
        <v>130</v>
      </c>
      <c r="K64" s="116">
        <v>49.808429118773944</v>
      </c>
    </row>
    <row r="65" spans="1:11" ht="14.1" customHeight="1" x14ac:dyDescent="0.2">
      <c r="A65" s="306" t="s">
        <v>297</v>
      </c>
      <c r="B65" s="307" t="s">
        <v>298</v>
      </c>
      <c r="C65" s="308"/>
      <c r="D65" s="113">
        <v>0.38034977961040806</v>
      </c>
      <c r="E65" s="115">
        <v>107</v>
      </c>
      <c r="F65" s="114">
        <v>237</v>
      </c>
      <c r="G65" s="114">
        <v>198</v>
      </c>
      <c r="H65" s="114">
        <v>96</v>
      </c>
      <c r="I65" s="140">
        <v>110</v>
      </c>
      <c r="J65" s="115">
        <v>-3</v>
      </c>
      <c r="K65" s="116">
        <v>-2.7272727272727271</v>
      </c>
    </row>
    <row r="66" spans="1:11" ht="14.1" customHeight="1" x14ac:dyDescent="0.2">
      <c r="A66" s="306">
        <v>82</v>
      </c>
      <c r="B66" s="307" t="s">
        <v>299</v>
      </c>
      <c r="C66" s="308"/>
      <c r="D66" s="113">
        <v>3.3093985496942984</v>
      </c>
      <c r="E66" s="115">
        <v>931</v>
      </c>
      <c r="F66" s="114">
        <v>1026</v>
      </c>
      <c r="G66" s="114">
        <v>894</v>
      </c>
      <c r="H66" s="114">
        <v>683</v>
      </c>
      <c r="I66" s="140">
        <v>646</v>
      </c>
      <c r="J66" s="115">
        <v>285</v>
      </c>
      <c r="K66" s="116">
        <v>44.117647058823529</v>
      </c>
    </row>
    <row r="67" spans="1:11" ht="14.1" customHeight="1" x14ac:dyDescent="0.2">
      <c r="A67" s="306" t="s">
        <v>300</v>
      </c>
      <c r="B67" s="307" t="s">
        <v>301</v>
      </c>
      <c r="C67" s="308"/>
      <c r="D67" s="113">
        <v>2.4776055737238734</v>
      </c>
      <c r="E67" s="115">
        <v>697</v>
      </c>
      <c r="F67" s="114">
        <v>852</v>
      </c>
      <c r="G67" s="114">
        <v>530</v>
      </c>
      <c r="H67" s="114">
        <v>525</v>
      </c>
      <c r="I67" s="140">
        <v>409</v>
      </c>
      <c r="J67" s="115">
        <v>288</v>
      </c>
      <c r="K67" s="116">
        <v>70.415647921760396</v>
      </c>
    </row>
    <row r="68" spans="1:11" ht="14.1" customHeight="1" x14ac:dyDescent="0.2">
      <c r="A68" s="306" t="s">
        <v>302</v>
      </c>
      <c r="B68" s="307" t="s">
        <v>303</v>
      </c>
      <c r="C68" s="308"/>
      <c r="D68" s="113">
        <v>0.53320062562206738</v>
      </c>
      <c r="E68" s="115">
        <v>150</v>
      </c>
      <c r="F68" s="114">
        <v>128</v>
      </c>
      <c r="G68" s="114">
        <v>207</v>
      </c>
      <c r="H68" s="114">
        <v>102</v>
      </c>
      <c r="I68" s="140">
        <v>160</v>
      </c>
      <c r="J68" s="115">
        <v>-10</v>
      </c>
      <c r="K68" s="116">
        <v>-6.25</v>
      </c>
    </row>
    <row r="69" spans="1:11" ht="14.1" customHeight="1" x14ac:dyDescent="0.2">
      <c r="A69" s="306">
        <v>83</v>
      </c>
      <c r="B69" s="307" t="s">
        <v>304</v>
      </c>
      <c r="C69" s="308"/>
      <c r="D69" s="113">
        <v>3.3413905872316225</v>
      </c>
      <c r="E69" s="115">
        <v>940</v>
      </c>
      <c r="F69" s="114">
        <v>816</v>
      </c>
      <c r="G69" s="114">
        <v>2095</v>
      </c>
      <c r="H69" s="114">
        <v>758</v>
      </c>
      <c r="I69" s="140">
        <v>925</v>
      </c>
      <c r="J69" s="115">
        <v>15</v>
      </c>
      <c r="K69" s="116">
        <v>1.6216216216216217</v>
      </c>
    </row>
    <row r="70" spans="1:11" ht="14.1" customHeight="1" x14ac:dyDescent="0.2">
      <c r="A70" s="306" t="s">
        <v>305</v>
      </c>
      <c r="B70" s="307" t="s">
        <v>306</v>
      </c>
      <c r="C70" s="308"/>
      <c r="D70" s="113">
        <v>2.6340110905730127</v>
      </c>
      <c r="E70" s="115">
        <v>741</v>
      </c>
      <c r="F70" s="114">
        <v>684</v>
      </c>
      <c r="G70" s="114">
        <v>1861</v>
      </c>
      <c r="H70" s="114">
        <v>589</v>
      </c>
      <c r="I70" s="140">
        <v>733</v>
      </c>
      <c r="J70" s="115">
        <v>8</v>
      </c>
      <c r="K70" s="116">
        <v>1.0914051841746248</v>
      </c>
    </row>
    <row r="71" spans="1:11" ht="14.1" customHeight="1" x14ac:dyDescent="0.2">
      <c r="A71" s="306"/>
      <c r="B71" s="307" t="s">
        <v>307</v>
      </c>
      <c r="C71" s="308"/>
      <c r="D71" s="113">
        <v>1.2156974264183136</v>
      </c>
      <c r="E71" s="115">
        <v>342</v>
      </c>
      <c r="F71" s="114">
        <v>351</v>
      </c>
      <c r="G71" s="114">
        <v>1102</v>
      </c>
      <c r="H71" s="114">
        <v>255</v>
      </c>
      <c r="I71" s="140">
        <v>331</v>
      </c>
      <c r="J71" s="115">
        <v>11</v>
      </c>
      <c r="K71" s="116">
        <v>3.3232628398791539</v>
      </c>
    </row>
    <row r="72" spans="1:11" ht="14.1" customHeight="1" x14ac:dyDescent="0.2">
      <c r="A72" s="306">
        <v>84</v>
      </c>
      <c r="B72" s="307" t="s">
        <v>308</v>
      </c>
      <c r="C72" s="308"/>
      <c r="D72" s="113">
        <v>2.2323332859377221</v>
      </c>
      <c r="E72" s="115">
        <v>628</v>
      </c>
      <c r="F72" s="114">
        <v>695</v>
      </c>
      <c r="G72" s="114">
        <v>643</v>
      </c>
      <c r="H72" s="114">
        <v>648</v>
      </c>
      <c r="I72" s="140">
        <v>538</v>
      </c>
      <c r="J72" s="115">
        <v>90</v>
      </c>
      <c r="K72" s="116">
        <v>16.728624535315983</v>
      </c>
    </row>
    <row r="73" spans="1:11" ht="14.1" customHeight="1" x14ac:dyDescent="0.2">
      <c r="A73" s="306" t="s">
        <v>309</v>
      </c>
      <c r="B73" s="307" t="s">
        <v>310</v>
      </c>
      <c r="C73" s="308"/>
      <c r="D73" s="113">
        <v>0.50476325892222385</v>
      </c>
      <c r="E73" s="115">
        <v>142</v>
      </c>
      <c r="F73" s="114">
        <v>208</v>
      </c>
      <c r="G73" s="114">
        <v>206</v>
      </c>
      <c r="H73" s="114">
        <v>186</v>
      </c>
      <c r="I73" s="140">
        <v>162</v>
      </c>
      <c r="J73" s="115">
        <v>-20</v>
      </c>
      <c r="K73" s="116">
        <v>-12.345679012345679</v>
      </c>
    </row>
    <row r="74" spans="1:11" ht="14.1" customHeight="1" x14ac:dyDescent="0.2">
      <c r="A74" s="306" t="s">
        <v>311</v>
      </c>
      <c r="B74" s="307" t="s">
        <v>312</v>
      </c>
      <c r="C74" s="308"/>
      <c r="D74" s="113">
        <v>0.12085880847433528</v>
      </c>
      <c r="E74" s="115">
        <v>34</v>
      </c>
      <c r="F74" s="114">
        <v>34</v>
      </c>
      <c r="G74" s="114">
        <v>67</v>
      </c>
      <c r="H74" s="114">
        <v>30</v>
      </c>
      <c r="I74" s="140">
        <v>40</v>
      </c>
      <c r="J74" s="115">
        <v>-6</v>
      </c>
      <c r="K74" s="116">
        <v>-15</v>
      </c>
    </row>
    <row r="75" spans="1:11" ht="14.1" customHeight="1" x14ac:dyDescent="0.2">
      <c r="A75" s="306" t="s">
        <v>313</v>
      </c>
      <c r="B75" s="307" t="s">
        <v>314</v>
      </c>
      <c r="C75" s="308"/>
      <c r="D75" s="113">
        <v>1.3081188681928053</v>
      </c>
      <c r="E75" s="115">
        <v>368</v>
      </c>
      <c r="F75" s="114">
        <v>354</v>
      </c>
      <c r="G75" s="114">
        <v>225</v>
      </c>
      <c r="H75" s="114">
        <v>331</v>
      </c>
      <c r="I75" s="140">
        <v>237</v>
      </c>
      <c r="J75" s="115">
        <v>131</v>
      </c>
      <c r="K75" s="116">
        <v>55.274261603375528</v>
      </c>
    </row>
    <row r="76" spans="1:11" ht="14.1" customHeight="1" x14ac:dyDescent="0.2">
      <c r="A76" s="306">
        <v>91</v>
      </c>
      <c r="B76" s="307" t="s">
        <v>315</v>
      </c>
      <c r="C76" s="308"/>
      <c r="D76" s="113">
        <v>0.51898194227214556</v>
      </c>
      <c r="E76" s="115">
        <v>146</v>
      </c>
      <c r="F76" s="114">
        <v>137</v>
      </c>
      <c r="G76" s="114">
        <v>219</v>
      </c>
      <c r="H76" s="114">
        <v>83</v>
      </c>
      <c r="I76" s="140">
        <v>129</v>
      </c>
      <c r="J76" s="115">
        <v>17</v>
      </c>
      <c r="K76" s="116">
        <v>13.178294573643411</v>
      </c>
    </row>
    <row r="77" spans="1:11" ht="14.1" customHeight="1" x14ac:dyDescent="0.2">
      <c r="A77" s="306">
        <v>92</v>
      </c>
      <c r="B77" s="307" t="s">
        <v>316</v>
      </c>
      <c r="C77" s="308"/>
      <c r="D77" s="113">
        <v>1.9586236314517276</v>
      </c>
      <c r="E77" s="115">
        <v>551</v>
      </c>
      <c r="F77" s="114">
        <v>327</v>
      </c>
      <c r="G77" s="114">
        <v>434</v>
      </c>
      <c r="H77" s="114">
        <v>280</v>
      </c>
      <c r="I77" s="140">
        <v>577</v>
      </c>
      <c r="J77" s="115">
        <v>-26</v>
      </c>
      <c r="K77" s="116">
        <v>-4.5060658578856154</v>
      </c>
    </row>
    <row r="78" spans="1:11" ht="14.1" customHeight="1" x14ac:dyDescent="0.2">
      <c r="A78" s="306">
        <v>93</v>
      </c>
      <c r="B78" s="307" t="s">
        <v>317</v>
      </c>
      <c r="C78" s="308"/>
      <c r="D78" s="113">
        <v>0.15996018768662021</v>
      </c>
      <c r="E78" s="115">
        <v>45</v>
      </c>
      <c r="F78" s="114">
        <v>23</v>
      </c>
      <c r="G78" s="114">
        <v>55</v>
      </c>
      <c r="H78" s="114">
        <v>84</v>
      </c>
      <c r="I78" s="140">
        <v>39</v>
      </c>
      <c r="J78" s="115">
        <v>6</v>
      </c>
      <c r="K78" s="116">
        <v>15.384615384615385</v>
      </c>
    </row>
    <row r="79" spans="1:11" ht="14.1" customHeight="1" x14ac:dyDescent="0.2">
      <c r="A79" s="306">
        <v>94</v>
      </c>
      <c r="B79" s="307" t="s">
        <v>318</v>
      </c>
      <c r="C79" s="308"/>
      <c r="D79" s="113">
        <v>0.55452865064695012</v>
      </c>
      <c r="E79" s="115">
        <v>156</v>
      </c>
      <c r="F79" s="114">
        <v>152</v>
      </c>
      <c r="G79" s="114">
        <v>210</v>
      </c>
      <c r="H79" s="114">
        <v>172</v>
      </c>
      <c r="I79" s="140">
        <v>140</v>
      </c>
      <c r="J79" s="115">
        <v>16</v>
      </c>
      <c r="K79" s="116">
        <v>11.428571428571429</v>
      </c>
    </row>
    <row r="80" spans="1:11" ht="14.1" customHeight="1" x14ac:dyDescent="0.2">
      <c r="A80" s="306" t="s">
        <v>319</v>
      </c>
      <c r="B80" s="307" t="s">
        <v>320</v>
      </c>
      <c r="C80" s="308"/>
      <c r="D80" s="113">
        <v>2.1328025024882697E-2</v>
      </c>
      <c r="E80" s="115">
        <v>6</v>
      </c>
      <c r="F80" s="114" t="s">
        <v>514</v>
      </c>
      <c r="G80" s="114">
        <v>7</v>
      </c>
      <c r="H80" s="114">
        <v>4</v>
      </c>
      <c r="I80" s="140">
        <v>0</v>
      </c>
      <c r="J80" s="115">
        <v>6</v>
      </c>
      <c r="K80" s="116" t="s">
        <v>515</v>
      </c>
    </row>
    <row r="81" spans="1:11" ht="14.1" customHeight="1" x14ac:dyDescent="0.2">
      <c r="A81" s="310" t="s">
        <v>321</v>
      </c>
      <c r="B81" s="311" t="s">
        <v>334</v>
      </c>
      <c r="C81" s="312"/>
      <c r="D81" s="125">
        <v>9.2421441774491686E-2</v>
      </c>
      <c r="E81" s="143">
        <v>26</v>
      </c>
      <c r="F81" s="144">
        <v>34</v>
      </c>
      <c r="G81" s="144">
        <v>178</v>
      </c>
      <c r="H81" s="144">
        <v>28</v>
      </c>
      <c r="I81" s="145">
        <v>47</v>
      </c>
      <c r="J81" s="143">
        <v>-21</v>
      </c>
      <c r="K81" s="146">
        <v>-44.680851063829785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28688</v>
      </c>
      <c r="E11" s="114">
        <v>26114</v>
      </c>
      <c r="F11" s="114">
        <v>30427</v>
      </c>
      <c r="G11" s="114">
        <v>25678</v>
      </c>
      <c r="H11" s="140">
        <v>28177</v>
      </c>
      <c r="I11" s="115">
        <v>511</v>
      </c>
      <c r="J11" s="116">
        <v>1.8135358625829576</v>
      </c>
    </row>
    <row r="12" spans="1:15" s="110" customFormat="1" ht="24.95" customHeight="1" x14ac:dyDescent="0.2">
      <c r="A12" s="193" t="s">
        <v>132</v>
      </c>
      <c r="B12" s="194" t="s">
        <v>133</v>
      </c>
      <c r="C12" s="113">
        <v>0.40086447295036254</v>
      </c>
      <c r="D12" s="115">
        <v>115</v>
      </c>
      <c r="E12" s="114">
        <v>265</v>
      </c>
      <c r="F12" s="114">
        <v>255</v>
      </c>
      <c r="G12" s="114">
        <v>150</v>
      </c>
      <c r="H12" s="140">
        <v>145</v>
      </c>
      <c r="I12" s="115">
        <v>-30</v>
      </c>
      <c r="J12" s="116">
        <v>-20.689655172413794</v>
      </c>
    </row>
    <row r="13" spans="1:15" s="110" customFormat="1" ht="24.95" customHeight="1" x14ac:dyDescent="0.2">
      <c r="A13" s="193" t="s">
        <v>134</v>
      </c>
      <c r="B13" s="199" t="s">
        <v>214</v>
      </c>
      <c r="C13" s="113">
        <v>0.75641383156720576</v>
      </c>
      <c r="D13" s="115">
        <v>217</v>
      </c>
      <c r="E13" s="114">
        <v>191</v>
      </c>
      <c r="F13" s="114">
        <v>195</v>
      </c>
      <c r="G13" s="114">
        <v>127</v>
      </c>
      <c r="H13" s="140">
        <v>178</v>
      </c>
      <c r="I13" s="115">
        <v>39</v>
      </c>
      <c r="J13" s="116">
        <v>21.910112359550563</v>
      </c>
    </row>
    <row r="14" spans="1:15" s="287" customFormat="1" ht="24.95" customHeight="1" x14ac:dyDescent="0.2">
      <c r="A14" s="193" t="s">
        <v>215</v>
      </c>
      <c r="B14" s="199" t="s">
        <v>137</v>
      </c>
      <c r="C14" s="113">
        <v>20.747350808700503</v>
      </c>
      <c r="D14" s="115">
        <v>5952</v>
      </c>
      <c r="E14" s="114">
        <v>4881</v>
      </c>
      <c r="F14" s="114">
        <v>5968</v>
      </c>
      <c r="G14" s="114">
        <v>5068</v>
      </c>
      <c r="H14" s="140">
        <v>6273</v>
      </c>
      <c r="I14" s="115">
        <v>-321</v>
      </c>
      <c r="J14" s="116">
        <v>-5.117168818747011</v>
      </c>
      <c r="K14" s="110"/>
      <c r="L14" s="110"/>
      <c r="M14" s="110"/>
      <c r="N14" s="110"/>
      <c r="O14" s="110"/>
    </row>
    <row r="15" spans="1:15" s="110" customFormat="1" ht="24.95" customHeight="1" x14ac:dyDescent="0.2">
      <c r="A15" s="193" t="s">
        <v>216</v>
      </c>
      <c r="B15" s="199" t="s">
        <v>217</v>
      </c>
      <c r="C15" s="113">
        <v>10.6351087562744</v>
      </c>
      <c r="D15" s="115">
        <v>3051</v>
      </c>
      <c r="E15" s="114">
        <v>2844</v>
      </c>
      <c r="F15" s="114">
        <v>3010</v>
      </c>
      <c r="G15" s="114">
        <v>2885</v>
      </c>
      <c r="H15" s="140">
        <v>3139</v>
      </c>
      <c r="I15" s="115">
        <v>-88</v>
      </c>
      <c r="J15" s="116">
        <v>-2.8034405861739407</v>
      </c>
    </row>
    <row r="16" spans="1:15" s="287" customFormat="1" ht="24.95" customHeight="1" x14ac:dyDescent="0.2">
      <c r="A16" s="193" t="s">
        <v>218</v>
      </c>
      <c r="B16" s="199" t="s">
        <v>141</v>
      </c>
      <c r="C16" s="113">
        <v>7.9127161182375909</v>
      </c>
      <c r="D16" s="115">
        <v>2270</v>
      </c>
      <c r="E16" s="114">
        <v>1484</v>
      </c>
      <c r="F16" s="114">
        <v>2425</v>
      </c>
      <c r="G16" s="114">
        <v>1749</v>
      </c>
      <c r="H16" s="140">
        <v>2492</v>
      </c>
      <c r="I16" s="115">
        <v>-222</v>
      </c>
      <c r="J16" s="116">
        <v>-8.9085072231139648</v>
      </c>
      <c r="K16" s="110"/>
      <c r="L16" s="110"/>
      <c r="M16" s="110"/>
      <c r="N16" s="110"/>
      <c r="O16" s="110"/>
    </row>
    <row r="17" spans="1:15" s="110" customFormat="1" ht="24.95" customHeight="1" x14ac:dyDescent="0.2">
      <c r="A17" s="193" t="s">
        <v>142</v>
      </c>
      <c r="B17" s="199" t="s">
        <v>220</v>
      </c>
      <c r="C17" s="113">
        <v>2.1995259341885109</v>
      </c>
      <c r="D17" s="115">
        <v>631</v>
      </c>
      <c r="E17" s="114">
        <v>553</v>
      </c>
      <c r="F17" s="114">
        <v>533</v>
      </c>
      <c r="G17" s="114">
        <v>434</v>
      </c>
      <c r="H17" s="140">
        <v>642</v>
      </c>
      <c r="I17" s="115">
        <v>-11</v>
      </c>
      <c r="J17" s="116">
        <v>-1.7133956386292835</v>
      </c>
    </row>
    <row r="18" spans="1:15" s="287" customFormat="1" ht="24.95" customHeight="1" x14ac:dyDescent="0.2">
      <c r="A18" s="201" t="s">
        <v>144</v>
      </c>
      <c r="B18" s="202" t="s">
        <v>145</v>
      </c>
      <c r="C18" s="113">
        <v>4.3432794199665361</v>
      </c>
      <c r="D18" s="115">
        <v>1246</v>
      </c>
      <c r="E18" s="114">
        <v>1060</v>
      </c>
      <c r="F18" s="114">
        <v>1359</v>
      </c>
      <c r="G18" s="114">
        <v>967</v>
      </c>
      <c r="H18" s="140">
        <v>1390</v>
      </c>
      <c r="I18" s="115">
        <v>-144</v>
      </c>
      <c r="J18" s="116">
        <v>-10.359712230215827</v>
      </c>
      <c r="K18" s="110"/>
      <c r="L18" s="110"/>
      <c r="M18" s="110"/>
      <c r="N18" s="110"/>
      <c r="O18" s="110"/>
    </row>
    <row r="19" spans="1:15" s="110" customFormat="1" ht="24.95" customHeight="1" x14ac:dyDescent="0.2">
      <c r="A19" s="193" t="s">
        <v>146</v>
      </c>
      <c r="B19" s="199" t="s">
        <v>147</v>
      </c>
      <c r="C19" s="113">
        <v>12.639431121026213</v>
      </c>
      <c r="D19" s="115">
        <v>3626</v>
      </c>
      <c r="E19" s="114">
        <v>3161</v>
      </c>
      <c r="F19" s="114">
        <v>3464</v>
      </c>
      <c r="G19" s="114">
        <v>4332</v>
      </c>
      <c r="H19" s="140">
        <v>3747</v>
      </c>
      <c r="I19" s="115">
        <v>-121</v>
      </c>
      <c r="J19" s="116">
        <v>-3.2292500667200428</v>
      </c>
    </row>
    <row r="20" spans="1:15" s="287" customFormat="1" ht="24.95" customHeight="1" x14ac:dyDescent="0.2">
      <c r="A20" s="193" t="s">
        <v>148</v>
      </c>
      <c r="B20" s="199" t="s">
        <v>149</v>
      </c>
      <c r="C20" s="113">
        <v>5.7375906302286674</v>
      </c>
      <c r="D20" s="115">
        <v>1646</v>
      </c>
      <c r="E20" s="114">
        <v>1434</v>
      </c>
      <c r="F20" s="114">
        <v>1830</v>
      </c>
      <c r="G20" s="114">
        <v>1273</v>
      </c>
      <c r="H20" s="140">
        <v>1458</v>
      </c>
      <c r="I20" s="115">
        <v>188</v>
      </c>
      <c r="J20" s="116">
        <v>12.894375857338821</v>
      </c>
      <c r="K20" s="110"/>
      <c r="L20" s="110"/>
      <c r="M20" s="110"/>
      <c r="N20" s="110"/>
      <c r="O20" s="110"/>
    </row>
    <row r="21" spans="1:15" s="110" customFormat="1" ht="24.95" customHeight="1" x14ac:dyDescent="0.2">
      <c r="A21" s="201" t="s">
        <v>150</v>
      </c>
      <c r="B21" s="202" t="s">
        <v>151</v>
      </c>
      <c r="C21" s="113">
        <v>3.7472113775794758</v>
      </c>
      <c r="D21" s="115">
        <v>1075</v>
      </c>
      <c r="E21" s="114">
        <v>1060</v>
      </c>
      <c r="F21" s="114">
        <v>1129</v>
      </c>
      <c r="G21" s="114">
        <v>919</v>
      </c>
      <c r="H21" s="140">
        <v>895</v>
      </c>
      <c r="I21" s="115">
        <v>180</v>
      </c>
      <c r="J21" s="116">
        <v>20.11173184357542</v>
      </c>
    </row>
    <row r="22" spans="1:15" s="110" customFormat="1" ht="24.95" customHeight="1" x14ac:dyDescent="0.2">
      <c r="A22" s="201" t="s">
        <v>152</v>
      </c>
      <c r="B22" s="199" t="s">
        <v>153</v>
      </c>
      <c r="C22" s="113">
        <v>2.9489682097044061</v>
      </c>
      <c r="D22" s="115">
        <v>846</v>
      </c>
      <c r="E22" s="114">
        <v>578</v>
      </c>
      <c r="F22" s="114">
        <v>502</v>
      </c>
      <c r="G22" s="114">
        <v>386</v>
      </c>
      <c r="H22" s="140">
        <v>461</v>
      </c>
      <c r="I22" s="115">
        <v>385</v>
      </c>
      <c r="J22" s="116">
        <v>83.514099783080255</v>
      </c>
    </row>
    <row r="23" spans="1:15" s="110" customFormat="1" ht="24.95" customHeight="1" x14ac:dyDescent="0.2">
      <c r="A23" s="193" t="s">
        <v>154</v>
      </c>
      <c r="B23" s="199" t="s">
        <v>155</v>
      </c>
      <c r="C23" s="113">
        <v>1.1816787506971556</v>
      </c>
      <c r="D23" s="115">
        <v>339</v>
      </c>
      <c r="E23" s="114">
        <v>285</v>
      </c>
      <c r="F23" s="114">
        <v>245</v>
      </c>
      <c r="G23" s="114">
        <v>223</v>
      </c>
      <c r="H23" s="140">
        <v>326</v>
      </c>
      <c r="I23" s="115">
        <v>13</v>
      </c>
      <c r="J23" s="116">
        <v>3.9877300613496933</v>
      </c>
    </row>
    <row r="24" spans="1:15" s="110" customFormat="1" ht="24.95" customHeight="1" x14ac:dyDescent="0.2">
      <c r="A24" s="193" t="s">
        <v>156</v>
      </c>
      <c r="B24" s="199" t="s">
        <v>221</v>
      </c>
      <c r="C24" s="113">
        <v>5.0718070273285001</v>
      </c>
      <c r="D24" s="115">
        <v>1455</v>
      </c>
      <c r="E24" s="114">
        <v>1536</v>
      </c>
      <c r="F24" s="114">
        <v>1961</v>
      </c>
      <c r="G24" s="114">
        <v>1764</v>
      </c>
      <c r="H24" s="140">
        <v>1414</v>
      </c>
      <c r="I24" s="115">
        <v>41</v>
      </c>
      <c r="J24" s="116">
        <v>2.8995756718528995</v>
      </c>
    </row>
    <row r="25" spans="1:15" s="110" customFormat="1" ht="24.95" customHeight="1" x14ac:dyDescent="0.2">
      <c r="A25" s="193" t="s">
        <v>222</v>
      </c>
      <c r="B25" s="204" t="s">
        <v>159</v>
      </c>
      <c r="C25" s="113">
        <v>6.982013385387619</v>
      </c>
      <c r="D25" s="115">
        <v>2003</v>
      </c>
      <c r="E25" s="114">
        <v>1743</v>
      </c>
      <c r="F25" s="114">
        <v>1821</v>
      </c>
      <c r="G25" s="114">
        <v>1563</v>
      </c>
      <c r="H25" s="140">
        <v>2007</v>
      </c>
      <c r="I25" s="115">
        <v>-4</v>
      </c>
      <c r="J25" s="116">
        <v>-0.19930244145490783</v>
      </c>
    </row>
    <row r="26" spans="1:15" s="110" customFormat="1" ht="24.95" customHeight="1" x14ac:dyDescent="0.2">
      <c r="A26" s="201">
        <v>782.78300000000002</v>
      </c>
      <c r="B26" s="203" t="s">
        <v>160</v>
      </c>
      <c r="C26" s="113">
        <v>15.462911321807027</v>
      </c>
      <c r="D26" s="115">
        <v>4436</v>
      </c>
      <c r="E26" s="114">
        <v>5243</v>
      </c>
      <c r="F26" s="114">
        <v>4998</v>
      </c>
      <c r="G26" s="114">
        <v>4366</v>
      </c>
      <c r="H26" s="140">
        <v>4853</v>
      </c>
      <c r="I26" s="115">
        <v>-417</v>
      </c>
      <c r="J26" s="116">
        <v>-8.5926231197197609</v>
      </c>
    </row>
    <row r="27" spans="1:15" s="110" customFormat="1" ht="24.95" customHeight="1" x14ac:dyDescent="0.2">
      <c r="A27" s="193" t="s">
        <v>161</v>
      </c>
      <c r="B27" s="199" t="s">
        <v>162</v>
      </c>
      <c r="C27" s="113">
        <v>1.9102063580591189</v>
      </c>
      <c r="D27" s="115">
        <v>548</v>
      </c>
      <c r="E27" s="114">
        <v>255</v>
      </c>
      <c r="F27" s="114">
        <v>465</v>
      </c>
      <c r="G27" s="114">
        <v>290</v>
      </c>
      <c r="H27" s="140">
        <v>340</v>
      </c>
      <c r="I27" s="115">
        <v>208</v>
      </c>
      <c r="J27" s="116">
        <v>61.176470588235297</v>
      </c>
    </row>
    <row r="28" spans="1:15" s="110" customFormat="1" ht="24.95" customHeight="1" x14ac:dyDescent="0.2">
      <c r="A28" s="193" t="s">
        <v>163</v>
      </c>
      <c r="B28" s="199" t="s">
        <v>164</v>
      </c>
      <c r="C28" s="113">
        <v>3.3602900167317347</v>
      </c>
      <c r="D28" s="115">
        <v>964</v>
      </c>
      <c r="E28" s="114">
        <v>879</v>
      </c>
      <c r="F28" s="114">
        <v>1447</v>
      </c>
      <c r="G28" s="114">
        <v>910</v>
      </c>
      <c r="H28" s="140">
        <v>977</v>
      </c>
      <c r="I28" s="115">
        <v>-13</v>
      </c>
      <c r="J28" s="116">
        <v>-1.3306038894575229</v>
      </c>
    </row>
    <row r="29" spans="1:15" s="110" customFormat="1" ht="24.95" customHeight="1" x14ac:dyDescent="0.2">
      <c r="A29" s="193">
        <v>86</v>
      </c>
      <c r="B29" s="199" t="s">
        <v>165</v>
      </c>
      <c r="C29" s="113">
        <v>4.0435025097601782</v>
      </c>
      <c r="D29" s="115">
        <v>1160</v>
      </c>
      <c r="E29" s="114">
        <v>992</v>
      </c>
      <c r="F29" s="114">
        <v>1195</v>
      </c>
      <c r="G29" s="114">
        <v>1111</v>
      </c>
      <c r="H29" s="140">
        <v>1163</v>
      </c>
      <c r="I29" s="115">
        <v>-3</v>
      </c>
      <c r="J29" s="116">
        <v>-0.25795356835769562</v>
      </c>
    </row>
    <row r="30" spans="1:15" s="110" customFormat="1" ht="24.95" customHeight="1" x14ac:dyDescent="0.2">
      <c r="A30" s="193">
        <v>87.88</v>
      </c>
      <c r="B30" s="204" t="s">
        <v>166</v>
      </c>
      <c r="C30" s="113">
        <v>7.2957334076965976</v>
      </c>
      <c r="D30" s="115">
        <v>2093</v>
      </c>
      <c r="E30" s="114">
        <v>1762</v>
      </c>
      <c r="F30" s="114">
        <v>2419</v>
      </c>
      <c r="G30" s="114">
        <v>1476</v>
      </c>
      <c r="H30" s="140">
        <v>1687</v>
      </c>
      <c r="I30" s="115">
        <v>406</v>
      </c>
      <c r="J30" s="116">
        <v>24.066390041493776</v>
      </c>
    </row>
    <row r="31" spans="1:15" s="110" customFormat="1" ht="24.95" customHeight="1" x14ac:dyDescent="0.2">
      <c r="A31" s="193" t="s">
        <v>167</v>
      </c>
      <c r="B31" s="199" t="s">
        <v>168</v>
      </c>
      <c r="C31" s="113">
        <v>3.3707473508087005</v>
      </c>
      <c r="D31" s="115">
        <v>967</v>
      </c>
      <c r="E31" s="114">
        <v>789</v>
      </c>
      <c r="F31" s="114">
        <v>1174</v>
      </c>
      <c r="G31" s="114">
        <v>753</v>
      </c>
      <c r="H31" s="140">
        <v>863</v>
      </c>
      <c r="I31" s="115">
        <v>104</v>
      </c>
      <c r="J31" s="116">
        <v>12.050984936268829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0.40086447295036254</v>
      </c>
      <c r="D34" s="115">
        <v>115</v>
      </c>
      <c r="E34" s="114">
        <v>265</v>
      </c>
      <c r="F34" s="114">
        <v>255</v>
      </c>
      <c r="G34" s="114">
        <v>150</v>
      </c>
      <c r="H34" s="140">
        <v>145</v>
      </c>
      <c r="I34" s="115">
        <v>-30</v>
      </c>
      <c r="J34" s="116">
        <v>-20.689655172413794</v>
      </c>
    </row>
    <row r="35" spans="1:10" s="110" customFormat="1" ht="24.95" customHeight="1" x14ac:dyDescent="0.2">
      <c r="A35" s="292" t="s">
        <v>171</v>
      </c>
      <c r="B35" s="293" t="s">
        <v>172</v>
      </c>
      <c r="C35" s="113">
        <v>25.847044060234243</v>
      </c>
      <c r="D35" s="115">
        <v>7415</v>
      </c>
      <c r="E35" s="114">
        <v>6132</v>
      </c>
      <c r="F35" s="114">
        <v>7522</v>
      </c>
      <c r="G35" s="114">
        <v>6162</v>
      </c>
      <c r="H35" s="140">
        <v>7841</v>
      </c>
      <c r="I35" s="115">
        <v>-426</v>
      </c>
      <c r="J35" s="116">
        <v>-5.4329804871827569</v>
      </c>
    </row>
    <row r="36" spans="1:10" s="110" customFormat="1" ht="24.95" customHeight="1" x14ac:dyDescent="0.2">
      <c r="A36" s="294" t="s">
        <v>173</v>
      </c>
      <c r="B36" s="295" t="s">
        <v>174</v>
      </c>
      <c r="C36" s="125">
        <v>73.752091466815386</v>
      </c>
      <c r="D36" s="143">
        <v>21158</v>
      </c>
      <c r="E36" s="144">
        <v>19717</v>
      </c>
      <c r="F36" s="144">
        <v>22650</v>
      </c>
      <c r="G36" s="144">
        <v>19366</v>
      </c>
      <c r="H36" s="145">
        <v>20191</v>
      </c>
      <c r="I36" s="143">
        <v>967</v>
      </c>
      <c r="J36" s="146">
        <v>4.7892625427170525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28688</v>
      </c>
      <c r="F11" s="264">
        <v>26114</v>
      </c>
      <c r="G11" s="264">
        <v>30427</v>
      </c>
      <c r="H11" s="264">
        <v>25678</v>
      </c>
      <c r="I11" s="265">
        <v>28177</v>
      </c>
      <c r="J11" s="263">
        <v>511</v>
      </c>
      <c r="K11" s="266">
        <v>1.8135358625829576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31.94366982710541</v>
      </c>
      <c r="E13" s="115">
        <v>9164</v>
      </c>
      <c r="F13" s="114">
        <v>9850</v>
      </c>
      <c r="G13" s="114">
        <v>10484</v>
      </c>
      <c r="H13" s="114">
        <v>8553</v>
      </c>
      <c r="I13" s="140">
        <v>9600</v>
      </c>
      <c r="J13" s="115">
        <v>-436</v>
      </c>
      <c r="K13" s="116">
        <v>-4.541666666666667</v>
      </c>
    </row>
    <row r="14" spans="1:17" ht="15.95" customHeight="1" x14ac:dyDescent="0.2">
      <c r="A14" s="306" t="s">
        <v>230</v>
      </c>
      <c r="B14" s="307"/>
      <c r="C14" s="308"/>
      <c r="D14" s="113">
        <v>51.042247629670939</v>
      </c>
      <c r="E14" s="115">
        <v>14643</v>
      </c>
      <c r="F14" s="114">
        <v>12052</v>
      </c>
      <c r="G14" s="114">
        <v>14741</v>
      </c>
      <c r="H14" s="114">
        <v>12614</v>
      </c>
      <c r="I14" s="140">
        <v>14212</v>
      </c>
      <c r="J14" s="115">
        <v>431</v>
      </c>
      <c r="K14" s="116">
        <v>3.0326484660849986</v>
      </c>
    </row>
    <row r="15" spans="1:17" ht="15.95" customHeight="1" x14ac:dyDescent="0.2">
      <c r="A15" s="306" t="s">
        <v>231</v>
      </c>
      <c r="B15" s="307"/>
      <c r="C15" s="308"/>
      <c r="D15" s="113">
        <v>7.7802565532626886</v>
      </c>
      <c r="E15" s="115">
        <v>2232</v>
      </c>
      <c r="F15" s="114">
        <v>1895</v>
      </c>
      <c r="G15" s="114">
        <v>2332</v>
      </c>
      <c r="H15" s="114">
        <v>2089</v>
      </c>
      <c r="I15" s="140">
        <v>2022</v>
      </c>
      <c r="J15" s="115">
        <v>210</v>
      </c>
      <c r="K15" s="116">
        <v>10.385756676557863</v>
      </c>
    </row>
    <row r="16" spans="1:17" ht="15.95" customHeight="1" x14ac:dyDescent="0.2">
      <c r="A16" s="306" t="s">
        <v>232</v>
      </c>
      <c r="B16" s="307"/>
      <c r="C16" s="308"/>
      <c r="D16" s="113">
        <v>9.0072504182933635</v>
      </c>
      <c r="E16" s="115">
        <v>2584</v>
      </c>
      <c r="F16" s="114">
        <v>2262</v>
      </c>
      <c r="G16" s="114">
        <v>2766</v>
      </c>
      <c r="H16" s="114">
        <v>2336</v>
      </c>
      <c r="I16" s="140">
        <v>2269</v>
      </c>
      <c r="J16" s="115">
        <v>315</v>
      </c>
      <c r="K16" s="116">
        <v>13.882767739092111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0.32417735638594536</v>
      </c>
      <c r="E18" s="115">
        <v>93</v>
      </c>
      <c r="F18" s="114">
        <v>221</v>
      </c>
      <c r="G18" s="114">
        <v>256</v>
      </c>
      <c r="H18" s="114">
        <v>130</v>
      </c>
      <c r="I18" s="140">
        <v>120</v>
      </c>
      <c r="J18" s="115">
        <v>-27</v>
      </c>
      <c r="K18" s="116">
        <v>-22.5</v>
      </c>
    </row>
    <row r="19" spans="1:11" ht="14.1" customHeight="1" x14ac:dyDescent="0.2">
      <c r="A19" s="306" t="s">
        <v>235</v>
      </c>
      <c r="B19" s="307" t="s">
        <v>236</v>
      </c>
      <c r="C19" s="308"/>
      <c r="D19" s="113">
        <v>0.22308979364194087</v>
      </c>
      <c r="E19" s="115">
        <v>64</v>
      </c>
      <c r="F19" s="114">
        <v>190</v>
      </c>
      <c r="G19" s="114">
        <v>200</v>
      </c>
      <c r="H19" s="114">
        <v>103</v>
      </c>
      <c r="I19" s="140">
        <v>70</v>
      </c>
      <c r="J19" s="115">
        <v>-6</v>
      </c>
      <c r="K19" s="116">
        <v>-8.5714285714285712</v>
      </c>
    </row>
    <row r="20" spans="1:11" ht="14.1" customHeight="1" x14ac:dyDescent="0.2">
      <c r="A20" s="306">
        <v>12</v>
      </c>
      <c r="B20" s="307" t="s">
        <v>237</v>
      </c>
      <c r="C20" s="308"/>
      <c r="D20" s="113">
        <v>0.84355828220858897</v>
      </c>
      <c r="E20" s="115">
        <v>242</v>
      </c>
      <c r="F20" s="114">
        <v>252</v>
      </c>
      <c r="G20" s="114">
        <v>261</v>
      </c>
      <c r="H20" s="114">
        <v>210</v>
      </c>
      <c r="I20" s="140">
        <v>251</v>
      </c>
      <c r="J20" s="115">
        <v>-9</v>
      </c>
      <c r="K20" s="116">
        <v>-3.5856573705179282</v>
      </c>
    </row>
    <row r="21" spans="1:11" ht="14.1" customHeight="1" x14ac:dyDescent="0.2">
      <c r="A21" s="306">
        <v>21</v>
      </c>
      <c r="B21" s="307" t="s">
        <v>238</v>
      </c>
      <c r="C21" s="308"/>
      <c r="D21" s="113">
        <v>0.29977691020635805</v>
      </c>
      <c r="E21" s="115">
        <v>86</v>
      </c>
      <c r="F21" s="114">
        <v>73</v>
      </c>
      <c r="G21" s="114">
        <v>84</v>
      </c>
      <c r="H21" s="114">
        <v>71</v>
      </c>
      <c r="I21" s="140">
        <v>83</v>
      </c>
      <c r="J21" s="115">
        <v>3</v>
      </c>
      <c r="K21" s="116">
        <v>3.6144578313253013</v>
      </c>
    </row>
    <row r="22" spans="1:11" ht="14.1" customHeight="1" x14ac:dyDescent="0.2">
      <c r="A22" s="306">
        <v>22</v>
      </c>
      <c r="B22" s="307" t="s">
        <v>239</v>
      </c>
      <c r="C22" s="308"/>
      <c r="D22" s="113">
        <v>2.9454824316787507</v>
      </c>
      <c r="E22" s="115">
        <v>845</v>
      </c>
      <c r="F22" s="114">
        <v>752</v>
      </c>
      <c r="G22" s="114">
        <v>893</v>
      </c>
      <c r="H22" s="114">
        <v>669</v>
      </c>
      <c r="I22" s="140">
        <v>692</v>
      </c>
      <c r="J22" s="115">
        <v>153</v>
      </c>
      <c r="K22" s="116">
        <v>22.109826589595375</v>
      </c>
    </row>
    <row r="23" spans="1:11" ht="14.1" customHeight="1" x14ac:dyDescent="0.2">
      <c r="A23" s="306">
        <v>23</v>
      </c>
      <c r="B23" s="307" t="s">
        <v>240</v>
      </c>
      <c r="C23" s="308"/>
      <c r="D23" s="113">
        <v>1.1154489682097044</v>
      </c>
      <c r="E23" s="115">
        <v>320</v>
      </c>
      <c r="F23" s="114">
        <v>278</v>
      </c>
      <c r="G23" s="114">
        <v>460</v>
      </c>
      <c r="H23" s="114">
        <v>305</v>
      </c>
      <c r="I23" s="140">
        <v>301</v>
      </c>
      <c r="J23" s="115">
        <v>19</v>
      </c>
      <c r="K23" s="116">
        <v>6.3122923588039868</v>
      </c>
    </row>
    <row r="24" spans="1:11" ht="14.1" customHeight="1" x14ac:dyDescent="0.2">
      <c r="A24" s="306">
        <v>24</v>
      </c>
      <c r="B24" s="307" t="s">
        <v>241</v>
      </c>
      <c r="C24" s="308"/>
      <c r="D24" s="113">
        <v>4.3676798661461236</v>
      </c>
      <c r="E24" s="115">
        <v>1253</v>
      </c>
      <c r="F24" s="114">
        <v>1132</v>
      </c>
      <c r="G24" s="114">
        <v>1321</v>
      </c>
      <c r="H24" s="114">
        <v>1021</v>
      </c>
      <c r="I24" s="140">
        <v>1495</v>
      </c>
      <c r="J24" s="115">
        <v>-242</v>
      </c>
      <c r="K24" s="116">
        <v>-16.187290969899667</v>
      </c>
    </row>
    <row r="25" spans="1:11" ht="14.1" customHeight="1" x14ac:dyDescent="0.2">
      <c r="A25" s="306">
        <v>25</v>
      </c>
      <c r="B25" s="307" t="s">
        <v>242</v>
      </c>
      <c r="C25" s="308"/>
      <c r="D25" s="113">
        <v>4.2909927495817071</v>
      </c>
      <c r="E25" s="115">
        <v>1231</v>
      </c>
      <c r="F25" s="114">
        <v>967</v>
      </c>
      <c r="G25" s="114">
        <v>1115</v>
      </c>
      <c r="H25" s="114">
        <v>870</v>
      </c>
      <c r="I25" s="140">
        <v>1188</v>
      </c>
      <c r="J25" s="115">
        <v>43</v>
      </c>
      <c r="K25" s="116">
        <v>3.6195286195286194</v>
      </c>
    </row>
    <row r="26" spans="1:11" ht="14.1" customHeight="1" x14ac:dyDescent="0.2">
      <c r="A26" s="306">
        <v>26</v>
      </c>
      <c r="B26" s="307" t="s">
        <v>243</v>
      </c>
      <c r="C26" s="308"/>
      <c r="D26" s="113">
        <v>3.2382877858337982</v>
      </c>
      <c r="E26" s="115">
        <v>929</v>
      </c>
      <c r="F26" s="114">
        <v>863</v>
      </c>
      <c r="G26" s="114">
        <v>938</v>
      </c>
      <c r="H26" s="114">
        <v>715</v>
      </c>
      <c r="I26" s="140">
        <v>969</v>
      </c>
      <c r="J26" s="115">
        <v>-40</v>
      </c>
      <c r="K26" s="116">
        <v>-4.1279669762641902</v>
      </c>
    </row>
    <row r="27" spans="1:11" ht="14.1" customHeight="1" x14ac:dyDescent="0.2">
      <c r="A27" s="306">
        <v>27</v>
      </c>
      <c r="B27" s="307" t="s">
        <v>244</v>
      </c>
      <c r="C27" s="308"/>
      <c r="D27" s="113">
        <v>1.3106525376464027</v>
      </c>
      <c r="E27" s="115">
        <v>376</v>
      </c>
      <c r="F27" s="114">
        <v>342</v>
      </c>
      <c r="G27" s="114">
        <v>421</v>
      </c>
      <c r="H27" s="114">
        <v>340</v>
      </c>
      <c r="I27" s="140">
        <v>419</v>
      </c>
      <c r="J27" s="115">
        <v>-43</v>
      </c>
      <c r="K27" s="116">
        <v>-10.262529832935561</v>
      </c>
    </row>
    <row r="28" spans="1:11" ht="14.1" customHeight="1" x14ac:dyDescent="0.2">
      <c r="A28" s="306">
        <v>28</v>
      </c>
      <c r="B28" s="307" t="s">
        <v>245</v>
      </c>
      <c r="C28" s="308"/>
      <c r="D28" s="113">
        <v>0.28234802007808141</v>
      </c>
      <c r="E28" s="115">
        <v>81</v>
      </c>
      <c r="F28" s="114">
        <v>108</v>
      </c>
      <c r="G28" s="114">
        <v>97</v>
      </c>
      <c r="H28" s="114">
        <v>277</v>
      </c>
      <c r="I28" s="140">
        <v>87</v>
      </c>
      <c r="J28" s="115">
        <v>-6</v>
      </c>
      <c r="K28" s="116">
        <v>-6.8965517241379306</v>
      </c>
    </row>
    <row r="29" spans="1:11" ht="14.1" customHeight="1" x14ac:dyDescent="0.2">
      <c r="A29" s="306">
        <v>29</v>
      </c>
      <c r="B29" s="307" t="s">
        <v>246</v>
      </c>
      <c r="C29" s="308"/>
      <c r="D29" s="113">
        <v>6.78680981595092</v>
      </c>
      <c r="E29" s="115">
        <v>1947</v>
      </c>
      <c r="F29" s="114">
        <v>2039</v>
      </c>
      <c r="G29" s="114">
        <v>2018</v>
      </c>
      <c r="H29" s="114">
        <v>1892</v>
      </c>
      <c r="I29" s="140">
        <v>1895</v>
      </c>
      <c r="J29" s="115">
        <v>52</v>
      </c>
      <c r="K29" s="116">
        <v>2.7440633245382586</v>
      </c>
    </row>
    <row r="30" spans="1:11" ht="14.1" customHeight="1" x14ac:dyDescent="0.2">
      <c r="A30" s="306" t="s">
        <v>247</v>
      </c>
      <c r="B30" s="307" t="s">
        <v>248</v>
      </c>
      <c r="C30" s="308"/>
      <c r="D30" s="113">
        <v>5.2844394868934748</v>
      </c>
      <c r="E30" s="115">
        <v>1516</v>
      </c>
      <c r="F30" s="114">
        <v>1628</v>
      </c>
      <c r="G30" s="114">
        <v>1532</v>
      </c>
      <c r="H30" s="114">
        <v>1508</v>
      </c>
      <c r="I30" s="140">
        <v>1524</v>
      </c>
      <c r="J30" s="115">
        <v>-8</v>
      </c>
      <c r="K30" s="116">
        <v>-0.52493438320209973</v>
      </c>
    </row>
    <row r="31" spans="1:11" ht="14.1" customHeight="1" x14ac:dyDescent="0.2">
      <c r="A31" s="306" t="s">
        <v>249</v>
      </c>
      <c r="B31" s="307" t="s">
        <v>250</v>
      </c>
      <c r="C31" s="308"/>
      <c r="D31" s="113" t="s">
        <v>514</v>
      </c>
      <c r="E31" s="115" t="s">
        <v>514</v>
      </c>
      <c r="F31" s="114">
        <v>407</v>
      </c>
      <c r="G31" s="114">
        <v>482</v>
      </c>
      <c r="H31" s="114">
        <v>381</v>
      </c>
      <c r="I31" s="140">
        <v>366</v>
      </c>
      <c r="J31" s="115" t="s">
        <v>514</v>
      </c>
      <c r="K31" s="116" t="s">
        <v>514</v>
      </c>
    </row>
    <row r="32" spans="1:11" ht="14.1" customHeight="1" x14ac:dyDescent="0.2">
      <c r="A32" s="306">
        <v>31</v>
      </c>
      <c r="B32" s="307" t="s">
        <v>251</v>
      </c>
      <c r="C32" s="308"/>
      <c r="D32" s="113">
        <v>0.43920803123257113</v>
      </c>
      <c r="E32" s="115">
        <v>126</v>
      </c>
      <c r="F32" s="114">
        <v>85</v>
      </c>
      <c r="G32" s="114">
        <v>132</v>
      </c>
      <c r="H32" s="114">
        <v>96</v>
      </c>
      <c r="I32" s="140">
        <v>115</v>
      </c>
      <c r="J32" s="115">
        <v>11</v>
      </c>
      <c r="K32" s="116">
        <v>9.5652173913043477</v>
      </c>
    </row>
    <row r="33" spans="1:11" ht="14.1" customHeight="1" x14ac:dyDescent="0.2">
      <c r="A33" s="306">
        <v>32</v>
      </c>
      <c r="B33" s="307" t="s">
        <v>252</v>
      </c>
      <c r="C33" s="308"/>
      <c r="D33" s="113">
        <v>1.4919129949804797</v>
      </c>
      <c r="E33" s="115">
        <v>428</v>
      </c>
      <c r="F33" s="114">
        <v>452</v>
      </c>
      <c r="G33" s="114">
        <v>530</v>
      </c>
      <c r="H33" s="114">
        <v>455</v>
      </c>
      <c r="I33" s="140">
        <v>479</v>
      </c>
      <c r="J33" s="115">
        <v>-51</v>
      </c>
      <c r="K33" s="116">
        <v>-10.647181628392484</v>
      </c>
    </row>
    <row r="34" spans="1:11" ht="14.1" customHeight="1" x14ac:dyDescent="0.2">
      <c r="A34" s="306">
        <v>33</v>
      </c>
      <c r="B34" s="307" t="s">
        <v>253</v>
      </c>
      <c r="C34" s="308"/>
      <c r="D34" s="113">
        <v>1.185164528722811</v>
      </c>
      <c r="E34" s="115">
        <v>340</v>
      </c>
      <c r="F34" s="114">
        <v>465</v>
      </c>
      <c r="G34" s="114">
        <v>382</v>
      </c>
      <c r="H34" s="114">
        <v>234</v>
      </c>
      <c r="I34" s="140">
        <v>375</v>
      </c>
      <c r="J34" s="115">
        <v>-35</v>
      </c>
      <c r="K34" s="116">
        <v>-9.3333333333333339</v>
      </c>
    </row>
    <row r="35" spans="1:11" ht="14.1" customHeight="1" x14ac:dyDescent="0.2">
      <c r="A35" s="306">
        <v>34</v>
      </c>
      <c r="B35" s="307" t="s">
        <v>254</v>
      </c>
      <c r="C35" s="308"/>
      <c r="D35" s="113">
        <v>1.2967094255437814</v>
      </c>
      <c r="E35" s="115">
        <v>372</v>
      </c>
      <c r="F35" s="114">
        <v>317</v>
      </c>
      <c r="G35" s="114">
        <v>315</v>
      </c>
      <c r="H35" s="114">
        <v>280</v>
      </c>
      <c r="I35" s="140">
        <v>408</v>
      </c>
      <c r="J35" s="115">
        <v>-36</v>
      </c>
      <c r="K35" s="116">
        <v>-8.8235294117647065</v>
      </c>
    </row>
    <row r="36" spans="1:11" ht="14.1" customHeight="1" x14ac:dyDescent="0.2">
      <c r="A36" s="306">
        <v>41</v>
      </c>
      <c r="B36" s="307" t="s">
        <v>255</v>
      </c>
      <c r="C36" s="308"/>
      <c r="D36" s="113">
        <v>0.46709425543781374</v>
      </c>
      <c r="E36" s="115">
        <v>134</v>
      </c>
      <c r="F36" s="114">
        <v>80</v>
      </c>
      <c r="G36" s="114">
        <v>128</v>
      </c>
      <c r="H36" s="114">
        <v>114</v>
      </c>
      <c r="I36" s="140">
        <v>143</v>
      </c>
      <c r="J36" s="115">
        <v>-9</v>
      </c>
      <c r="K36" s="116">
        <v>-6.2937062937062933</v>
      </c>
    </row>
    <row r="37" spans="1:11" ht="14.1" customHeight="1" x14ac:dyDescent="0.2">
      <c r="A37" s="306">
        <v>42</v>
      </c>
      <c r="B37" s="307" t="s">
        <v>256</v>
      </c>
      <c r="C37" s="308"/>
      <c r="D37" s="113">
        <v>9.0630228667038487E-2</v>
      </c>
      <c r="E37" s="115">
        <v>26</v>
      </c>
      <c r="F37" s="114" t="s">
        <v>514</v>
      </c>
      <c r="G37" s="114">
        <v>28</v>
      </c>
      <c r="H37" s="114" t="s">
        <v>514</v>
      </c>
      <c r="I37" s="140">
        <v>23</v>
      </c>
      <c r="J37" s="115">
        <v>3</v>
      </c>
      <c r="K37" s="116">
        <v>13.043478260869565</v>
      </c>
    </row>
    <row r="38" spans="1:11" ht="14.1" customHeight="1" x14ac:dyDescent="0.2">
      <c r="A38" s="306">
        <v>43</v>
      </c>
      <c r="B38" s="307" t="s">
        <v>257</v>
      </c>
      <c r="C38" s="308"/>
      <c r="D38" s="113">
        <v>1.8648912437255996</v>
      </c>
      <c r="E38" s="115">
        <v>535</v>
      </c>
      <c r="F38" s="114">
        <v>491</v>
      </c>
      <c r="G38" s="114">
        <v>572</v>
      </c>
      <c r="H38" s="114">
        <v>432</v>
      </c>
      <c r="I38" s="140">
        <v>435</v>
      </c>
      <c r="J38" s="115">
        <v>100</v>
      </c>
      <c r="K38" s="116">
        <v>22.988505747126435</v>
      </c>
    </row>
    <row r="39" spans="1:11" ht="14.1" customHeight="1" x14ac:dyDescent="0.2">
      <c r="A39" s="306">
        <v>51</v>
      </c>
      <c r="B39" s="307" t="s">
        <v>258</v>
      </c>
      <c r="C39" s="308"/>
      <c r="D39" s="113">
        <v>15.71388733965421</v>
      </c>
      <c r="E39" s="115">
        <v>4508</v>
      </c>
      <c r="F39" s="114">
        <v>4695</v>
      </c>
      <c r="G39" s="114">
        <v>4918</v>
      </c>
      <c r="H39" s="114">
        <v>4448</v>
      </c>
      <c r="I39" s="140">
        <v>4878</v>
      </c>
      <c r="J39" s="115">
        <v>-370</v>
      </c>
      <c r="K39" s="116">
        <v>-7.5850758507585079</v>
      </c>
    </row>
    <row r="40" spans="1:11" ht="14.1" customHeight="1" x14ac:dyDescent="0.2">
      <c r="A40" s="306" t="s">
        <v>259</v>
      </c>
      <c r="B40" s="307" t="s">
        <v>260</v>
      </c>
      <c r="C40" s="308"/>
      <c r="D40" s="113">
        <v>15.135248187395426</v>
      </c>
      <c r="E40" s="115">
        <v>4342</v>
      </c>
      <c r="F40" s="114">
        <v>4596</v>
      </c>
      <c r="G40" s="114">
        <v>4741</v>
      </c>
      <c r="H40" s="114">
        <v>4326</v>
      </c>
      <c r="I40" s="140">
        <v>4720</v>
      </c>
      <c r="J40" s="115">
        <v>-378</v>
      </c>
      <c r="K40" s="116">
        <v>-8.0084745762711869</v>
      </c>
    </row>
    <row r="41" spans="1:11" ht="14.1" customHeight="1" x14ac:dyDescent="0.2">
      <c r="A41" s="306"/>
      <c r="B41" s="307" t="s">
        <v>261</v>
      </c>
      <c r="C41" s="308"/>
      <c r="D41" s="113">
        <v>14.507808142777469</v>
      </c>
      <c r="E41" s="115">
        <v>4162</v>
      </c>
      <c r="F41" s="114">
        <v>4433</v>
      </c>
      <c r="G41" s="114">
        <v>4440</v>
      </c>
      <c r="H41" s="114">
        <v>4177</v>
      </c>
      <c r="I41" s="140">
        <v>4510</v>
      </c>
      <c r="J41" s="115">
        <v>-348</v>
      </c>
      <c r="K41" s="116">
        <v>-7.7161862527716183</v>
      </c>
    </row>
    <row r="42" spans="1:11" ht="14.1" customHeight="1" x14ac:dyDescent="0.2">
      <c r="A42" s="306">
        <v>52</v>
      </c>
      <c r="B42" s="307" t="s">
        <v>262</v>
      </c>
      <c r="C42" s="308"/>
      <c r="D42" s="113">
        <v>4.7302007808142781</v>
      </c>
      <c r="E42" s="115">
        <v>1357</v>
      </c>
      <c r="F42" s="114">
        <v>1094</v>
      </c>
      <c r="G42" s="114">
        <v>1198</v>
      </c>
      <c r="H42" s="114">
        <v>1000</v>
      </c>
      <c r="I42" s="140">
        <v>1238</v>
      </c>
      <c r="J42" s="115">
        <v>119</v>
      </c>
      <c r="K42" s="116">
        <v>9.6122778675282721</v>
      </c>
    </row>
    <row r="43" spans="1:11" ht="14.1" customHeight="1" x14ac:dyDescent="0.2">
      <c r="A43" s="306" t="s">
        <v>263</v>
      </c>
      <c r="B43" s="307" t="s">
        <v>264</v>
      </c>
      <c r="C43" s="308"/>
      <c r="D43" s="113">
        <v>3.8831567205800335</v>
      </c>
      <c r="E43" s="115">
        <v>1114</v>
      </c>
      <c r="F43" s="114">
        <v>872</v>
      </c>
      <c r="G43" s="114">
        <v>994</v>
      </c>
      <c r="H43" s="114">
        <v>822</v>
      </c>
      <c r="I43" s="140">
        <v>976</v>
      </c>
      <c r="J43" s="115">
        <v>138</v>
      </c>
      <c r="K43" s="116">
        <v>14.139344262295081</v>
      </c>
    </row>
    <row r="44" spans="1:11" ht="14.1" customHeight="1" x14ac:dyDescent="0.2">
      <c r="A44" s="306">
        <v>53</v>
      </c>
      <c r="B44" s="307" t="s">
        <v>265</v>
      </c>
      <c r="C44" s="308"/>
      <c r="D44" s="113">
        <v>0.76338538761851649</v>
      </c>
      <c r="E44" s="115">
        <v>219</v>
      </c>
      <c r="F44" s="114">
        <v>175</v>
      </c>
      <c r="G44" s="114">
        <v>194</v>
      </c>
      <c r="H44" s="114">
        <v>152</v>
      </c>
      <c r="I44" s="140">
        <v>182</v>
      </c>
      <c r="J44" s="115">
        <v>37</v>
      </c>
      <c r="K44" s="116">
        <v>20.329670329670328</v>
      </c>
    </row>
    <row r="45" spans="1:11" ht="14.1" customHeight="1" x14ac:dyDescent="0.2">
      <c r="A45" s="306" t="s">
        <v>266</v>
      </c>
      <c r="B45" s="307" t="s">
        <v>267</v>
      </c>
      <c r="C45" s="308"/>
      <c r="D45" s="113">
        <v>0.7250418293363079</v>
      </c>
      <c r="E45" s="115">
        <v>208</v>
      </c>
      <c r="F45" s="114">
        <v>165</v>
      </c>
      <c r="G45" s="114">
        <v>177</v>
      </c>
      <c r="H45" s="114">
        <v>146</v>
      </c>
      <c r="I45" s="140">
        <v>173</v>
      </c>
      <c r="J45" s="115">
        <v>35</v>
      </c>
      <c r="K45" s="116">
        <v>20.23121387283237</v>
      </c>
    </row>
    <row r="46" spans="1:11" ht="14.1" customHeight="1" x14ac:dyDescent="0.2">
      <c r="A46" s="306">
        <v>54</v>
      </c>
      <c r="B46" s="307" t="s">
        <v>268</v>
      </c>
      <c r="C46" s="308"/>
      <c r="D46" s="113">
        <v>3.3568042387060792</v>
      </c>
      <c r="E46" s="115">
        <v>963</v>
      </c>
      <c r="F46" s="114">
        <v>824</v>
      </c>
      <c r="G46" s="114">
        <v>855</v>
      </c>
      <c r="H46" s="114">
        <v>788</v>
      </c>
      <c r="I46" s="140">
        <v>994</v>
      </c>
      <c r="J46" s="115">
        <v>-31</v>
      </c>
      <c r="K46" s="116">
        <v>-3.1187122736418509</v>
      </c>
    </row>
    <row r="47" spans="1:11" ht="14.1" customHeight="1" x14ac:dyDescent="0.2">
      <c r="A47" s="306">
        <v>61</v>
      </c>
      <c r="B47" s="307" t="s">
        <v>269</v>
      </c>
      <c r="C47" s="308"/>
      <c r="D47" s="113">
        <v>2.7746793084216397</v>
      </c>
      <c r="E47" s="115">
        <v>796</v>
      </c>
      <c r="F47" s="114">
        <v>508</v>
      </c>
      <c r="G47" s="114">
        <v>787</v>
      </c>
      <c r="H47" s="114">
        <v>641</v>
      </c>
      <c r="I47" s="140">
        <v>754</v>
      </c>
      <c r="J47" s="115">
        <v>42</v>
      </c>
      <c r="K47" s="116">
        <v>5.5702917771883289</v>
      </c>
    </row>
    <row r="48" spans="1:11" ht="14.1" customHeight="1" x14ac:dyDescent="0.2">
      <c r="A48" s="306">
        <v>62</v>
      </c>
      <c r="B48" s="307" t="s">
        <v>270</v>
      </c>
      <c r="C48" s="308"/>
      <c r="D48" s="113">
        <v>6.6822364751812602</v>
      </c>
      <c r="E48" s="115">
        <v>1917</v>
      </c>
      <c r="F48" s="114">
        <v>1935</v>
      </c>
      <c r="G48" s="114">
        <v>1988</v>
      </c>
      <c r="H48" s="114">
        <v>2833</v>
      </c>
      <c r="I48" s="140">
        <v>1868</v>
      </c>
      <c r="J48" s="115">
        <v>49</v>
      </c>
      <c r="K48" s="116">
        <v>2.6231263383297643</v>
      </c>
    </row>
    <row r="49" spans="1:11" ht="14.1" customHeight="1" x14ac:dyDescent="0.2">
      <c r="A49" s="306">
        <v>63</v>
      </c>
      <c r="B49" s="307" t="s">
        <v>271</v>
      </c>
      <c r="C49" s="308"/>
      <c r="D49" s="113">
        <v>2.56553262688232</v>
      </c>
      <c r="E49" s="115">
        <v>736</v>
      </c>
      <c r="F49" s="114">
        <v>715</v>
      </c>
      <c r="G49" s="114">
        <v>883</v>
      </c>
      <c r="H49" s="114">
        <v>631</v>
      </c>
      <c r="I49" s="140">
        <v>578</v>
      </c>
      <c r="J49" s="115">
        <v>158</v>
      </c>
      <c r="K49" s="116">
        <v>27.335640138408305</v>
      </c>
    </row>
    <row r="50" spans="1:11" ht="14.1" customHeight="1" x14ac:dyDescent="0.2">
      <c r="A50" s="306" t="s">
        <v>272</v>
      </c>
      <c r="B50" s="307" t="s">
        <v>273</v>
      </c>
      <c r="C50" s="308"/>
      <c r="D50" s="113">
        <v>0.29280535415504738</v>
      </c>
      <c r="E50" s="115">
        <v>84</v>
      </c>
      <c r="F50" s="114">
        <v>104</v>
      </c>
      <c r="G50" s="114">
        <v>137</v>
      </c>
      <c r="H50" s="114">
        <v>87</v>
      </c>
      <c r="I50" s="140">
        <v>82</v>
      </c>
      <c r="J50" s="115">
        <v>2</v>
      </c>
      <c r="K50" s="116">
        <v>2.4390243902439024</v>
      </c>
    </row>
    <row r="51" spans="1:11" ht="14.1" customHeight="1" x14ac:dyDescent="0.2">
      <c r="A51" s="306" t="s">
        <v>274</v>
      </c>
      <c r="B51" s="307" t="s">
        <v>275</v>
      </c>
      <c r="C51" s="308"/>
      <c r="D51" s="113">
        <v>2.0356943669827103</v>
      </c>
      <c r="E51" s="115">
        <v>584</v>
      </c>
      <c r="F51" s="114">
        <v>551</v>
      </c>
      <c r="G51" s="114">
        <v>610</v>
      </c>
      <c r="H51" s="114">
        <v>487</v>
      </c>
      <c r="I51" s="140">
        <v>430</v>
      </c>
      <c r="J51" s="115">
        <v>154</v>
      </c>
      <c r="K51" s="116">
        <v>35.813953488372093</v>
      </c>
    </row>
    <row r="52" spans="1:11" ht="14.1" customHeight="1" x14ac:dyDescent="0.2">
      <c r="A52" s="306">
        <v>71</v>
      </c>
      <c r="B52" s="307" t="s">
        <v>276</v>
      </c>
      <c r="C52" s="308"/>
      <c r="D52" s="113">
        <v>8.8294757389849412</v>
      </c>
      <c r="E52" s="115">
        <v>2533</v>
      </c>
      <c r="F52" s="114">
        <v>1884</v>
      </c>
      <c r="G52" s="114">
        <v>2400</v>
      </c>
      <c r="H52" s="114">
        <v>1999</v>
      </c>
      <c r="I52" s="140">
        <v>2519</v>
      </c>
      <c r="J52" s="115">
        <v>14</v>
      </c>
      <c r="K52" s="116">
        <v>0.55577610162763003</v>
      </c>
    </row>
    <row r="53" spans="1:11" ht="14.1" customHeight="1" x14ac:dyDescent="0.2">
      <c r="A53" s="306" t="s">
        <v>277</v>
      </c>
      <c r="B53" s="307" t="s">
        <v>278</v>
      </c>
      <c r="C53" s="308"/>
      <c r="D53" s="113">
        <v>4.0609313998884549</v>
      </c>
      <c r="E53" s="115">
        <v>1165</v>
      </c>
      <c r="F53" s="114">
        <v>874</v>
      </c>
      <c r="G53" s="114">
        <v>1079</v>
      </c>
      <c r="H53" s="114">
        <v>967</v>
      </c>
      <c r="I53" s="140">
        <v>1141</v>
      </c>
      <c r="J53" s="115">
        <v>24</v>
      </c>
      <c r="K53" s="116">
        <v>2.1034180543382996</v>
      </c>
    </row>
    <row r="54" spans="1:11" ht="14.1" customHeight="1" x14ac:dyDescent="0.2">
      <c r="A54" s="306" t="s">
        <v>279</v>
      </c>
      <c r="B54" s="307" t="s">
        <v>280</v>
      </c>
      <c r="C54" s="308"/>
      <c r="D54" s="113">
        <v>3.8482989403234802</v>
      </c>
      <c r="E54" s="115">
        <v>1104</v>
      </c>
      <c r="F54" s="114">
        <v>865</v>
      </c>
      <c r="G54" s="114">
        <v>1066</v>
      </c>
      <c r="H54" s="114">
        <v>820</v>
      </c>
      <c r="I54" s="140">
        <v>1126</v>
      </c>
      <c r="J54" s="115">
        <v>-22</v>
      </c>
      <c r="K54" s="116">
        <v>-1.9538188277087034</v>
      </c>
    </row>
    <row r="55" spans="1:11" ht="14.1" customHeight="1" x14ac:dyDescent="0.2">
      <c r="A55" s="306">
        <v>72</v>
      </c>
      <c r="B55" s="307" t="s">
        <v>281</v>
      </c>
      <c r="C55" s="308"/>
      <c r="D55" s="113">
        <v>2.2134690462911322</v>
      </c>
      <c r="E55" s="115">
        <v>635</v>
      </c>
      <c r="F55" s="114">
        <v>490</v>
      </c>
      <c r="G55" s="114">
        <v>507</v>
      </c>
      <c r="H55" s="114">
        <v>511</v>
      </c>
      <c r="I55" s="140">
        <v>586</v>
      </c>
      <c r="J55" s="115">
        <v>49</v>
      </c>
      <c r="K55" s="116">
        <v>8.3617747440273043</v>
      </c>
    </row>
    <row r="56" spans="1:11" ht="14.1" customHeight="1" x14ac:dyDescent="0.2">
      <c r="A56" s="306" t="s">
        <v>282</v>
      </c>
      <c r="B56" s="307" t="s">
        <v>283</v>
      </c>
      <c r="C56" s="308"/>
      <c r="D56" s="113">
        <v>0.88538761851645287</v>
      </c>
      <c r="E56" s="115">
        <v>254</v>
      </c>
      <c r="F56" s="114">
        <v>237</v>
      </c>
      <c r="G56" s="114">
        <v>182</v>
      </c>
      <c r="H56" s="114">
        <v>155</v>
      </c>
      <c r="I56" s="140">
        <v>235</v>
      </c>
      <c r="J56" s="115">
        <v>19</v>
      </c>
      <c r="K56" s="116">
        <v>8.085106382978724</v>
      </c>
    </row>
    <row r="57" spans="1:11" ht="14.1" customHeight="1" x14ac:dyDescent="0.2">
      <c r="A57" s="306" t="s">
        <v>284</v>
      </c>
      <c r="B57" s="307" t="s">
        <v>285</v>
      </c>
      <c r="C57" s="308"/>
      <c r="D57" s="113">
        <v>0.86795872838817623</v>
      </c>
      <c r="E57" s="115">
        <v>249</v>
      </c>
      <c r="F57" s="114">
        <v>175</v>
      </c>
      <c r="G57" s="114">
        <v>216</v>
      </c>
      <c r="H57" s="114">
        <v>253</v>
      </c>
      <c r="I57" s="140">
        <v>219</v>
      </c>
      <c r="J57" s="115">
        <v>30</v>
      </c>
      <c r="K57" s="116">
        <v>13.698630136986301</v>
      </c>
    </row>
    <row r="58" spans="1:11" ht="14.1" customHeight="1" x14ac:dyDescent="0.2">
      <c r="A58" s="306">
        <v>73</v>
      </c>
      <c r="B58" s="307" t="s">
        <v>286</v>
      </c>
      <c r="C58" s="308"/>
      <c r="D58" s="113">
        <v>1.5546569994422754</v>
      </c>
      <c r="E58" s="115">
        <v>446</v>
      </c>
      <c r="F58" s="114">
        <v>255</v>
      </c>
      <c r="G58" s="114">
        <v>414</v>
      </c>
      <c r="H58" s="114">
        <v>355</v>
      </c>
      <c r="I58" s="140">
        <v>403</v>
      </c>
      <c r="J58" s="115">
        <v>43</v>
      </c>
      <c r="K58" s="116">
        <v>10.669975186104219</v>
      </c>
    </row>
    <row r="59" spans="1:11" ht="14.1" customHeight="1" x14ac:dyDescent="0.2">
      <c r="A59" s="306" t="s">
        <v>287</v>
      </c>
      <c r="B59" s="307" t="s">
        <v>288</v>
      </c>
      <c r="C59" s="308"/>
      <c r="D59" s="113">
        <v>0.9411600669269381</v>
      </c>
      <c r="E59" s="115">
        <v>270</v>
      </c>
      <c r="F59" s="114">
        <v>161</v>
      </c>
      <c r="G59" s="114">
        <v>227</v>
      </c>
      <c r="H59" s="114">
        <v>230</v>
      </c>
      <c r="I59" s="140">
        <v>210</v>
      </c>
      <c r="J59" s="115">
        <v>60</v>
      </c>
      <c r="K59" s="116">
        <v>28.571428571428573</v>
      </c>
    </row>
    <row r="60" spans="1:11" ht="14.1" customHeight="1" x14ac:dyDescent="0.2">
      <c r="A60" s="306">
        <v>81</v>
      </c>
      <c r="B60" s="307" t="s">
        <v>289</v>
      </c>
      <c r="C60" s="308"/>
      <c r="D60" s="113">
        <v>6.246514221974345</v>
      </c>
      <c r="E60" s="115">
        <v>1792</v>
      </c>
      <c r="F60" s="114">
        <v>1685</v>
      </c>
      <c r="G60" s="114">
        <v>2072</v>
      </c>
      <c r="H60" s="114">
        <v>1469</v>
      </c>
      <c r="I60" s="140">
        <v>1565</v>
      </c>
      <c r="J60" s="115">
        <v>227</v>
      </c>
      <c r="K60" s="116">
        <v>14.504792332268371</v>
      </c>
    </row>
    <row r="61" spans="1:11" ht="14.1" customHeight="1" x14ac:dyDescent="0.2">
      <c r="A61" s="306" t="s">
        <v>290</v>
      </c>
      <c r="B61" s="307" t="s">
        <v>291</v>
      </c>
      <c r="C61" s="308"/>
      <c r="D61" s="113">
        <v>1.6731734523145567</v>
      </c>
      <c r="E61" s="115">
        <v>480</v>
      </c>
      <c r="F61" s="114">
        <v>327</v>
      </c>
      <c r="G61" s="114">
        <v>420</v>
      </c>
      <c r="H61" s="114">
        <v>437</v>
      </c>
      <c r="I61" s="140">
        <v>407</v>
      </c>
      <c r="J61" s="115">
        <v>73</v>
      </c>
      <c r="K61" s="116">
        <v>17.936117936117935</v>
      </c>
    </row>
    <row r="62" spans="1:11" ht="14.1" customHeight="1" x14ac:dyDescent="0.2">
      <c r="A62" s="306" t="s">
        <v>292</v>
      </c>
      <c r="B62" s="307" t="s">
        <v>293</v>
      </c>
      <c r="C62" s="308"/>
      <c r="D62" s="113">
        <v>2.3738148354712774</v>
      </c>
      <c r="E62" s="115">
        <v>681</v>
      </c>
      <c r="F62" s="114">
        <v>648</v>
      </c>
      <c r="G62" s="114">
        <v>1103</v>
      </c>
      <c r="H62" s="114">
        <v>576</v>
      </c>
      <c r="I62" s="140">
        <v>661</v>
      </c>
      <c r="J62" s="115">
        <v>20</v>
      </c>
      <c r="K62" s="116">
        <v>3.02571860816944</v>
      </c>
    </row>
    <row r="63" spans="1:11" ht="14.1" customHeight="1" x14ac:dyDescent="0.2">
      <c r="A63" s="306"/>
      <c r="B63" s="307" t="s">
        <v>294</v>
      </c>
      <c r="C63" s="308"/>
      <c r="D63" s="113">
        <v>2.1402677077523702</v>
      </c>
      <c r="E63" s="115">
        <v>614</v>
      </c>
      <c r="F63" s="114">
        <v>565</v>
      </c>
      <c r="G63" s="114">
        <v>1026</v>
      </c>
      <c r="H63" s="114">
        <v>533</v>
      </c>
      <c r="I63" s="140">
        <v>603</v>
      </c>
      <c r="J63" s="115">
        <v>11</v>
      </c>
      <c r="K63" s="116">
        <v>1.8242122719734659</v>
      </c>
    </row>
    <row r="64" spans="1:11" ht="14.1" customHeight="1" x14ac:dyDescent="0.2">
      <c r="A64" s="306" t="s">
        <v>295</v>
      </c>
      <c r="B64" s="307" t="s">
        <v>296</v>
      </c>
      <c r="C64" s="308"/>
      <c r="D64" s="113">
        <v>1.3420245398773005</v>
      </c>
      <c r="E64" s="115">
        <v>385</v>
      </c>
      <c r="F64" s="114">
        <v>440</v>
      </c>
      <c r="G64" s="114">
        <v>323</v>
      </c>
      <c r="H64" s="114">
        <v>242</v>
      </c>
      <c r="I64" s="140">
        <v>241</v>
      </c>
      <c r="J64" s="115">
        <v>144</v>
      </c>
      <c r="K64" s="116">
        <v>59.751037344398341</v>
      </c>
    </row>
    <row r="65" spans="1:11" ht="14.1" customHeight="1" x14ac:dyDescent="0.2">
      <c r="A65" s="306" t="s">
        <v>297</v>
      </c>
      <c r="B65" s="307" t="s">
        <v>298</v>
      </c>
      <c r="C65" s="308"/>
      <c r="D65" s="113">
        <v>0.35554935861684328</v>
      </c>
      <c r="E65" s="115">
        <v>102</v>
      </c>
      <c r="F65" s="114">
        <v>145</v>
      </c>
      <c r="G65" s="114">
        <v>80</v>
      </c>
      <c r="H65" s="114">
        <v>100</v>
      </c>
      <c r="I65" s="140">
        <v>114</v>
      </c>
      <c r="J65" s="115">
        <v>-12</v>
      </c>
      <c r="K65" s="116">
        <v>-10.526315789473685</v>
      </c>
    </row>
    <row r="66" spans="1:11" ht="14.1" customHeight="1" x14ac:dyDescent="0.2">
      <c r="A66" s="306">
        <v>82</v>
      </c>
      <c r="B66" s="307" t="s">
        <v>299</v>
      </c>
      <c r="C66" s="308"/>
      <c r="D66" s="113">
        <v>3.2592024539877302</v>
      </c>
      <c r="E66" s="115">
        <v>935</v>
      </c>
      <c r="F66" s="114">
        <v>884</v>
      </c>
      <c r="G66" s="114">
        <v>724</v>
      </c>
      <c r="H66" s="114">
        <v>665</v>
      </c>
      <c r="I66" s="140">
        <v>661</v>
      </c>
      <c r="J66" s="115">
        <v>274</v>
      </c>
      <c r="K66" s="116">
        <v>41.452344931921331</v>
      </c>
    </row>
    <row r="67" spans="1:11" ht="14.1" customHeight="1" x14ac:dyDescent="0.2">
      <c r="A67" s="306" t="s">
        <v>300</v>
      </c>
      <c r="B67" s="307" t="s">
        <v>301</v>
      </c>
      <c r="C67" s="308"/>
      <c r="D67" s="113">
        <v>2.394729503625209</v>
      </c>
      <c r="E67" s="115">
        <v>687</v>
      </c>
      <c r="F67" s="114">
        <v>714</v>
      </c>
      <c r="G67" s="114">
        <v>446</v>
      </c>
      <c r="H67" s="114">
        <v>459</v>
      </c>
      <c r="I67" s="140">
        <v>411</v>
      </c>
      <c r="J67" s="115">
        <v>276</v>
      </c>
      <c r="K67" s="116">
        <v>67.153284671532845</v>
      </c>
    </row>
    <row r="68" spans="1:11" ht="14.1" customHeight="1" x14ac:dyDescent="0.2">
      <c r="A68" s="306" t="s">
        <v>302</v>
      </c>
      <c r="B68" s="307" t="s">
        <v>303</v>
      </c>
      <c r="C68" s="308"/>
      <c r="D68" s="113">
        <v>0.58909648633575018</v>
      </c>
      <c r="E68" s="115">
        <v>169</v>
      </c>
      <c r="F68" s="114">
        <v>123</v>
      </c>
      <c r="G68" s="114">
        <v>177</v>
      </c>
      <c r="H68" s="114">
        <v>132</v>
      </c>
      <c r="I68" s="140">
        <v>162</v>
      </c>
      <c r="J68" s="115">
        <v>7</v>
      </c>
      <c r="K68" s="116">
        <v>4.3209876543209873</v>
      </c>
    </row>
    <row r="69" spans="1:11" ht="14.1" customHeight="1" x14ac:dyDescent="0.2">
      <c r="A69" s="306">
        <v>83</v>
      </c>
      <c r="B69" s="307" t="s">
        <v>304</v>
      </c>
      <c r="C69" s="308"/>
      <c r="D69" s="113">
        <v>3.2836029001673173</v>
      </c>
      <c r="E69" s="115">
        <v>942</v>
      </c>
      <c r="F69" s="114">
        <v>757</v>
      </c>
      <c r="G69" s="114">
        <v>1747</v>
      </c>
      <c r="H69" s="114">
        <v>749</v>
      </c>
      <c r="I69" s="140">
        <v>915</v>
      </c>
      <c r="J69" s="115">
        <v>27</v>
      </c>
      <c r="K69" s="116">
        <v>2.9508196721311477</v>
      </c>
    </row>
    <row r="70" spans="1:11" ht="14.1" customHeight="1" x14ac:dyDescent="0.2">
      <c r="A70" s="306" t="s">
        <v>305</v>
      </c>
      <c r="B70" s="307" t="s">
        <v>306</v>
      </c>
      <c r="C70" s="308"/>
      <c r="D70" s="113">
        <v>2.6631344116006694</v>
      </c>
      <c r="E70" s="115">
        <v>764</v>
      </c>
      <c r="F70" s="114">
        <v>609</v>
      </c>
      <c r="G70" s="114">
        <v>1571</v>
      </c>
      <c r="H70" s="114">
        <v>598</v>
      </c>
      <c r="I70" s="140">
        <v>707</v>
      </c>
      <c r="J70" s="115">
        <v>57</v>
      </c>
      <c r="K70" s="116">
        <v>8.0622347949080631</v>
      </c>
    </row>
    <row r="71" spans="1:11" ht="14.1" customHeight="1" x14ac:dyDescent="0.2">
      <c r="A71" s="306"/>
      <c r="B71" s="307" t="s">
        <v>307</v>
      </c>
      <c r="C71" s="308"/>
      <c r="D71" s="113">
        <v>1.2548800892359175</v>
      </c>
      <c r="E71" s="115">
        <v>360</v>
      </c>
      <c r="F71" s="114">
        <v>309</v>
      </c>
      <c r="G71" s="114">
        <v>935</v>
      </c>
      <c r="H71" s="114">
        <v>270</v>
      </c>
      <c r="I71" s="140">
        <v>348</v>
      </c>
      <c r="J71" s="115">
        <v>12</v>
      </c>
      <c r="K71" s="116">
        <v>3.4482758620689653</v>
      </c>
    </row>
    <row r="72" spans="1:11" ht="14.1" customHeight="1" x14ac:dyDescent="0.2">
      <c r="A72" s="306">
        <v>84</v>
      </c>
      <c r="B72" s="307" t="s">
        <v>308</v>
      </c>
      <c r="C72" s="308"/>
      <c r="D72" s="113">
        <v>2.1019241494701619</v>
      </c>
      <c r="E72" s="115">
        <v>603</v>
      </c>
      <c r="F72" s="114">
        <v>538</v>
      </c>
      <c r="G72" s="114">
        <v>751</v>
      </c>
      <c r="H72" s="114">
        <v>554</v>
      </c>
      <c r="I72" s="140">
        <v>616</v>
      </c>
      <c r="J72" s="115">
        <v>-13</v>
      </c>
      <c r="K72" s="116">
        <v>-2.1103896103896105</v>
      </c>
    </row>
    <row r="73" spans="1:11" ht="14.1" customHeight="1" x14ac:dyDescent="0.2">
      <c r="A73" s="306" t="s">
        <v>309</v>
      </c>
      <c r="B73" s="307" t="s">
        <v>310</v>
      </c>
      <c r="C73" s="308"/>
      <c r="D73" s="113">
        <v>0.52635248187395423</v>
      </c>
      <c r="E73" s="115">
        <v>151</v>
      </c>
      <c r="F73" s="114">
        <v>149</v>
      </c>
      <c r="G73" s="114">
        <v>275</v>
      </c>
      <c r="H73" s="114">
        <v>192</v>
      </c>
      <c r="I73" s="140">
        <v>118</v>
      </c>
      <c r="J73" s="115">
        <v>33</v>
      </c>
      <c r="K73" s="116">
        <v>27.966101694915253</v>
      </c>
    </row>
    <row r="74" spans="1:11" ht="14.1" customHeight="1" x14ac:dyDescent="0.2">
      <c r="A74" s="306" t="s">
        <v>311</v>
      </c>
      <c r="B74" s="307" t="s">
        <v>312</v>
      </c>
      <c r="C74" s="308"/>
      <c r="D74" s="113">
        <v>0.12897378694924708</v>
      </c>
      <c r="E74" s="115">
        <v>37</v>
      </c>
      <c r="F74" s="114">
        <v>27</v>
      </c>
      <c r="G74" s="114">
        <v>53</v>
      </c>
      <c r="H74" s="114">
        <v>37</v>
      </c>
      <c r="I74" s="140">
        <v>41</v>
      </c>
      <c r="J74" s="115">
        <v>-4</v>
      </c>
      <c r="K74" s="116">
        <v>-9.7560975609756095</v>
      </c>
    </row>
    <row r="75" spans="1:11" ht="14.1" customHeight="1" x14ac:dyDescent="0.2">
      <c r="A75" s="306" t="s">
        <v>313</v>
      </c>
      <c r="B75" s="307" t="s">
        <v>314</v>
      </c>
      <c r="C75" s="308"/>
      <c r="D75" s="113">
        <v>1.0875627440044617</v>
      </c>
      <c r="E75" s="115">
        <v>312</v>
      </c>
      <c r="F75" s="114">
        <v>289</v>
      </c>
      <c r="G75" s="114">
        <v>319</v>
      </c>
      <c r="H75" s="114">
        <v>256</v>
      </c>
      <c r="I75" s="140">
        <v>368</v>
      </c>
      <c r="J75" s="115">
        <v>-56</v>
      </c>
      <c r="K75" s="116">
        <v>-15.217391304347826</v>
      </c>
    </row>
    <row r="76" spans="1:11" ht="14.1" customHeight="1" x14ac:dyDescent="0.2">
      <c r="A76" s="306">
        <v>91</v>
      </c>
      <c r="B76" s="307" t="s">
        <v>315</v>
      </c>
      <c r="C76" s="308"/>
      <c r="D76" s="113">
        <v>0.47406581148912436</v>
      </c>
      <c r="E76" s="115">
        <v>136</v>
      </c>
      <c r="F76" s="114">
        <v>123</v>
      </c>
      <c r="G76" s="114">
        <v>178</v>
      </c>
      <c r="H76" s="114">
        <v>63</v>
      </c>
      <c r="I76" s="140">
        <v>109</v>
      </c>
      <c r="J76" s="115">
        <v>27</v>
      </c>
      <c r="K76" s="116">
        <v>24.770642201834864</v>
      </c>
    </row>
    <row r="77" spans="1:11" ht="14.1" customHeight="1" x14ac:dyDescent="0.2">
      <c r="A77" s="306">
        <v>92</v>
      </c>
      <c r="B77" s="307" t="s">
        <v>316</v>
      </c>
      <c r="C77" s="308"/>
      <c r="D77" s="113">
        <v>1.8300334634690463</v>
      </c>
      <c r="E77" s="115">
        <v>525</v>
      </c>
      <c r="F77" s="114">
        <v>350</v>
      </c>
      <c r="G77" s="114">
        <v>493</v>
      </c>
      <c r="H77" s="114">
        <v>359</v>
      </c>
      <c r="I77" s="140">
        <v>599</v>
      </c>
      <c r="J77" s="115">
        <v>-74</v>
      </c>
      <c r="K77" s="116">
        <v>-12.353923205342237</v>
      </c>
    </row>
    <row r="78" spans="1:11" ht="14.1" customHeight="1" x14ac:dyDescent="0.2">
      <c r="A78" s="306">
        <v>93</v>
      </c>
      <c r="B78" s="307" t="s">
        <v>317</v>
      </c>
      <c r="C78" s="308"/>
      <c r="D78" s="113">
        <v>0.13943112102621305</v>
      </c>
      <c r="E78" s="115">
        <v>40</v>
      </c>
      <c r="F78" s="114">
        <v>30</v>
      </c>
      <c r="G78" s="114">
        <v>45</v>
      </c>
      <c r="H78" s="114">
        <v>106</v>
      </c>
      <c r="I78" s="140">
        <v>40</v>
      </c>
      <c r="J78" s="115">
        <v>0</v>
      </c>
      <c r="K78" s="116">
        <v>0</v>
      </c>
    </row>
    <row r="79" spans="1:11" ht="14.1" customHeight="1" x14ac:dyDescent="0.2">
      <c r="A79" s="306">
        <v>94</v>
      </c>
      <c r="B79" s="307" t="s">
        <v>318</v>
      </c>
      <c r="C79" s="308"/>
      <c r="D79" s="113">
        <v>0.59606804238706079</v>
      </c>
      <c r="E79" s="115">
        <v>171</v>
      </c>
      <c r="F79" s="114">
        <v>189</v>
      </c>
      <c r="G79" s="114">
        <v>215</v>
      </c>
      <c r="H79" s="114">
        <v>142</v>
      </c>
      <c r="I79" s="140">
        <v>117</v>
      </c>
      <c r="J79" s="115">
        <v>54</v>
      </c>
      <c r="K79" s="116">
        <v>46.153846153846153</v>
      </c>
    </row>
    <row r="80" spans="1:11" ht="14.1" customHeight="1" x14ac:dyDescent="0.2">
      <c r="A80" s="306" t="s">
        <v>319</v>
      </c>
      <c r="B80" s="307" t="s">
        <v>320</v>
      </c>
      <c r="C80" s="308"/>
      <c r="D80" s="113">
        <v>1.7428890128276631E-2</v>
      </c>
      <c r="E80" s="115">
        <v>5</v>
      </c>
      <c r="F80" s="114" t="s">
        <v>514</v>
      </c>
      <c r="G80" s="114">
        <v>3</v>
      </c>
      <c r="H80" s="114" t="s">
        <v>514</v>
      </c>
      <c r="I80" s="140">
        <v>3</v>
      </c>
      <c r="J80" s="115">
        <v>2</v>
      </c>
      <c r="K80" s="116">
        <v>66.666666666666671</v>
      </c>
    </row>
    <row r="81" spans="1:11" ht="14.1" customHeight="1" x14ac:dyDescent="0.2">
      <c r="A81" s="310" t="s">
        <v>321</v>
      </c>
      <c r="B81" s="311" t="s">
        <v>334</v>
      </c>
      <c r="C81" s="312"/>
      <c r="D81" s="125">
        <v>0.2265755716675962</v>
      </c>
      <c r="E81" s="143">
        <v>65</v>
      </c>
      <c r="F81" s="144">
        <v>55</v>
      </c>
      <c r="G81" s="144">
        <v>104</v>
      </c>
      <c r="H81" s="144">
        <v>86</v>
      </c>
      <c r="I81" s="145">
        <v>74</v>
      </c>
      <c r="J81" s="143">
        <v>-9</v>
      </c>
      <c r="K81" s="146">
        <v>-12.162162162162161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267996</v>
      </c>
      <c r="C10" s="114">
        <v>152123</v>
      </c>
      <c r="D10" s="114">
        <v>115873</v>
      </c>
      <c r="E10" s="114">
        <v>208175</v>
      </c>
      <c r="F10" s="114">
        <v>55437</v>
      </c>
      <c r="G10" s="114">
        <v>29499</v>
      </c>
      <c r="H10" s="114">
        <v>69407</v>
      </c>
      <c r="I10" s="115">
        <v>69024</v>
      </c>
      <c r="J10" s="114">
        <v>48139</v>
      </c>
      <c r="K10" s="114">
        <v>20885</v>
      </c>
      <c r="L10" s="423">
        <v>18453</v>
      </c>
      <c r="M10" s="424">
        <v>20000</v>
      </c>
    </row>
    <row r="11" spans="1:13" ht="11.1" customHeight="1" x14ac:dyDescent="0.2">
      <c r="A11" s="422" t="s">
        <v>388</v>
      </c>
      <c r="B11" s="115">
        <v>270606</v>
      </c>
      <c r="C11" s="114">
        <v>154300</v>
      </c>
      <c r="D11" s="114">
        <v>116306</v>
      </c>
      <c r="E11" s="114">
        <v>210166</v>
      </c>
      <c r="F11" s="114">
        <v>56055</v>
      </c>
      <c r="G11" s="114">
        <v>28915</v>
      </c>
      <c r="H11" s="114">
        <v>70942</v>
      </c>
      <c r="I11" s="115">
        <v>70342</v>
      </c>
      <c r="J11" s="114">
        <v>48968</v>
      </c>
      <c r="K11" s="114">
        <v>21374</v>
      </c>
      <c r="L11" s="423">
        <v>17866</v>
      </c>
      <c r="M11" s="424">
        <v>15855</v>
      </c>
    </row>
    <row r="12" spans="1:13" ht="11.1" customHeight="1" x14ac:dyDescent="0.2">
      <c r="A12" s="422" t="s">
        <v>389</v>
      </c>
      <c r="B12" s="115">
        <v>276293</v>
      </c>
      <c r="C12" s="114">
        <v>157752</v>
      </c>
      <c r="D12" s="114">
        <v>118541</v>
      </c>
      <c r="E12" s="114">
        <v>214976</v>
      </c>
      <c r="F12" s="114">
        <v>56738</v>
      </c>
      <c r="G12" s="114">
        <v>32402</v>
      </c>
      <c r="H12" s="114">
        <v>72289</v>
      </c>
      <c r="I12" s="115">
        <v>70628</v>
      </c>
      <c r="J12" s="114">
        <v>48382</v>
      </c>
      <c r="K12" s="114">
        <v>22246</v>
      </c>
      <c r="L12" s="423">
        <v>26130</v>
      </c>
      <c r="M12" s="424">
        <v>21257</v>
      </c>
    </row>
    <row r="13" spans="1:13" s="110" customFormat="1" ht="11.1" customHeight="1" x14ac:dyDescent="0.2">
      <c r="A13" s="422" t="s">
        <v>390</v>
      </c>
      <c r="B13" s="115">
        <v>274973</v>
      </c>
      <c r="C13" s="114">
        <v>156494</v>
      </c>
      <c r="D13" s="114">
        <v>118479</v>
      </c>
      <c r="E13" s="114">
        <v>212910</v>
      </c>
      <c r="F13" s="114">
        <v>57470</v>
      </c>
      <c r="G13" s="114">
        <v>31151</v>
      </c>
      <c r="H13" s="114">
        <v>73079</v>
      </c>
      <c r="I13" s="115">
        <v>71763</v>
      </c>
      <c r="J13" s="114">
        <v>49338</v>
      </c>
      <c r="K13" s="114">
        <v>22425</v>
      </c>
      <c r="L13" s="423">
        <v>15659</v>
      </c>
      <c r="M13" s="424">
        <v>17467</v>
      </c>
    </row>
    <row r="14" spans="1:13" ht="15" customHeight="1" x14ac:dyDescent="0.2">
      <c r="A14" s="422" t="s">
        <v>391</v>
      </c>
      <c r="B14" s="115">
        <v>276408</v>
      </c>
      <c r="C14" s="114">
        <v>157307</v>
      </c>
      <c r="D14" s="114">
        <v>119101</v>
      </c>
      <c r="E14" s="114">
        <v>207740</v>
      </c>
      <c r="F14" s="114">
        <v>64569</v>
      </c>
      <c r="G14" s="114">
        <v>30257</v>
      </c>
      <c r="H14" s="114">
        <v>74638</v>
      </c>
      <c r="I14" s="115">
        <v>71300</v>
      </c>
      <c r="J14" s="114">
        <v>49074</v>
      </c>
      <c r="K14" s="114">
        <v>22226</v>
      </c>
      <c r="L14" s="423">
        <v>20611</v>
      </c>
      <c r="M14" s="424">
        <v>19977</v>
      </c>
    </row>
    <row r="15" spans="1:13" ht="11.1" customHeight="1" x14ac:dyDescent="0.2">
      <c r="A15" s="422" t="s">
        <v>388</v>
      </c>
      <c r="B15" s="115">
        <v>278989</v>
      </c>
      <c r="C15" s="114">
        <v>159432</v>
      </c>
      <c r="D15" s="114">
        <v>119557</v>
      </c>
      <c r="E15" s="114">
        <v>209042</v>
      </c>
      <c r="F15" s="114">
        <v>65915</v>
      </c>
      <c r="G15" s="114">
        <v>29804</v>
      </c>
      <c r="H15" s="114">
        <v>76259</v>
      </c>
      <c r="I15" s="115">
        <v>72274</v>
      </c>
      <c r="J15" s="114">
        <v>49750</v>
      </c>
      <c r="K15" s="114">
        <v>22524</v>
      </c>
      <c r="L15" s="423">
        <v>18647</v>
      </c>
      <c r="M15" s="424">
        <v>16435</v>
      </c>
    </row>
    <row r="16" spans="1:13" ht="11.1" customHeight="1" x14ac:dyDescent="0.2">
      <c r="A16" s="422" t="s">
        <v>389</v>
      </c>
      <c r="B16" s="115">
        <v>284135</v>
      </c>
      <c r="C16" s="114">
        <v>162481</v>
      </c>
      <c r="D16" s="114">
        <v>121654</v>
      </c>
      <c r="E16" s="114">
        <v>215320</v>
      </c>
      <c r="F16" s="114">
        <v>66652</v>
      </c>
      <c r="G16" s="114">
        <v>33304</v>
      </c>
      <c r="H16" s="114">
        <v>77525</v>
      </c>
      <c r="I16" s="115">
        <v>72245</v>
      </c>
      <c r="J16" s="114">
        <v>48935</v>
      </c>
      <c r="K16" s="114">
        <v>23310</v>
      </c>
      <c r="L16" s="423">
        <v>30064</v>
      </c>
      <c r="M16" s="424">
        <v>24850</v>
      </c>
    </row>
    <row r="17" spans="1:13" s="110" customFormat="1" ht="11.1" customHeight="1" x14ac:dyDescent="0.2">
      <c r="A17" s="422" t="s">
        <v>390</v>
      </c>
      <c r="B17" s="115">
        <v>282969</v>
      </c>
      <c r="C17" s="114">
        <v>161137</v>
      </c>
      <c r="D17" s="114">
        <v>121832</v>
      </c>
      <c r="E17" s="114">
        <v>215567</v>
      </c>
      <c r="F17" s="114">
        <v>67151</v>
      </c>
      <c r="G17" s="114">
        <v>32027</v>
      </c>
      <c r="H17" s="114">
        <v>78269</v>
      </c>
      <c r="I17" s="115">
        <v>72559</v>
      </c>
      <c r="J17" s="114">
        <v>49285</v>
      </c>
      <c r="K17" s="114">
        <v>23274</v>
      </c>
      <c r="L17" s="423">
        <v>16563</v>
      </c>
      <c r="M17" s="424">
        <v>18124</v>
      </c>
    </row>
    <row r="18" spans="1:13" ht="15" customHeight="1" x14ac:dyDescent="0.2">
      <c r="A18" s="422" t="s">
        <v>392</v>
      </c>
      <c r="B18" s="115">
        <v>283916</v>
      </c>
      <c r="C18" s="114">
        <v>160873</v>
      </c>
      <c r="D18" s="114">
        <v>123043</v>
      </c>
      <c r="E18" s="114">
        <v>214065</v>
      </c>
      <c r="F18" s="114">
        <v>69345</v>
      </c>
      <c r="G18" s="114">
        <v>31244</v>
      </c>
      <c r="H18" s="114">
        <v>79640</v>
      </c>
      <c r="I18" s="115">
        <v>71456</v>
      </c>
      <c r="J18" s="114">
        <v>48683</v>
      </c>
      <c r="K18" s="114">
        <v>22773</v>
      </c>
      <c r="L18" s="423">
        <v>21529</v>
      </c>
      <c r="M18" s="424">
        <v>20708</v>
      </c>
    </row>
    <row r="19" spans="1:13" ht="11.1" customHeight="1" x14ac:dyDescent="0.2">
      <c r="A19" s="422" t="s">
        <v>388</v>
      </c>
      <c r="B19" s="115">
        <v>284907</v>
      </c>
      <c r="C19" s="114">
        <v>161619</v>
      </c>
      <c r="D19" s="114">
        <v>123288</v>
      </c>
      <c r="E19" s="114">
        <v>214014</v>
      </c>
      <c r="F19" s="114">
        <v>70298</v>
      </c>
      <c r="G19" s="114">
        <v>29974</v>
      </c>
      <c r="H19" s="114">
        <v>81136</v>
      </c>
      <c r="I19" s="115">
        <v>72704</v>
      </c>
      <c r="J19" s="114">
        <v>49473</v>
      </c>
      <c r="K19" s="114">
        <v>23231</v>
      </c>
      <c r="L19" s="423">
        <v>18009</v>
      </c>
      <c r="M19" s="424">
        <v>17271</v>
      </c>
    </row>
    <row r="20" spans="1:13" ht="11.1" customHeight="1" x14ac:dyDescent="0.2">
      <c r="A20" s="422" t="s">
        <v>389</v>
      </c>
      <c r="B20" s="115">
        <v>290080</v>
      </c>
      <c r="C20" s="114">
        <v>164332</v>
      </c>
      <c r="D20" s="114">
        <v>125748</v>
      </c>
      <c r="E20" s="114">
        <v>218503</v>
      </c>
      <c r="F20" s="114">
        <v>70773</v>
      </c>
      <c r="G20" s="114">
        <v>33534</v>
      </c>
      <c r="H20" s="114">
        <v>82432</v>
      </c>
      <c r="I20" s="115">
        <v>73179</v>
      </c>
      <c r="J20" s="114">
        <v>48927</v>
      </c>
      <c r="K20" s="114">
        <v>24252</v>
      </c>
      <c r="L20" s="423">
        <v>26290</v>
      </c>
      <c r="M20" s="424">
        <v>21459</v>
      </c>
    </row>
    <row r="21" spans="1:13" s="110" customFormat="1" ht="11.1" customHeight="1" x14ac:dyDescent="0.2">
      <c r="A21" s="422" t="s">
        <v>390</v>
      </c>
      <c r="B21" s="115">
        <v>289780</v>
      </c>
      <c r="C21" s="114">
        <v>163399</v>
      </c>
      <c r="D21" s="114">
        <v>126381</v>
      </c>
      <c r="E21" s="114">
        <v>218220</v>
      </c>
      <c r="F21" s="114">
        <v>71310</v>
      </c>
      <c r="G21" s="114">
        <v>32654</v>
      </c>
      <c r="H21" s="114">
        <v>83263</v>
      </c>
      <c r="I21" s="115">
        <v>73962</v>
      </c>
      <c r="J21" s="114">
        <v>49539</v>
      </c>
      <c r="K21" s="114">
        <v>24423</v>
      </c>
      <c r="L21" s="423">
        <v>15386</v>
      </c>
      <c r="M21" s="424">
        <v>16942</v>
      </c>
    </row>
    <row r="22" spans="1:13" ht="15" customHeight="1" x14ac:dyDescent="0.2">
      <c r="A22" s="422" t="s">
        <v>393</v>
      </c>
      <c r="B22" s="115">
        <v>288006</v>
      </c>
      <c r="C22" s="114">
        <v>162397</v>
      </c>
      <c r="D22" s="114">
        <v>125609</v>
      </c>
      <c r="E22" s="114">
        <v>216209</v>
      </c>
      <c r="F22" s="114">
        <v>70879</v>
      </c>
      <c r="G22" s="114">
        <v>30844</v>
      </c>
      <c r="H22" s="114">
        <v>84271</v>
      </c>
      <c r="I22" s="115">
        <v>73781</v>
      </c>
      <c r="J22" s="114">
        <v>49729</v>
      </c>
      <c r="K22" s="114">
        <v>24052</v>
      </c>
      <c r="L22" s="423">
        <v>17786</v>
      </c>
      <c r="M22" s="424">
        <v>19754</v>
      </c>
    </row>
    <row r="23" spans="1:13" ht="11.1" customHeight="1" x14ac:dyDescent="0.2">
      <c r="A23" s="422" t="s">
        <v>388</v>
      </c>
      <c r="B23" s="115">
        <v>288947</v>
      </c>
      <c r="C23" s="114">
        <v>163304</v>
      </c>
      <c r="D23" s="114">
        <v>125643</v>
      </c>
      <c r="E23" s="114">
        <v>216339</v>
      </c>
      <c r="F23" s="114">
        <v>71579</v>
      </c>
      <c r="G23" s="114">
        <v>29875</v>
      </c>
      <c r="H23" s="114">
        <v>85626</v>
      </c>
      <c r="I23" s="115">
        <v>74917</v>
      </c>
      <c r="J23" s="114">
        <v>50579</v>
      </c>
      <c r="K23" s="114">
        <v>24338</v>
      </c>
      <c r="L23" s="423">
        <v>17066</v>
      </c>
      <c r="M23" s="424">
        <v>16426</v>
      </c>
    </row>
    <row r="24" spans="1:13" ht="11.1" customHeight="1" x14ac:dyDescent="0.2">
      <c r="A24" s="422" t="s">
        <v>389</v>
      </c>
      <c r="B24" s="115">
        <v>295112</v>
      </c>
      <c r="C24" s="114">
        <v>166708</v>
      </c>
      <c r="D24" s="114">
        <v>128404</v>
      </c>
      <c r="E24" s="114">
        <v>218173</v>
      </c>
      <c r="F24" s="114">
        <v>72181</v>
      </c>
      <c r="G24" s="114">
        <v>33434</v>
      </c>
      <c r="H24" s="114">
        <v>87133</v>
      </c>
      <c r="I24" s="115">
        <v>75267</v>
      </c>
      <c r="J24" s="114">
        <v>49895</v>
      </c>
      <c r="K24" s="114">
        <v>25372</v>
      </c>
      <c r="L24" s="423">
        <v>27652</v>
      </c>
      <c r="M24" s="424">
        <v>22924</v>
      </c>
    </row>
    <row r="25" spans="1:13" s="110" customFormat="1" ht="11.1" customHeight="1" x14ac:dyDescent="0.2">
      <c r="A25" s="422" t="s">
        <v>390</v>
      </c>
      <c r="B25" s="115">
        <v>293499</v>
      </c>
      <c r="C25" s="114">
        <v>165106</v>
      </c>
      <c r="D25" s="114">
        <v>128393</v>
      </c>
      <c r="E25" s="114">
        <v>215962</v>
      </c>
      <c r="F25" s="114">
        <v>72812</v>
      </c>
      <c r="G25" s="114">
        <v>32293</v>
      </c>
      <c r="H25" s="114">
        <v>87881</v>
      </c>
      <c r="I25" s="115">
        <v>75608</v>
      </c>
      <c r="J25" s="114">
        <v>50518</v>
      </c>
      <c r="K25" s="114">
        <v>25090</v>
      </c>
      <c r="L25" s="423">
        <v>14667</v>
      </c>
      <c r="M25" s="424">
        <v>16631</v>
      </c>
    </row>
    <row r="26" spans="1:13" ht="15" customHeight="1" x14ac:dyDescent="0.2">
      <c r="A26" s="422" t="s">
        <v>394</v>
      </c>
      <c r="B26" s="115">
        <v>293568</v>
      </c>
      <c r="C26" s="114">
        <v>165141</v>
      </c>
      <c r="D26" s="114">
        <v>128427</v>
      </c>
      <c r="E26" s="114">
        <v>215387</v>
      </c>
      <c r="F26" s="114">
        <v>73438</v>
      </c>
      <c r="G26" s="114">
        <v>31012</v>
      </c>
      <c r="H26" s="114">
        <v>89201</v>
      </c>
      <c r="I26" s="115">
        <v>75072</v>
      </c>
      <c r="J26" s="114">
        <v>50335</v>
      </c>
      <c r="K26" s="114">
        <v>24737</v>
      </c>
      <c r="L26" s="423">
        <v>21249</v>
      </c>
      <c r="M26" s="424">
        <v>21378</v>
      </c>
    </row>
    <row r="27" spans="1:13" ht="11.1" customHeight="1" x14ac:dyDescent="0.2">
      <c r="A27" s="422" t="s">
        <v>388</v>
      </c>
      <c r="B27" s="115">
        <v>295106</v>
      </c>
      <c r="C27" s="114">
        <v>166278</v>
      </c>
      <c r="D27" s="114">
        <v>128828</v>
      </c>
      <c r="E27" s="114">
        <v>215777</v>
      </c>
      <c r="F27" s="114">
        <v>74678</v>
      </c>
      <c r="G27" s="114">
        <v>29928</v>
      </c>
      <c r="H27" s="114">
        <v>90874</v>
      </c>
      <c r="I27" s="115">
        <v>76275</v>
      </c>
      <c r="J27" s="114">
        <v>51061</v>
      </c>
      <c r="K27" s="114">
        <v>25214</v>
      </c>
      <c r="L27" s="423">
        <v>17764</v>
      </c>
      <c r="M27" s="424">
        <v>16436</v>
      </c>
    </row>
    <row r="28" spans="1:13" ht="11.1" customHeight="1" x14ac:dyDescent="0.2">
      <c r="A28" s="422" t="s">
        <v>389</v>
      </c>
      <c r="B28" s="115">
        <v>301994</v>
      </c>
      <c r="C28" s="114">
        <v>170222</v>
      </c>
      <c r="D28" s="114">
        <v>131772</v>
      </c>
      <c r="E28" s="114">
        <v>224693</v>
      </c>
      <c r="F28" s="114">
        <v>75671</v>
      </c>
      <c r="G28" s="114">
        <v>33807</v>
      </c>
      <c r="H28" s="114">
        <v>92075</v>
      </c>
      <c r="I28" s="115">
        <v>76582</v>
      </c>
      <c r="J28" s="114">
        <v>50189</v>
      </c>
      <c r="K28" s="114">
        <v>26393</v>
      </c>
      <c r="L28" s="423">
        <v>29385</v>
      </c>
      <c r="M28" s="424">
        <v>22791</v>
      </c>
    </row>
    <row r="29" spans="1:13" s="110" customFormat="1" ht="11.1" customHeight="1" x14ac:dyDescent="0.2">
      <c r="A29" s="422" t="s">
        <v>390</v>
      </c>
      <c r="B29" s="115">
        <v>300537</v>
      </c>
      <c r="C29" s="114">
        <v>168724</v>
      </c>
      <c r="D29" s="114">
        <v>131813</v>
      </c>
      <c r="E29" s="114">
        <v>224145</v>
      </c>
      <c r="F29" s="114">
        <v>76248</v>
      </c>
      <c r="G29" s="114">
        <v>32641</v>
      </c>
      <c r="H29" s="114">
        <v>92696</v>
      </c>
      <c r="I29" s="115">
        <v>76566</v>
      </c>
      <c r="J29" s="114">
        <v>50427</v>
      </c>
      <c r="K29" s="114">
        <v>26139</v>
      </c>
      <c r="L29" s="423">
        <v>17188</v>
      </c>
      <c r="M29" s="424">
        <v>18878</v>
      </c>
    </row>
    <row r="30" spans="1:13" ht="15" customHeight="1" x14ac:dyDescent="0.2">
      <c r="A30" s="422" t="s">
        <v>395</v>
      </c>
      <c r="B30" s="115">
        <v>302551</v>
      </c>
      <c r="C30" s="114">
        <v>169875</v>
      </c>
      <c r="D30" s="114">
        <v>132676</v>
      </c>
      <c r="E30" s="114">
        <v>224758</v>
      </c>
      <c r="F30" s="114">
        <v>77705</v>
      </c>
      <c r="G30" s="114">
        <v>31835</v>
      </c>
      <c r="H30" s="114">
        <v>94058</v>
      </c>
      <c r="I30" s="115">
        <v>75366</v>
      </c>
      <c r="J30" s="114">
        <v>49459</v>
      </c>
      <c r="K30" s="114">
        <v>25907</v>
      </c>
      <c r="L30" s="423">
        <v>24710</v>
      </c>
      <c r="M30" s="424">
        <v>22958</v>
      </c>
    </row>
    <row r="31" spans="1:13" ht="11.1" customHeight="1" x14ac:dyDescent="0.2">
      <c r="A31" s="422" t="s">
        <v>388</v>
      </c>
      <c r="B31" s="115">
        <v>304870</v>
      </c>
      <c r="C31" s="114">
        <v>171977</v>
      </c>
      <c r="D31" s="114">
        <v>132893</v>
      </c>
      <c r="E31" s="114">
        <v>225752</v>
      </c>
      <c r="F31" s="114">
        <v>79040</v>
      </c>
      <c r="G31" s="114">
        <v>30948</v>
      </c>
      <c r="H31" s="114">
        <v>95577</v>
      </c>
      <c r="I31" s="115">
        <v>76848</v>
      </c>
      <c r="J31" s="114">
        <v>50335</v>
      </c>
      <c r="K31" s="114">
        <v>26513</v>
      </c>
      <c r="L31" s="423">
        <v>22060</v>
      </c>
      <c r="M31" s="424">
        <v>19997</v>
      </c>
    </row>
    <row r="32" spans="1:13" ht="11.1" customHeight="1" x14ac:dyDescent="0.2">
      <c r="A32" s="422" t="s">
        <v>389</v>
      </c>
      <c r="B32" s="115">
        <v>312020</v>
      </c>
      <c r="C32" s="114">
        <v>176041</v>
      </c>
      <c r="D32" s="114">
        <v>135979</v>
      </c>
      <c r="E32" s="114">
        <v>231638</v>
      </c>
      <c r="F32" s="114">
        <v>80339</v>
      </c>
      <c r="G32" s="114">
        <v>34965</v>
      </c>
      <c r="H32" s="114">
        <v>96926</v>
      </c>
      <c r="I32" s="115">
        <v>76712</v>
      </c>
      <c r="J32" s="114">
        <v>49117</v>
      </c>
      <c r="K32" s="114">
        <v>27595</v>
      </c>
      <c r="L32" s="423">
        <v>30051</v>
      </c>
      <c r="M32" s="424">
        <v>24115</v>
      </c>
    </row>
    <row r="33" spans="1:13" s="110" customFormat="1" ht="11.1" customHeight="1" x14ac:dyDescent="0.2">
      <c r="A33" s="422" t="s">
        <v>390</v>
      </c>
      <c r="B33" s="115">
        <v>311155</v>
      </c>
      <c r="C33" s="114">
        <v>174901</v>
      </c>
      <c r="D33" s="114">
        <v>136254</v>
      </c>
      <c r="E33" s="114">
        <v>229895</v>
      </c>
      <c r="F33" s="114">
        <v>81236</v>
      </c>
      <c r="G33" s="114">
        <v>33916</v>
      </c>
      <c r="H33" s="114">
        <v>97432</v>
      </c>
      <c r="I33" s="115">
        <v>77101</v>
      </c>
      <c r="J33" s="114">
        <v>49613</v>
      </c>
      <c r="K33" s="114">
        <v>27488</v>
      </c>
      <c r="L33" s="423">
        <v>19118</v>
      </c>
      <c r="M33" s="424">
        <v>20239</v>
      </c>
    </row>
    <row r="34" spans="1:13" ht="15" customHeight="1" x14ac:dyDescent="0.2">
      <c r="A34" s="422" t="s">
        <v>396</v>
      </c>
      <c r="B34" s="115">
        <v>312938</v>
      </c>
      <c r="C34" s="114">
        <v>176102</v>
      </c>
      <c r="D34" s="114">
        <v>136836</v>
      </c>
      <c r="E34" s="114">
        <v>231028</v>
      </c>
      <c r="F34" s="114">
        <v>81894</v>
      </c>
      <c r="G34" s="114">
        <v>33031</v>
      </c>
      <c r="H34" s="114">
        <v>99141</v>
      </c>
      <c r="I34" s="115">
        <v>76410</v>
      </c>
      <c r="J34" s="114">
        <v>49008</v>
      </c>
      <c r="K34" s="114">
        <v>27402</v>
      </c>
      <c r="L34" s="423">
        <v>24497</v>
      </c>
      <c r="M34" s="424">
        <v>22927</v>
      </c>
    </row>
    <row r="35" spans="1:13" ht="11.1" customHeight="1" x14ac:dyDescent="0.2">
      <c r="A35" s="422" t="s">
        <v>388</v>
      </c>
      <c r="B35" s="115">
        <v>314878</v>
      </c>
      <c r="C35" s="114">
        <v>177668</v>
      </c>
      <c r="D35" s="114">
        <v>137210</v>
      </c>
      <c r="E35" s="114">
        <v>232085</v>
      </c>
      <c r="F35" s="114">
        <v>82785</v>
      </c>
      <c r="G35" s="114">
        <v>32165</v>
      </c>
      <c r="H35" s="114">
        <v>100897</v>
      </c>
      <c r="I35" s="115">
        <v>77712</v>
      </c>
      <c r="J35" s="114">
        <v>49793</v>
      </c>
      <c r="K35" s="114">
        <v>27919</v>
      </c>
      <c r="L35" s="423">
        <v>22241</v>
      </c>
      <c r="M35" s="424">
        <v>20592</v>
      </c>
    </row>
    <row r="36" spans="1:13" ht="11.1" customHeight="1" x14ac:dyDescent="0.2">
      <c r="A36" s="422" t="s">
        <v>389</v>
      </c>
      <c r="B36" s="115">
        <v>321748</v>
      </c>
      <c r="C36" s="114">
        <v>181533</v>
      </c>
      <c r="D36" s="114">
        <v>140215</v>
      </c>
      <c r="E36" s="114">
        <v>237888</v>
      </c>
      <c r="F36" s="114">
        <v>83856</v>
      </c>
      <c r="G36" s="114">
        <v>36035</v>
      </c>
      <c r="H36" s="114">
        <v>102473</v>
      </c>
      <c r="I36" s="115">
        <v>77550</v>
      </c>
      <c r="J36" s="114">
        <v>48727</v>
      </c>
      <c r="K36" s="114">
        <v>28823</v>
      </c>
      <c r="L36" s="423">
        <v>31908</v>
      </c>
      <c r="M36" s="424">
        <v>26262</v>
      </c>
    </row>
    <row r="37" spans="1:13" s="110" customFormat="1" ht="11.1" customHeight="1" x14ac:dyDescent="0.2">
      <c r="A37" s="422" t="s">
        <v>390</v>
      </c>
      <c r="B37" s="115">
        <v>320716</v>
      </c>
      <c r="C37" s="114">
        <v>180807</v>
      </c>
      <c r="D37" s="114">
        <v>139909</v>
      </c>
      <c r="E37" s="114">
        <v>236153</v>
      </c>
      <c r="F37" s="114">
        <v>84561</v>
      </c>
      <c r="G37" s="114">
        <v>35038</v>
      </c>
      <c r="H37" s="114">
        <v>103069</v>
      </c>
      <c r="I37" s="115">
        <v>77613</v>
      </c>
      <c r="J37" s="114">
        <v>49159</v>
      </c>
      <c r="K37" s="114">
        <v>28454</v>
      </c>
      <c r="L37" s="423">
        <v>20180</v>
      </c>
      <c r="M37" s="424">
        <v>21210</v>
      </c>
    </row>
    <row r="38" spans="1:13" ht="15" customHeight="1" x14ac:dyDescent="0.2">
      <c r="A38" s="425" t="s">
        <v>397</v>
      </c>
      <c r="B38" s="115">
        <v>321650</v>
      </c>
      <c r="C38" s="114">
        <v>181656</v>
      </c>
      <c r="D38" s="114">
        <v>139994</v>
      </c>
      <c r="E38" s="114">
        <v>236233</v>
      </c>
      <c r="F38" s="114">
        <v>85417</v>
      </c>
      <c r="G38" s="114">
        <v>34063</v>
      </c>
      <c r="H38" s="114">
        <v>104343</v>
      </c>
      <c r="I38" s="115">
        <v>77347</v>
      </c>
      <c r="J38" s="114">
        <v>48891</v>
      </c>
      <c r="K38" s="114">
        <v>28456</v>
      </c>
      <c r="L38" s="423">
        <v>25539</v>
      </c>
      <c r="M38" s="424">
        <v>25410</v>
      </c>
    </row>
    <row r="39" spans="1:13" ht="11.1" customHeight="1" x14ac:dyDescent="0.2">
      <c r="A39" s="422" t="s">
        <v>388</v>
      </c>
      <c r="B39" s="115">
        <v>323216</v>
      </c>
      <c r="C39" s="114">
        <v>183133</v>
      </c>
      <c r="D39" s="114">
        <v>140083</v>
      </c>
      <c r="E39" s="114">
        <v>236869</v>
      </c>
      <c r="F39" s="114">
        <v>86347</v>
      </c>
      <c r="G39" s="114">
        <v>33078</v>
      </c>
      <c r="H39" s="114">
        <v>106115</v>
      </c>
      <c r="I39" s="115">
        <v>79195</v>
      </c>
      <c r="J39" s="114">
        <v>50034</v>
      </c>
      <c r="K39" s="114">
        <v>29161</v>
      </c>
      <c r="L39" s="423">
        <v>23248</v>
      </c>
      <c r="M39" s="424">
        <v>21695</v>
      </c>
    </row>
    <row r="40" spans="1:13" ht="11.1" customHeight="1" x14ac:dyDescent="0.2">
      <c r="A40" s="425" t="s">
        <v>389</v>
      </c>
      <c r="B40" s="115">
        <v>330423</v>
      </c>
      <c r="C40" s="114">
        <v>187513</v>
      </c>
      <c r="D40" s="114">
        <v>142910</v>
      </c>
      <c r="E40" s="114">
        <v>242864</v>
      </c>
      <c r="F40" s="114">
        <v>87559</v>
      </c>
      <c r="G40" s="114">
        <v>37299</v>
      </c>
      <c r="H40" s="114">
        <v>107394</v>
      </c>
      <c r="I40" s="115">
        <v>79234</v>
      </c>
      <c r="J40" s="114">
        <v>48843</v>
      </c>
      <c r="K40" s="114">
        <v>30391</v>
      </c>
      <c r="L40" s="423">
        <v>34818</v>
      </c>
      <c r="M40" s="424">
        <v>28852</v>
      </c>
    </row>
    <row r="41" spans="1:13" s="110" customFormat="1" ht="11.1" customHeight="1" x14ac:dyDescent="0.2">
      <c r="A41" s="422" t="s">
        <v>390</v>
      </c>
      <c r="B41" s="115">
        <v>330450</v>
      </c>
      <c r="C41" s="114">
        <v>187294</v>
      </c>
      <c r="D41" s="114">
        <v>143156</v>
      </c>
      <c r="E41" s="114">
        <v>241665</v>
      </c>
      <c r="F41" s="114">
        <v>88785</v>
      </c>
      <c r="G41" s="114">
        <v>36742</v>
      </c>
      <c r="H41" s="114">
        <v>108087</v>
      </c>
      <c r="I41" s="115">
        <v>79362</v>
      </c>
      <c r="J41" s="114">
        <v>49196</v>
      </c>
      <c r="K41" s="114">
        <v>30166</v>
      </c>
      <c r="L41" s="423">
        <v>21947</v>
      </c>
      <c r="M41" s="424">
        <v>22276</v>
      </c>
    </row>
    <row r="42" spans="1:13" ht="15" customHeight="1" x14ac:dyDescent="0.2">
      <c r="A42" s="422" t="s">
        <v>398</v>
      </c>
      <c r="B42" s="115">
        <v>331911</v>
      </c>
      <c r="C42" s="114">
        <v>188604</v>
      </c>
      <c r="D42" s="114">
        <v>143307</v>
      </c>
      <c r="E42" s="114">
        <v>242488</v>
      </c>
      <c r="F42" s="114">
        <v>89423</v>
      </c>
      <c r="G42" s="114">
        <v>35992</v>
      </c>
      <c r="H42" s="114">
        <v>109298</v>
      </c>
      <c r="I42" s="115">
        <v>78939</v>
      </c>
      <c r="J42" s="114">
        <v>48766</v>
      </c>
      <c r="K42" s="114">
        <v>30173</v>
      </c>
      <c r="L42" s="423">
        <v>27740</v>
      </c>
      <c r="M42" s="424">
        <v>26321</v>
      </c>
    </row>
    <row r="43" spans="1:13" ht="11.1" customHeight="1" x14ac:dyDescent="0.2">
      <c r="A43" s="422" t="s">
        <v>388</v>
      </c>
      <c r="B43" s="115">
        <v>334633</v>
      </c>
      <c r="C43" s="114">
        <v>190701</v>
      </c>
      <c r="D43" s="114">
        <v>143932</v>
      </c>
      <c r="E43" s="114">
        <v>244212</v>
      </c>
      <c r="F43" s="114">
        <v>90421</v>
      </c>
      <c r="G43" s="114">
        <v>35265</v>
      </c>
      <c r="H43" s="114">
        <v>111118</v>
      </c>
      <c r="I43" s="115">
        <v>80698</v>
      </c>
      <c r="J43" s="114">
        <v>49814</v>
      </c>
      <c r="K43" s="114">
        <v>30884</v>
      </c>
      <c r="L43" s="423">
        <v>25132</v>
      </c>
      <c r="M43" s="424">
        <v>23603</v>
      </c>
    </row>
    <row r="44" spans="1:13" ht="11.1" customHeight="1" x14ac:dyDescent="0.2">
      <c r="A44" s="422" t="s">
        <v>389</v>
      </c>
      <c r="B44" s="115">
        <v>340998</v>
      </c>
      <c r="C44" s="114">
        <v>194490</v>
      </c>
      <c r="D44" s="114">
        <v>146508</v>
      </c>
      <c r="E44" s="114">
        <v>249840</v>
      </c>
      <c r="F44" s="114">
        <v>91158</v>
      </c>
      <c r="G44" s="114">
        <v>38914</v>
      </c>
      <c r="H44" s="114">
        <v>112320</v>
      </c>
      <c r="I44" s="115">
        <v>79813</v>
      </c>
      <c r="J44" s="114">
        <v>47858</v>
      </c>
      <c r="K44" s="114">
        <v>31955</v>
      </c>
      <c r="L44" s="423">
        <v>36314</v>
      </c>
      <c r="M44" s="424">
        <v>30476</v>
      </c>
    </row>
    <row r="45" spans="1:13" s="110" customFormat="1" ht="11.1" customHeight="1" x14ac:dyDescent="0.2">
      <c r="A45" s="422" t="s">
        <v>390</v>
      </c>
      <c r="B45" s="115">
        <v>340587</v>
      </c>
      <c r="C45" s="114">
        <v>193719</v>
      </c>
      <c r="D45" s="114">
        <v>146868</v>
      </c>
      <c r="E45" s="114">
        <v>248411</v>
      </c>
      <c r="F45" s="114">
        <v>92176</v>
      </c>
      <c r="G45" s="114">
        <v>38002</v>
      </c>
      <c r="H45" s="114">
        <v>112932</v>
      </c>
      <c r="I45" s="115">
        <v>79692</v>
      </c>
      <c r="J45" s="114">
        <v>48028</v>
      </c>
      <c r="K45" s="114">
        <v>31664</v>
      </c>
      <c r="L45" s="423">
        <v>23129</v>
      </c>
      <c r="M45" s="424">
        <v>23802</v>
      </c>
    </row>
    <row r="46" spans="1:13" ht="15" customHeight="1" x14ac:dyDescent="0.2">
      <c r="A46" s="422" t="s">
        <v>399</v>
      </c>
      <c r="B46" s="115">
        <v>340517</v>
      </c>
      <c r="C46" s="114">
        <v>194141</v>
      </c>
      <c r="D46" s="114">
        <v>146376</v>
      </c>
      <c r="E46" s="114">
        <v>248135</v>
      </c>
      <c r="F46" s="114">
        <v>92382</v>
      </c>
      <c r="G46" s="114">
        <v>37017</v>
      </c>
      <c r="H46" s="114">
        <v>113754</v>
      </c>
      <c r="I46" s="115">
        <v>79109</v>
      </c>
      <c r="J46" s="114">
        <v>47400</v>
      </c>
      <c r="K46" s="114">
        <v>31709</v>
      </c>
      <c r="L46" s="423">
        <v>27999</v>
      </c>
      <c r="M46" s="424">
        <v>28177</v>
      </c>
    </row>
    <row r="47" spans="1:13" ht="11.1" customHeight="1" x14ac:dyDescent="0.2">
      <c r="A47" s="422" t="s">
        <v>388</v>
      </c>
      <c r="B47" s="115">
        <v>340537</v>
      </c>
      <c r="C47" s="114">
        <v>194332</v>
      </c>
      <c r="D47" s="114">
        <v>146205</v>
      </c>
      <c r="E47" s="114">
        <v>247528</v>
      </c>
      <c r="F47" s="114">
        <v>93009</v>
      </c>
      <c r="G47" s="114">
        <v>36026</v>
      </c>
      <c r="H47" s="114">
        <v>114746</v>
      </c>
      <c r="I47" s="115">
        <v>80616</v>
      </c>
      <c r="J47" s="114">
        <v>48279</v>
      </c>
      <c r="K47" s="114">
        <v>32337</v>
      </c>
      <c r="L47" s="423">
        <v>25718</v>
      </c>
      <c r="M47" s="424">
        <v>25678</v>
      </c>
    </row>
    <row r="48" spans="1:13" ht="11.1" customHeight="1" x14ac:dyDescent="0.2">
      <c r="A48" s="422" t="s">
        <v>389</v>
      </c>
      <c r="B48" s="115">
        <v>346801</v>
      </c>
      <c r="C48" s="114">
        <v>197877</v>
      </c>
      <c r="D48" s="114">
        <v>148924</v>
      </c>
      <c r="E48" s="114">
        <v>252913</v>
      </c>
      <c r="F48" s="114">
        <v>93888</v>
      </c>
      <c r="G48" s="114">
        <v>39703</v>
      </c>
      <c r="H48" s="114">
        <v>116145</v>
      </c>
      <c r="I48" s="115">
        <v>79651</v>
      </c>
      <c r="J48" s="114">
        <v>46314</v>
      </c>
      <c r="K48" s="114">
        <v>33337</v>
      </c>
      <c r="L48" s="423">
        <v>36105</v>
      </c>
      <c r="M48" s="424">
        <v>30427</v>
      </c>
    </row>
    <row r="49" spans="1:17" s="110" customFormat="1" ht="11.1" customHeight="1" x14ac:dyDescent="0.2">
      <c r="A49" s="422" t="s">
        <v>390</v>
      </c>
      <c r="B49" s="115">
        <v>344778</v>
      </c>
      <c r="C49" s="114">
        <v>195946</v>
      </c>
      <c r="D49" s="114">
        <v>148832</v>
      </c>
      <c r="E49" s="114">
        <v>250511</v>
      </c>
      <c r="F49" s="114">
        <v>94267</v>
      </c>
      <c r="G49" s="114">
        <v>38778</v>
      </c>
      <c r="H49" s="114">
        <v>115979</v>
      </c>
      <c r="I49" s="115">
        <v>79367</v>
      </c>
      <c r="J49" s="114">
        <v>46627</v>
      </c>
      <c r="K49" s="114">
        <v>32740</v>
      </c>
      <c r="L49" s="423">
        <v>23117</v>
      </c>
      <c r="M49" s="424">
        <v>26114</v>
      </c>
    </row>
    <row r="50" spans="1:17" ht="15" customHeight="1" x14ac:dyDescent="0.2">
      <c r="A50" s="422" t="s">
        <v>400</v>
      </c>
      <c r="B50" s="143">
        <v>344338</v>
      </c>
      <c r="C50" s="144">
        <v>195725</v>
      </c>
      <c r="D50" s="144">
        <v>148613</v>
      </c>
      <c r="E50" s="144">
        <v>249658</v>
      </c>
      <c r="F50" s="144">
        <v>94680</v>
      </c>
      <c r="G50" s="144">
        <v>37604</v>
      </c>
      <c r="H50" s="144">
        <v>116273</v>
      </c>
      <c r="I50" s="143">
        <v>76218</v>
      </c>
      <c r="J50" s="144">
        <v>44744</v>
      </c>
      <c r="K50" s="144">
        <v>31474</v>
      </c>
      <c r="L50" s="426">
        <v>28132</v>
      </c>
      <c r="M50" s="427">
        <v>28688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1.1221172511210895</v>
      </c>
      <c r="C6" s="480">
        <f>'Tabelle 3.3'!J11</f>
        <v>-3.6544514530584382</v>
      </c>
      <c r="D6" s="481">
        <f t="shared" ref="D6:E9" si="0">IF(OR(AND(B6&gt;=-50,B6&lt;=50),ISNUMBER(B6)=FALSE),B6,"")</f>
        <v>1.1221172511210895</v>
      </c>
      <c r="E6" s="481">
        <f t="shared" si="0"/>
        <v>-3.6544514530584382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1.1221172511210895</v>
      </c>
      <c r="C14" s="480">
        <f>'Tabelle 3.3'!J11</f>
        <v>-3.6544514530584382</v>
      </c>
      <c r="D14" s="481">
        <f>IF(OR(AND(B14&gt;=-50,B14&lt;=50),ISNUMBER(B14)=FALSE),B14,"")</f>
        <v>1.1221172511210895</v>
      </c>
      <c r="E14" s="481">
        <f>IF(OR(AND(C14&gt;=-50,C14&lt;=50),ISNUMBER(C14)=FALSE),C14,"")</f>
        <v>-3.6544514530584382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2.1834061135371181</v>
      </c>
      <c r="C15" s="480">
        <f>'Tabelle 3.3'!J12</f>
        <v>-0.25684931506849318</v>
      </c>
      <c r="D15" s="481">
        <f t="shared" ref="D15:E45" si="3">IF(OR(AND(B15&gt;=-50,B15&lt;=50),ISNUMBER(B15)=FALSE),B15,"")</f>
        <v>2.1834061135371181</v>
      </c>
      <c r="E15" s="481">
        <f t="shared" si="3"/>
        <v>-0.25684931506849318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5.0314465408805029</v>
      </c>
      <c r="C16" s="480">
        <f>'Tabelle 3.3'!J13</f>
        <v>2.0833333333333335</v>
      </c>
      <c r="D16" s="481">
        <f t="shared" si="3"/>
        <v>5.0314465408805029</v>
      </c>
      <c r="E16" s="481">
        <f t="shared" si="3"/>
        <v>2.0833333333333335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1.5480698303417753</v>
      </c>
      <c r="C17" s="480">
        <f>'Tabelle 3.3'!J14</f>
        <v>-6.3226195865399122</v>
      </c>
      <c r="D17" s="481">
        <f t="shared" si="3"/>
        <v>1.5480698303417753</v>
      </c>
      <c r="E17" s="481">
        <f t="shared" si="3"/>
        <v>-6.3226195865399122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5.3935231746214187</v>
      </c>
      <c r="C18" s="480">
        <f>'Tabelle 3.3'!J15</f>
        <v>-4.4079193126634291</v>
      </c>
      <c r="D18" s="481">
        <f t="shared" si="3"/>
        <v>5.3935231746214187</v>
      </c>
      <c r="E18" s="481">
        <f t="shared" si="3"/>
        <v>-4.4079193126634291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-0.54929964295523204</v>
      </c>
      <c r="C19" s="480">
        <f>'Tabelle 3.3'!J16</f>
        <v>-7.911802853437095</v>
      </c>
      <c r="D19" s="481">
        <f t="shared" si="3"/>
        <v>-0.54929964295523204</v>
      </c>
      <c r="E19" s="481">
        <f t="shared" si="3"/>
        <v>-7.911802853437095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-2.4471816624520762E-2</v>
      </c>
      <c r="C20" s="480">
        <f>'Tabelle 3.3'!J17</f>
        <v>-6.5819861431870672</v>
      </c>
      <c r="D20" s="481">
        <f t="shared" si="3"/>
        <v>-2.4471816624520762E-2</v>
      </c>
      <c r="E20" s="481">
        <f t="shared" si="3"/>
        <v>-6.5819861431870672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2.3657870791628755</v>
      </c>
      <c r="C21" s="480">
        <f>'Tabelle 3.3'!J18</f>
        <v>2.8276652655712646</v>
      </c>
      <c r="D21" s="481">
        <f t="shared" si="3"/>
        <v>2.3657870791628755</v>
      </c>
      <c r="E21" s="481">
        <f t="shared" si="3"/>
        <v>2.8276652655712646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-3.1436999578592499</v>
      </c>
      <c r="C22" s="480">
        <f>'Tabelle 3.3'!J19</f>
        <v>-3.2347775175644027</v>
      </c>
      <c r="D22" s="481">
        <f t="shared" si="3"/>
        <v>-3.1436999578592499</v>
      </c>
      <c r="E22" s="481">
        <f t="shared" si="3"/>
        <v>-3.2347775175644027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2.7067111605487577</v>
      </c>
      <c r="C23" s="480">
        <f>'Tabelle 3.3'!J20</f>
        <v>-8.291457286432161</v>
      </c>
      <c r="D23" s="481">
        <f t="shared" si="3"/>
        <v>2.7067111605487577</v>
      </c>
      <c r="E23" s="481">
        <f t="shared" si="3"/>
        <v>-8.291457286432161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0.59322033898305082</v>
      </c>
      <c r="C24" s="480">
        <f>'Tabelle 3.3'!J21</f>
        <v>-12.642576440141857</v>
      </c>
      <c r="D24" s="481">
        <f t="shared" si="3"/>
        <v>0.59322033898305082</v>
      </c>
      <c r="E24" s="481">
        <f t="shared" si="3"/>
        <v>-12.642576440141857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4.6808076687742197</v>
      </c>
      <c r="C25" s="480">
        <f>'Tabelle 3.3'!J22</f>
        <v>-5.0043898156277438</v>
      </c>
      <c r="D25" s="481">
        <f t="shared" si="3"/>
        <v>4.6808076687742197</v>
      </c>
      <c r="E25" s="481">
        <f t="shared" si="3"/>
        <v>-5.0043898156277438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-0.86637787404198596</v>
      </c>
      <c r="C26" s="480">
        <f>'Tabelle 3.3'!J23</f>
        <v>-0.19083969465648856</v>
      </c>
      <c r="D26" s="481">
        <f t="shared" si="3"/>
        <v>-0.86637787404198596</v>
      </c>
      <c r="E26" s="481">
        <f t="shared" si="3"/>
        <v>-0.19083969465648856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6.7131791462945669</v>
      </c>
      <c r="C27" s="480">
        <f>'Tabelle 3.3'!J24</f>
        <v>2.2603273577552612</v>
      </c>
      <c r="D27" s="481">
        <f t="shared" si="3"/>
        <v>6.7131791462945669</v>
      </c>
      <c r="E27" s="481">
        <f t="shared" si="3"/>
        <v>2.2603273577552612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-2.1106468808529031</v>
      </c>
      <c r="C28" s="480">
        <f>'Tabelle 3.3'!J25</f>
        <v>-0.51428571428571423</v>
      </c>
      <c r="D28" s="481">
        <f t="shared" si="3"/>
        <v>-2.1106468808529031</v>
      </c>
      <c r="E28" s="481">
        <f t="shared" si="3"/>
        <v>-0.51428571428571423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-8.9405487804878057</v>
      </c>
      <c r="C29" s="480">
        <f>'Tabelle 3.3'!J26</f>
        <v>-14.346439957492029</v>
      </c>
      <c r="D29" s="481">
        <f t="shared" si="3"/>
        <v>-8.9405487804878057</v>
      </c>
      <c r="E29" s="481">
        <f t="shared" si="3"/>
        <v>-14.346439957492029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1.9311578006258381</v>
      </c>
      <c r="C30" s="480">
        <f>'Tabelle 3.3'!J27</f>
        <v>5.9602649006622519</v>
      </c>
      <c r="D30" s="481">
        <f t="shared" si="3"/>
        <v>1.9311578006258381</v>
      </c>
      <c r="E30" s="481">
        <f t="shared" si="3"/>
        <v>5.9602649006622519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2.7815468113975577</v>
      </c>
      <c r="C31" s="480">
        <f>'Tabelle 3.3'!J28</f>
        <v>-6.7867616254713026</v>
      </c>
      <c r="D31" s="481">
        <f t="shared" si="3"/>
        <v>2.7815468113975577</v>
      </c>
      <c r="E31" s="481">
        <f t="shared" si="3"/>
        <v>-6.7867616254713026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4.2970666143431764</v>
      </c>
      <c r="C32" s="480">
        <f>'Tabelle 3.3'!J29</f>
        <v>-9.3283582089552244E-2</v>
      </c>
      <c r="D32" s="481">
        <f t="shared" si="3"/>
        <v>4.2970666143431764</v>
      </c>
      <c r="E32" s="481">
        <f t="shared" si="3"/>
        <v>-9.3283582089552244E-2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2.9359793394046485</v>
      </c>
      <c r="C33" s="480">
        <f>'Tabelle 3.3'!J30</f>
        <v>2.6462994836488813</v>
      </c>
      <c r="D33" s="481">
        <f t="shared" si="3"/>
        <v>2.9359793394046485</v>
      </c>
      <c r="E33" s="481">
        <f t="shared" si="3"/>
        <v>2.6462994836488813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1.1789717819868573</v>
      </c>
      <c r="C34" s="480">
        <f>'Tabelle 3.3'!J31</f>
        <v>-2.5210084033613445</v>
      </c>
      <c r="D34" s="481">
        <f t="shared" si="3"/>
        <v>1.1789717819868573</v>
      </c>
      <c r="E34" s="481">
        <f t="shared" si="3"/>
        <v>-2.5210084033613445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2.1834061135371181</v>
      </c>
      <c r="C37" s="480">
        <f>'Tabelle 3.3'!J34</f>
        <v>-0.25684931506849318</v>
      </c>
      <c r="D37" s="481">
        <f t="shared" si="3"/>
        <v>2.1834061135371181</v>
      </c>
      <c r="E37" s="481">
        <f t="shared" si="3"/>
        <v>-0.25684931506849318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1.7652544630961897</v>
      </c>
      <c r="C38" s="480">
        <f>'Tabelle 3.3'!J35</f>
        <v>-3.5849852382960776</v>
      </c>
      <c r="D38" s="481">
        <f t="shared" si="3"/>
        <v>1.7652544630961897</v>
      </c>
      <c r="E38" s="481">
        <f t="shared" si="3"/>
        <v>-3.5849852382960776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0.76285694720262964</v>
      </c>
      <c r="C39" s="480">
        <f>'Tabelle 3.3'!J36</f>
        <v>-3.7235596587589108</v>
      </c>
      <c r="D39" s="481">
        <f t="shared" si="3"/>
        <v>0.76285694720262964</v>
      </c>
      <c r="E39" s="481">
        <f t="shared" si="3"/>
        <v>-3.7235596587589108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0.76285694720262964</v>
      </c>
      <c r="C45" s="480">
        <f>'Tabelle 3.3'!J36</f>
        <v>-3.7235596587589108</v>
      </c>
      <c r="D45" s="481">
        <f t="shared" si="3"/>
        <v>0.76285694720262964</v>
      </c>
      <c r="E45" s="481">
        <f t="shared" si="3"/>
        <v>-3.7235596587589108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293568</v>
      </c>
      <c r="C51" s="487">
        <v>50335</v>
      </c>
      <c r="D51" s="487">
        <v>24737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295106</v>
      </c>
      <c r="C52" s="487">
        <v>51061</v>
      </c>
      <c r="D52" s="487">
        <v>25214</v>
      </c>
      <c r="E52" s="488">
        <f t="shared" ref="E52:G70" si="11">IF($A$51=37802,IF(COUNTBLANK(B$51:B$70)&gt;0,#N/A,B52/B$51*100),IF(COUNTBLANK(B$51:B$75)&gt;0,#N/A,B52/B$51*100))</f>
        <v>100.52389906256813</v>
      </c>
      <c r="F52" s="488">
        <f t="shared" si="11"/>
        <v>101.44233634647858</v>
      </c>
      <c r="G52" s="488">
        <f t="shared" si="11"/>
        <v>101.9282855641347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301994</v>
      </c>
      <c r="C53" s="487">
        <v>50189</v>
      </c>
      <c r="D53" s="487">
        <v>26393</v>
      </c>
      <c r="E53" s="488">
        <f t="shared" si="11"/>
        <v>102.87020383693046</v>
      </c>
      <c r="F53" s="488">
        <f t="shared" si="11"/>
        <v>99.709943379358307</v>
      </c>
      <c r="G53" s="488">
        <f t="shared" si="11"/>
        <v>106.69442535473178</v>
      </c>
      <c r="H53" s="489">
        <f>IF(ISERROR(L53)=TRUE,IF(MONTH(A53)=MONTH(MAX(A$51:A$75)),A53,""),"")</f>
        <v>41883</v>
      </c>
      <c r="I53" s="488">
        <f t="shared" si="12"/>
        <v>102.87020383693046</v>
      </c>
      <c r="J53" s="488">
        <f t="shared" si="10"/>
        <v>99.709943379358307</v>
      </c>
      <c r="K53" s="488">
        <f t="shared" si="10"/>
        <v>106.69442535473178</v>
      </c>
      <c r="L53" s="488" t="e">
        <f t="shared" si="13"/>
        <v>#N/A</v>
      </c>
    </row>
    <row r="54" spans="1:14" ht="15" customHeight="1" x14ac:dyDescent="0.2">
      <c r="A54" s="490" t="s">
        <v>463</v>
      </c>
      <c r="B54" s="487">
        <v>300537</v>
      </c>
      <c r="C54" s="487">
        <v>50427</v>
      </c>
      <c r="D54" s="487">
        <v>26139</v>
      </c>
      <c r="E54" s="488">
        <f t="shared" si="11"/>
        <v>102.37389633747547</v>
      </c>
      <c r="F54" s="488">
        <f t="shared" si="11"/>
        <v>100.18277540478793</v>
      </c>
      <c r="G54" s="488">
        <f t="shared" si="11"/>
        <v>105.66762339814852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302551</v>
      </c>
      <c r="C55" s="487">
        <v>49459</v>
      </c>
      <c r="D55" s="487">
        <v>25907</v>
      </c>
      <c r="E55" s="488">
        <f t="shared" si="11"/>
        <v>103.05993841290604</v>
      </c>
      <c r="F55" s="488">
        <f t="shared" si="11"/>
        <v>98.259660276149802</v>
      </c>
      <c r="G55" s="488">
        <f t="shared" si="11"/>
        <v>104.72975704410396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304870</v>
      </c>
      <c r="C56" s="487">
        <v>50335</v>
      </c>
      <c r="D56" s="487">
        <v>26513</v>
      </c>
      <c r="E56" s="488">
        <f t="shared" si="11"/>
        <v>103.84987464573796</v>
      </c>
      <c r="F56" s="488">
        <f t="shared" si="11"/>
        <v>100</v>
      </c>
      <c r="G56" s="488">
        <f t="shared" si="11"/>
        <v>107.17952864130655</v>
      </c>
      <c r="H56" s="489" t="str">
        <f t="shared" si="14"/>
        <v/>
      </c>
      <c r="I56" s="488" t="str">
        <f t="shared" si="12"/>
        <v/>
      </c>
      <c r="J56" s="488" t="str">
        <f t="shared" si="10"/>
        <v/>
      </c>
      <c r="K56" s="488" t="str">
        <f t="shared" si="10"/>
        <v/>
      </c>
      <c r="L56" s="488" t="e">
        <f t="shared" si="13"/>
        <v>#N/A</v>
      </c>
    </row>
    <row r="57" spans="1:14" ht="15" customHeight="1" x14ac:dyDescent="0.2">
      <c r="A57" s="490">
        <v>42248</v>
      </c>
      <c r="B57" s="487">
        <v>312020</v>
      </c>
      <c r="C57" s="487">
        <v>49117</v>
      </c>
      <c r="D57" s="487">
        <v>27595</v>
      </c>
      <c r="E57" s="488">
        <f t="shared" si="11"/>
        <v>106.28542620449095</v>
      </c>
      <c r="F57" s="488">
        <f t="shared" si="11"/>
        <v>97.580212575742522</v>
      </c>
      <c r="G57" s="488">
        <f t="shared" si="11"/>
        <v>111.55354327525569</v>
      </c>
      <c r="H57" s="489">
        <f t="shared" si="14"/>
        <v>42248</v>
      </c>
      <c r="I57" s="488">
        <f t="shared" si="12"/>
        <v>106.28542620449095</v>
      </c>
      <c r="J57" s="488">
        <f t="shared" si="10"/>
        <v>97.580212575742522</v>
      </c>
      <c r="K57" s="488">
        <f t="shared" si="10"/>
        <v>111.55354327525569</v>
      </c>
      <c r="L57" s="488" t="e">
        <f t="shared" si="13"/>
        <v>#N/A</v>
      </c>
    </row>
    <row r="58" spans="1:14" ht="15" customHeight="1" x14ac:dyDescent="0.2">
      <c r="A58" s="490" t="s">
        <v>466</v>
      </c>
      <c r="B58" s="487">
        <v>311155</v>
      </c>
      <c r="C58" s="487">
        <v>49613</v>
      </c>
      <c r="D58" s="487">
        <v>27488</v>
      </c>
      <c r="E58" s="488">
        <f t="shared" si="11"/>
        <v>105.99077556136909</v>
      </c>
      <c r="F58" s="488">
        <f t="shared" si="11"/>
        <v>98.56561041025131</v>
      </c>
      <c r="G58" s="488">
        <f t="shared" si="11"/>
        <v>111.12099284472652</v>
      </c>
      <c r="H58" s="489" t="str">
        <f t="shared" si="14"/>
        <v/>
      </c>
      <c r="I58" s="488" t="str">
        <f t="shared" si="12"/>
        <v/>
      </c>
      <c r="J58" s="488" t="str">
        <f t="shared" si="10"/>
        <v/>
      </c>
      <c r="K58" s="488" t="str">
        <f t="shared" si="10"/>
        <v/>
      </c>
      <c r="L58" s="488" t="e">
        <f t="shared" si="13"/>
        <v>#N/A</v>
      </c>
    </row>
    <row r="59" spans="1:14" ht="15" customHeight="1" x14ac:dyDescent="0.2">
      <c r="A59" s="490" t="s">
        <v>467</v>
      </c>
      <c r="B59" s="487">
        <v>312938</v>
      </c>
      <c r="C59" s="487">
        <v>49008</v>
      </c>
      <c r="D59" s="487">
        <v>27402</v>
      </c>
      <c r="E59" s="488">
        <f t="shared" si="11"/>
        <v>106.59813058643994</v>
      </c>
      <c r="F59" s="488">
        <f t="shared" si="11"/>
        <v>97.363663454852485</v>
      </c>
      <c r="G59" s="488">
        <f t="shared" si="11"/>
        <v>110.77333548934793</v>
      </c>
      <c r="H59" s="489" t="str">
        <f t="shared" si="14"/>
        <v/>
      </c>
      <c r="I59" s="488" t="str">
        <f t="shared" si="12"/>
        <v/>
      </c>
      <c r="J59" s="488" t="str">
        <f t="shared" si="10"/>
        <v/>
      </c>
      <c r="K59" s="488" t="str">
        <f t="shared" si="10"/>
        <v/>
      </c>
      <c r="L59" s="488" t="e">
        <f t="shared" si="13"/>
        <v>#N/A</v>
      </c>
    </row>
    <row r="60" spans="1:14" ht="15" customHeight="1" x14ac:dyDescent="0.2">
      <c r="A60" s="490" t="s">
        <v>468</v>
      </c>
      <c r="B60" s="487">
        <v>314878</v>
      </c>
      <c r="C60" s="487">
        <v>49793</v>
      </c>
      <c r="D60" s="487">
        <v>27919</v>
      </c>
      <c r="E60" s="488">
        <f t="shared" si="11"/>
        <v>107.25896555482886</v>
      </c>
      <c r="F60" s="488">
        <f t="shared" si="11"/>
        <v>98.923214463097253</v>
      </c>
      <c r="G60" s="488">
        <f t="shared" si="11"/>
        <v>112.86332214900756</v>
      </c>
      <c r="H60" s="489" t="str">
        <f t="shared" si="14"/>
        <v/>
      </c>
      <c r="I60" s="488" t="str">
        <f t="shared" si="12"/>
        <v/>
      </c>
      <c r="J60" s="488" t="str">
        <f t="shared" si="10"/>
        <v/>
      </c>
      <c r="K60" s="488" t="str">
        <f t="shared" si="10"/>
        <v/>
      </c>
      <c r="L60" s="488" t="e">
        <f t="shared" si="13"/>
        <v>#N/A</v>
      </c>
    </row>
    <row r="61" spans="1:14" ht="15" customHeight="1" x14ac:dyDescent="0.2">
      <c r="A61" s="490">
        <v>42614</v>
      </c>
      <c r="B61" s="487">
        <v>321748</v>
      </c>
      <c r="C61" s="487">
        <v>48727</v>
      </c>
      <c r="D61" s="487">
        <v>28823</v>
      </c>
      <c r="E61" s="488">
        <f t="shared" si="11"/>
        <v>109.59913887072162</v>
      </c>
      <c r="F61" s="488">
        <f t="shared" si="11"/>
        <v>96.805403794576335</v>
      </c>
      <c r="G61" s="488">
        <f t="shared" si="11"/>
        <v>116.51776690787079</v>
      </c>
      <c r="H61" s="489">
        <f t="shared" si="14"/>
        <v>42614</v>
      </c>
      <c r="I61" s="488">
        <f t="shared" si="12"/>
        <v>109.59913887072162</v>
      </c>
      <c r="J61" s="488">
        <f t="shared" si="10"/>
        <v>96.805403794576335</v>
      </c>
      <c r="K61" s="488">
        <f t="shared" si="10"/>
        <v>116.51776690787079</v>
      </c>
      <c r="L61" s="488" t="e">
        <f t="shared" si="13"/>
        <v>#N/A</v>
      </c>
    </row>
    <row r="62" spans="1:14" ht="15" customHeight="1" x14ac:dyDescent="0.2">
      <c r="A62" s="490" t="s">
        <v>469</v>
      </c>
      <c r="B62" s="487">
        <v>320716</v>
      </c>
      <c r="C62" s="487">
        <v>49159</v>
      </c>
      <c r="D62" s="487">
        <v>28454</v>
      </c>
      <c r="E62" s="488">
        <f t="shared" si="11"/>
        <v>109.24760191846524</v>
      </c>
      <c r="F62" s="488">
        <f t="shared" si="11"/>
        <v>97.663653521406573</v>
      </c>
      <c r="G62" s="488">
        <f t="shared" si="11"/>
        <v>115.0260743016534</v>
      </c>
      <c r="H62" s="489" t="str">
        <f t="shared" si="14"/>
        <v/>
      </c>
      <c r="I62" s="488" t="str">
        <f t="shared" si="12"/>
        <v/>
      </c>
      <c r="J62" s="488" t="str">
        <f t="shared" si="10"/>
        <v/>
      </c>
      <c r="K62" s="488" t="str">
        <f t="shared" si="10"/>
        <v/>
      </c>
      <c r="L62" s="488" t="e">
        <f t="shared" si="13"/>
        <v>#N/A</v>
      </c>
    </row>
    <row r="63" spans="1:14" ht="15" customHeight="1" x14ac:dyDescent="0.2">
      <c r="A63" s="490" t="s">
        <v>470</v>
      </c>
      <c r="B63" s="487">
        <v>321650</v>
      </c>
      <c r="C63" s="487">
        <v>48891</v>
      </c>
      <c r="D63" s="487">
        <v>28456</v>
      </c>
      <c r="E63" s="488">
        <f t="shared" si="11"/>
        <v>109.56575648572051</v>
      </c>
      <c r="F63" s="488">
        <f t="shared" si="11"/>
        <v>97.131220820502634</v>
      </c>
      <c r="G63" s="488">
        <f t="shared" si="11"/>
        <v>115.03415935642964</v>
      </c>
      <c r="H63" s="489" t="str">
        <f t="shared" si="14"/>
        <v/>
      </c>
      <c r="I63" s="488" t="str">
        <f t="shared" si="12"/>
        <v/>
      </c>
      <c r="J63" s="488" t="str">
        <f t="shared" si="10"/>
        <v/>
      </c>
      <c r="K63" s="488" t="str">
        <f t="shared" si="10"/>
        <v/>
      </c>
      <c r="L63" s="488" t="e">
        <f t="shared" si="13"/>
        <v>#N/A</v>
      </c>
    </row>
    <row r="64" spans="1:14" ht="15" customHeight="1" x14ac:dyDescent="0.2">
      <c r="A64" s="490" t="s">
        <v>471</v>
      </c>
      <c r="B64" s="487">
        <v>323216</v>
      </c>
      <c r="C64" s="487">
        <v>50034</v>
      </c>
      <c r="D64" s="487">
        <v>29161</v>
      </c>
      <c r="E64" s="488">
        <f t="shared" si="11"/>
        <v>110.09919337257467</v>
      </c>
      <c r="F64" s="488">
        <f t="shared" si="11"/>
        <v>99.402006556074312</v>
      </c>
      <c r="G64" s="488">
        <f t="shared" si="11"/>
        <v>117.88414116505639</v>
      </c>
      <c r="H64" s="489" t="str">
        <f t="shared" si="14"/>
        <v/>
      </c>
      <c r="I64" s="488" t="str">
        <f t="shared" si="12"/>
        <v/>
      </c>
      <c r="J64" s="488" t="str">
        <f t="shared" si="10"/>
        <v/>
      </c>
      <c r="K64" s="488" t="str">
        <f t="shared" si="10"/>
        <v/>
      </c>
      <c r="L64" s="488" t="e">
        <f t="shared" si="13"/>
        <v>#N/A</v>
      </c>
    </row>
    <row r="65" spans="1:12" ht="15" customHeight="1" x14ac:dyDescent="0.2">
      <c r="A65" s="490">
        <v>42979</v>
      </c>
      <c r="B65" s="487">
        <v>330423</v>
      </c>
      <c r="C65" s="487">
        <v>48843</v>
      </c>
      <c r="D65" s="487">
        <v>30391</v>
      </c>
      <c r="E65" s="488">
        <f t="shared" si="11"/>
        <v>112.55416121648136</v>
      </c>
      <c r="F65" s="488">
        <f t="shared" si="11"/>
        <v>97.035859739743714</v>
      </c>
      <c r="G65" s="488">
        <f t="shared" si="11"/>
        <v>122.85644985244775</v>
      </c>
      <c r="H65" s="489">
        <f t="shared" si="14"/>
        <v>42979</v>
      </c>
      <c r="I65" s="488">
        <f t="shared" si="12"/>
        <v>112.55416121648136</v>
      </c>
      <c r="J65" s="488">
        <f t="shared" si="10"/>
        <v>97.035859739743714</v>
      </c>
      <c r="K65" s="488">
        <f t="shared" si="10"/>
        <v>122.85644985244775</v>
      </c>
      <c r="L65" s="488" t="e">
        <f t="shared" si="13"/>
        <v>#N/A</v>
      </c>
    </row>
    <row r="66" spans="1:12" ht="15" customHeight="1" x14ac:dyDescent="0.2">
      <c r="A66" s="490" t="s">
        <v>472</v>
      </c>
      <c r="B66" s="487">
        <v>330450</v>
      </c>
      <c r="C66" s="487">
        <v>49196</v>
      </c>
      <c r="D66" s="487">
        <v>30166</v>
      </c>
      <c r="E66" s="488">
        <f t="shared" si="11"/>
        <v>112.56335840418575</v>
      </c>
      <c r="F66" s="488">
        <f t="shared" si="11"/>
        <v>97.737161021158244</v>
      </c>
      <c r="G66" s="488">
        <f t="shared" si="11"/>
        <v>121.94688119012007</v>
      </c>
      <c r="H66" s="489" t="str">
        <f t="shared" si="14"/>
        <v/>
      </c>
      <c r="I66" s="488" t="str">
        <f t="shared" si="12"/>
        <v/>
      </c>
      <c r="J66" s="488" t="str">
        <f t="shared" si="10"/>
        <v/>
      </c>
      <c r="K66" s="488" t="str">
        <f t="shared" si="10"/>
        <v/>
      </c>
      <c r="L66" s="488" t="e">
        <f t="shared" si="13"/>
        <v>#N/A</v>
      </c>
    </row>
    <row r="67" spans="1:12" ht="15" customHeight="1" x14ac:dyDescent="0.2">
      <c r="A67" s="490" t="s">
        <v>473</v>
      </c>
      <c r="B67" s="487">
        <v>331911</v>
      </c>
      <c r="C67" s="487">
        <v>48766</v>
      </c>
      <c r="D67" s="487">
        <v>30173</v>
      </c>
      <c r="E67" s="488">
        <f t="shared" si="11"/>
        <v>113.06102844996731</v>
      </c>
      <c r="F67" s="488">
        <f t="shared" si="11"/>
        <v>96.882884672692953</v>
      </c>
      <c r="G67" s="488">
        <f t="shared" si="11"/>
        <v>121.97517888183694</v>
      </c>
      <c r="H67" s="489" t="str">
        <f t="shared" si="14"/>
        <v/>
      </c>
      <c r="I67" s="488" t="str">
        <f t="shared" si="12"/>
        <v/>
      </c>
      <c r="J67" s="488" t="str">
        <f t="shared" si="12"/>
        <v/>
      </c>
      <c r="K67" s="488" t="str">
        <f t="shared" si="12"/>
        <v/>
      </c>
      <c r="L67" s="488" t="e">
        <f t="shared" si="13"/>
        <v>#N/A</v>
      </c>
    </row>
    <row r="68" spans="1:12" ht="15" customHeight="1" x14ac:dyDescent="0.2">
      <c r="A68" s="490" t="s">
        <v>474</v>
      </c>
      <c r="B68" s="487">
        <v>334633</v>
      </c>
      <c r="C68" s="487">
        <v>49814</v>
      </c>
      <c r="D68" s="487">
        <v>30884</v>
      </c>
      <c r="E68" s="488">
        <f t="shared" si="11"/>
        <v>113.98824122520166</v>
      </c>
      <c r="F68" s="488">
        <f t="shared" si="11"/>
        <v>98.964934935929278</v>
      </c>
      <c r="G68" s="488">
        <f t="shared" si="11"/>
        <v>124.84941585479241</v>
      </c>
      <c r="H68" s="489" t="str">
        <f t="shared" si="14"/>
        <v/>
      </c>
      <c r="I68" s="488" t="str">
        <f t="shared" si="12"/>
        <v/>
      </c>
      <c r="J68" s="488" t="str">
        <f t="shared" si="12"/>
        <v/>
      </c>
      <c r="K68" s="488" t="str">
        <f t="shared" si="12"/>
        <v/>
      </c>
      <c r="L68" s="488" t="e">
        <f t="shared" si="13"/>
        <v>#N/A</v>
      </c>
    </row>
    <row r="69" spans="1:12" ht="15" customHeight="1" x14ac:dyDescent="0.2">
      <c r="A69" s="490">
        <v>43344</v>
      </c>
      <c r="B69" s="487">
        <v>340998</v>
      </c>
      <c r="C69" s="487">
        <v>47858</v>
      </c>
      <c r="D69" s="487">
        <v>31955</v>
      </c>
      <c r="E69" s="488">
        <f t="shared" si="11"/>
        <v>116.15639306736429</v>
      </c>
      <c r="F69" s="488">
        <f t="shared" si="11"/>
        <v>95.078970895003479</v>
      </c>
      <c r="G69" s="488">
        <f t="shared" si="11"/>
        <v>129.17896268747219</v>
      </c>
      <c r="H69" s="489">
        <f t="shared" si="14"/>
        <v>43344</v>
      </c>
      <c r="I69" s="488">
        <f t="shared" si="12"/>
        <v>116.15639306736429</v>
      </c>
      <c r="J69" s="488">
        <f t="shared" si="12"/>
        <v>95.078970895003479</v>
      </c>
      <c r="K69" s="488">
        <f t="shared" si="12"/>
        <v>129.17896268747219</v>
      </c>
      <c r="L69" s="488" t="e">
        <f t="shared" si="13"/>
        <v>#N/A</v>
      </c>
    </row>
    <row r="70" spans="1:12" ht="15" customHeight="1" x14ac:dyDescent="0.2">
      <c r="A70" s="490" t="s">
        <v>475</v>
      </c>
      <c r="B70" s="487">
        <v>340587</v>
      </c>
      <c r="C70" s="487">
        <v>48028</v>
      </c>
      <c r="D70" s="487">
        <v>31664</v>
      </c>
      <c r="E70" s="488">
        <f t="shared" si="11"/>
        <v>116.01639143230871</v>
      </c>
      <c r="F70" s="488">
        <f t="shared" si="11"/>
        <v>95.416708056024632</v>
      </c>
      <c r="G70" s="488">
        <f t="shared" si="11"/>
        <v>128.0025872175284</v>
      </c>
      <c r="H70" s="489" t="str">
        <f t="shared" si="14"/>
        <v/>
      </c>
      <c r="I70" s="488" t="str">
        <f t="shared" si="12"/>
        <v/>
      </c>
      <c r="J70" s="488" t="str">
        <f t="shared" si="12"/>
        <v/>
      </c>
      <c r="K70" s="488" t="str">
        <f t="shared" si="12"/>
        <v/>
      </c>
      <c r="L70" s="488" t="e">
        <f t="shared" si="13"/>
        <v>#N/A</v>
      </c>
    </row>
    <row r="71" spans="1:12" ht="15" customHeight="1" x14ac:dyDescent="0.2">
      <c r="A71" s="490" t="s">
        <v>476</v>
      </c>
      <c r="B71" s="487">
        <v>340517</v>
      </c>
      <c r="C71" s="487">
        <v>47400</v>
      </c>
      <c r="D71" s="487">
        <v>31709</v>
      </c>
      <c r="E71" s="491">
        <f t="shared" ref="E71:G75" si="15">IF($A$51=37802,IF(COUNTBLANK(B$51:B$70)&gt;0,#N/A,IF(ISBLANK(B71)=FALSE,B71/B$51*100,#N/A)),IF(COUNTBLANK(B$51:B$75)&gt;0,#N/A,B71/B$51*100))</f>
        <v>115.99254687159363</v>
      </c>
      <c r="F71" s="491">
        <f t="shared" si="15"/>
        <v>94.169067249428835</v>
      </c>
      <c r="G71" s="491">
        <f t="shared" si="15"/>
        <v>128.18450094999395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340537</v>
      </c>
      <c r="C72" s="487">
        <v>48279</v>
      </c>
      <c r="D72" s="487">
        <v>32337</v>
      </c>
      <c r="E72" s="491">
        <f t="shared" si="15"/>
        <v>115.99935960322651</v>
      </c>
      <c r="F72" s="491">
        <f t="shared" si="15"/>
        <v>95.915367040826453</v>
      </c>
      <c r="G72" s="491">
        <f t="shared" si="15"/>
        <v>130.72320814973523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346801</v>
      </c>
      <c r="C73" s="487">
        <v>46314</v>
      </c>
      <c r="D73" s="487">
        <v>33337</v>
      </c>
      <c r="E73" s="491">
        <f t="shared" si="15"/>
        <v>118.13310715064311</v>
      </c>
      <c r="F73" s="491">
        <f t="shared" si="15"/>
        <v>92.011522797258365</v>
      </c>
      <c r="G73" s="491">
        <f t="shared" si="15"/>
        <v>134.76573553785826</v>
      </c>
      <c r="H73" s="492">
        <f>IF(A$51=37802,IF(ISERROR(L73)=TRUE,IF(ISBLANK(A73)=FALSE,IF(MONTH(A73)=MONTH(MAX(A$51:A$75)),A73,""),""),""),IF(ISERROR(L73)=TRUE,IF(MONTH(A73)=MONTH(MAX(A$51:A$75)),A73,""),""))</f>
        <v>43709</v>
      </c>
      <c r="I73" s="488">
        <f t="shared" si="12"/>
        <v>118.13310715064311</v>
      </c>
      <c r="J73" s="488">
        <f t="shared" si="12"/>
        <v>92.011522797258365</v>
      </c>
      <c r="K73" s="488">
        <f t="shared" si="12"/>
        <v>134.76573553785826</v>
      </c>
      <c r="L73" s="488" t="e">
        <f t="shared" si="13"/>
        <v>#N/A</v>
      </c>
    </row>
    <row r="74" spans="1:12" ht="15" customHeight="1" x14ac:dyDescent="0.2">
      <c r="A74" s="490" t="s">
        <v>478</v>
      </c>
      <c r="B74" s="487">
        <v>344778</v>
      </c>
      <c r="C74" s="487">
        <v>46627</v>
      </c>
      <c r="D74" s="487">
        <v>32740</v>
      </c>
      <c r="E74" s="491">
        <f t="shared" si="15"/>
        <v>117.44399934597776</v>
      </c>
      <c r="F74" s="491">
        <f t="shared" si="15"/>
        <v>92.633356511373805</v>
      </c>
      <c r="G74" s="491">
        <f t="shared" si="15"/>
        <v>132.35234668714881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344338</v>
      </c>
      <c r="C75" s="493">
        <v>44744</v>
      </c>
      <c r="D75" s="493">
        <v>31474</v>
      </c>
      <c r="E75" s="491">
        <f t="shared" si="15"/>
        <v>117.29411925005451</v>
      </c>
      <c r="F75" s="491">
        <f t="shared" si="15"/>
        <v>88.892420780768845</v>
      </c>
      <c r="G75" s="491">
        <f t="shared" si="15"/>
        <v>127.23450701378502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118.13310715064311</v>
      </c>
      <c r="J77" s="488">
        <f>IF(J75&lt;&gt;"",J75,IF(J74&lt;&gt;"",J74,IF(J73&lt;&gt;"",J73,IF(J72&lt;&gt;"",J72,IF(J71&lt;&gt;"",J71,IF(J70&lt;&gt;"",J70,""))))))</f>
        <v>92.011522797258365</v>
      </c>
      <c r="K77" s="488">
        <f>IF(K75&lt;&gt;"",K75,IF(K74&lt;&gt;"",K74,IF(K73&lt;&gt;"",K73,IF(K72&lt;&gt;"",K72,IF(K71&lt;&gt;"",K71,IF(K70&lt;&gt;"",K70,""))))))</f>
        <v>134.76573553785826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+18,1%</v>
      </c>
      <c r="J79" s="488" t="str">
        <f>"GeB - ausschließlich: "&amp;IF(J77&gt;100,"+","")&amp;TEXT(J77-100,"0,0")&amp;"%"</f>
        <v>GeB - ausschließlich: -8,0%</v>
      </c>
      <c r="K79" s="488" t="str">
        <f>"GeB - im Nebenjob: "&amp;IF(K77&gt;100,"+","")&amp;TEXT(K77-100,"0,0")&amp;"%"</f>
        <v>GeB - im Nebenjob: +34,8%</v>
      </c>
    </row>
    <row r="81" spans="9:9" ht="15" customHeight="1" x14ac:dyDescent="0.2">
      <c r="I81" s="488" t="str">
        <f>IF(ISERROR(HLOOKUP(1,I$78:K$79,2,FALSE)),"",HLOOKUP(1,I$78:K$79,2,FALSE))</f>
        <v>GeB - im Nebenjob: +34,8%</v>
      </c>
    </row>
    <row r="82" spans="9:9" ht="15" customHeight="1" x14ac:dyDescent="0.2">
      <c r="I82" s="488" t="str">
        <f>IF(ISERROR(HLOOKUP(2,I$78:K$79,2,FALSE)),"",HLOOKUP(2,I$78:K$79,2,FALSE))</f>
        <v>SvB: +18,1%</v>
      </c>
    </row>
    <row r="83" spans="9:9" ht="15" customHeight="1" x14ac:dyDescent="0.2">
      <c r="I83" s="488" t="str">
        <f>IF(ISERROR(HLOOKUP(3,I$78:K$79,2,FALSE)),"",HLOOKUP(3,I$78:K$79,2,FALSE))</f>
        <v>GeB - ausschließlich: -8,0%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344338</v>
      </c>
      <c r="E12" s="114">
        <v>344778</v>
      </c>
      <c r="F12" s="114">
        <v>346801</v>
      </c>
      <c r="G12" s="114">
        <v>340537</v>
      </c>
      <c r="H12" s="114">
        <v>340517</v>
      </c>
      <c r="I12" s="115">
        <v>3821</v>
      </c>
      <c r="J12" s="116">
        <v>1.1221172511210895</v>
      </c>
      <c r="N12" s="117"/>
    </row>
    <row r="13" spans="1:15" s="110" customFormat="1" ht="13.5" customHeight="1" x14ac:dyDescent="0.2">
      <c r="A13" s="118" t="s">
        <v>105</v>
      </c>
      <c r="B13" s="119" t="s">
        <v>106</v>
      </c>
      <c r="C13" s="113">
        <v>56.840952784763807</v>
      </c>
      <c r="D13" s="114">
        <v>195725</v>
      </c>
      <c r="E13" s="114">
        <v>195946</v>
      </c>
      <c r="F13" s="114">
        <v>197877</v>
      </c>
      <c r="G13" s="114">
        <v>194332</v>
      </c>
      <c r="H13" s="114">
        <v>194141</v>
      </c>
      <c r="I13" s="115">
        <v>1584</v>
      </c>
      <c r="J13" s="116">
        <v>0.81590184453567249</v>
      </c>
    </row>
    <row r="14" spans="1:15" s="110" customFormat="1" ht="13.5" customHeight="1" x14ac:dyDescent="0.2">
      <c r="A14" s="120"/>
      <c r="B14" s="119" t="s">
        <v>107</v>
      </c>
      <c r="C14" s="113">
        <v>43.159047215236193</v>
      </c>
      <c r="D14" s="114">
        <v>148613</v>
      </c>
      <c r="E14" s="114">
        <v>148832</v>
      </c>
      <c r="F14" s="114">
        <v>148924</v>
      </c>
      <c r="G14" s="114">
        <v>146205</v>
      </c>
      <c r="H14" s="114">
        <v>146376</v>
      </c>
      <c r="I14" s="115">
        <v>2237</v>
      </c>
      <c r="J14" s="116">
        <v>1.5282559982510795</v>
      </c>
    </row>
    <row r="15" spans="1:15" s="110" customFormat="1" ht="13.5" customHeight="1" x14ac:dyDescent="0.2">
      <c r="A15" s="118" t="s">
        <v>105</v>
      </c>
      <c r="B15" s="121" t="s">
        <v>108</v>
      </c>
      <c r="C15" s="113">
        <v>10.920665160394728</v>
      </c>
      <c r="D15" s="114">
        <v>37604</v>
      </c>
      <c r="E15" s="114">
        <v>38778</v>
      </c>
      <c r="F15" s="114">
        <v>39703</v>
      </c>
      <c r="G15" s="114">
        <v>36026</v>
      </c>
      <c r="H15" s="114">
        <v>37017</v>
      </c>
      <c r="I15" s="115">
        <v>587</v>
      </c>
      <c r="J15" s="116">
        <v>1.5857578950212066</v>
      </c>
    </row>
    <row r="16" spans="1:15" s="110" customFormat="1" ht="13.5" customHeight="1" x14ac:dyDescent="0.2">
      <c r="A16" s="118"/>
      <c r="B16" s="121" t="s">
        <v>109</v>
      </c>
      <c r="C16" s="113">
        <v>67.905662459560077</v>
      </c>
      <c r="D16" s="114">
        <v>233825</v>
      </c>
      <c r="E16" s="114">
        <v>233736</v>
      </c>
      <c r="F16" s="114">
        <v>235282</v>
      </c>
      <c r="G16" s="114">
        <v>234114</v>
      </c>
      <c r="H16" s="114">
        <v>234285</v>
      </c>
      <c r="I16" s="115">
        <v>-460</v>
      </c>
      <c r="J16" s="116">
        <v>-0.19634206201848176</v>
      </c>
    </row>
    <row r="17" spans="1:10" s="110" customFormat="1" ht="13.5" customHeight="1" x14ac:dyDescent="0.2">
      <c r="A17" s="118"/>
      <c r="B17" s="121" t="s">
        <v>110</v>
      </c>
      <c r="C17" s="113">
        <v>19.996921629329321</v>
      </c>
      <c r="D17" s="114">
        <v>68857</v>
      </c>
      <c r="E17" s="114">
        <v>68280</v>
      </c>
      <c r="F17" s="114">
        <v>67917</v>
      </c>
      <c r="G17" s="114">
        <v>66628</v>
      </c>
      <c r="H17" s="114">
        <v>65584</v>
      </c>
      <c r="I17" s="115">
        <v>3273</v>
      </c>
      <c r="J17" s="116">
        <v>4.9905464747499391</v>
      </c>
    </row>
    <row r="18" spans="1:10" s="110" customFormat="1" ht="13.5" customHeight="1" x14ac:dyDescent="0.2">
      <c r="A18" s="120"/>
      <c r="B18" s="121" t="s">
        <v>111</v>
      </c>
      <c r="C18" s="113">
        <v>1.1767507507158663</v>
      </c>
      <c r="D18" s="114">
        <v>4052</v>
      </c>
      <c r="E18" s="114">
        <v>3984</v>
      </c>
      <c r="F18" s="114">
        <v>3899</v>
      </c>
      <c r="G18" s="114">
        <v>3769</v>
      </c>
      <c r="H18" s="114">
        <v>3631</v>
      </c>
      <c r="I18" s="115">
        <v>421</v>
      </c>
      <c r="J18" s="116">
        <v>11.594602038006059</v>
      </c>
    </row>
    <row r="19" spans="1:10" s="110" customFormat="1" ht="13.5" customHeight="1" x14ac:dyDescent="0.2">
      <c r="A19" s="120"/>
      <c r="B19" s="121" t="s">
        <v>112</v>
      </c>
      <c r="C19" s="113">
        <v>0.37288942841045719</v>
      </c>
      <c r="D19" s="114">
        <v>1284</v>
      </c>
      <c r="E19" s="114">
        <v>1198</v>
      </c>
      <c r="F19" s="114">
        <v>1212</v>
      </c>
      <c r="G19" s="114">
        <v>1064</v>
      </c>
      <c r="H19" s="114">
        <v>1017</v>
      </c>
      <c r="I19" s="115">
        <v>267</v>
      </c>
      <c r="J19" s="116">
        <v>26.253687315634217</v>
      </c>
    </row>
    <row r="20" spans="1:10" s="110" customFormat="1" ht="13.5" customHeight="1" x14ac:dyDescent="0.2">
      <c r="A20" s="118" t="s">
        <v>113</v>
      </c>
      <c r="B20" s="122" t="s">
        <v>114</v>
      </c>
      <c r="C20" s="113">
        <v>72.503760839640123</v>
      </c>
      <c r="D20" s="114">
        <v>249658</v>
      </c>
      <c r="E20" s="114">
        <v>250511</v>
      </c>
      <c r="F20" s="114">
        <v>252913</v>
      </c>
      <c r="G20" s="114">
        <v>247528</v>
      </c>
      <c r="H20" s="114">
        <v>248135</v>
      </c>
      <c r="I20" s="115">
        <v>1523</v>
      </c>
      <c r="J20" s="116">
        <v>0.61377878977169686</v>
      </c>
    </row>
    <row r="21" spans="1:10" s="110" customFormat="1" ht="13.5" customHeight="1" x14ac:dyDescent="0.2">
      <c r="A21" s="120"/>
      <c r="B21" s="122" t="s">
        <v>115</v>
      </c>
      <c r="C21" s="113">
        <v>27.496239160359877</v>
      </c>
      <c r="D21" s="114">
        <v>94680</v>
      </c>
      <c r="E21" s="114">
        <v>94267</v>
      </c>
      <c r="F21" s="114">
        <v>93888</v>
      </c>
      <c r="G21" s="114">
        <v>93009</v>
      </c>
      <c r="H21" s="114">
        <v>92382</v>
      </c>
      <c r="I21" s="115">
        <v>2298</v>
      </c>
      <c r="J21" s="116">
        <v>2.4874975644606092</v>
      </c>
    </row>
    <row r="22" spans="1:10" s="110" customFormat="1" ht="13.5" customHeight="1" x14ac:dyDescent="0.2">
      <c r="A22" s="118" t="s">
        <v>113</v>
      </c>
      <c r="B22" s="122" t="s">
        <v>116</v>
      </c>
      <c r="C22" s="113">
        <v>86.690112621900568</v>
      </c>
      <c r="D22" s="114">
        <v>298507</v>
      </c>
      <c r="E22" s="114">
        <v>299919</v>
      </c>
      <c r="F22" s="114">
        <v>301406</v>
      </c>
      <c r="G22" s="114">
        <v>296051</v>
      </c>
      <c r="H22" s="114">
        <v>296509</v>
      </c>
      <c r="I22" s="115">
        <v>1998</v>
      </c>
      <c r="J22" s="116">
        <v>0.67384126620102591</v>
      </c>
    </row>
    <row r="23" spans="1:10" s="110" customFormat="1" ht="13.5" customHeight="1" x14ac:dyDescent="0.2">
      <c r="A23" s="123"/>
      <c r="B23" s="124" t="s">
        <v>117</v>
      </c>
      <c r="C23" s="125">
        <v>13.232056874350203</v>
      </c>
      <c r="D23" s="114">
        <v>45563</v>
      </c>
      <c r="E23" s="114">
        <v>44597</v>
      </c>
      <c r="F23" s="114">
        <v>45133</v>
      </c>
      <c r="G23" s="114">
        <v>44219</v>
      </c>
      <c r="H23" s="114">
        <v>43742</v>
      </c>
      <c r="I23" s="115">
        <v>1821</v>
      </c>
      <c r="J23" s="116">
        <v>4.1630469571578805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76218</v>
      </c>
      <c r="E26" s="114">
        <v>79367</v>
      </c>
      <c r="F26" s="114">
        <v>79651</v>
      </c>
      <c r="G26" s="114">
        <v>80616</v>
      </c>
      <c r="H26" s="140">
        <v>79109</v>
      </c>
      <c r="I26" s="115">
        <v>-2891</v>
      </c>
      <c r="J26" s="116">
        <v>-3.6544514530584382</v>
      </c>
    </row>
    <row r="27" spans="1:10" s="110" customFormat="1" ht="13.5" customHeight="1" x14ac:dyDescent="0.2">
      <c r="A27" s="118" t="s">
        <v>105</v>
      </c>
      <c r="B27" s="119" t="s">
        <v>106</v>
      </c>
      <c r="C27" s="113">
        <v>41.99664121336167</v>
      </c>
      <c r="D27" s="115">
        <v>32009</v>
      </c>
      <c r="E27" s="114">
        <v>33380</v>
      </c>
      <c r="F27" s="114">
        <v>33444</v>
      </c>
      <c r="G27" s="114">
        <v>33466</v>
      </c>
      <c r="H27" s="140">
        <v>32616</v>
      </c>
      <c r="I27" s="115">
        <v>-607</v>
      </c>
      <c r="J27" s="116">
        <v>-1.8610497915133677</v>
      </c>
    </row>
    <row r="28" spans="1:10" s="110" customFormat="1" ht="13.5" customHeight="1" x14ac:dyDescent="0.2">
      <c r="A28" s="120"/>
      <c r="B28" s="119" t="s">
        <v>107</v>
      </c>
      <c r="C28" s="113">
        <v>58.00335878663833</v>
      </c>
      <c r="D28" s="115">
        <v>44209</v>
      </c>
      <c r="E28" s="114">
        <v>45987</v>
      </c>
      <c r="F28" s="114">
        <v>46207</v>
      </c>
      <c r="G28" s="114">
        <v>47150</v>
      </c>
      <c r="H28" s="140">
        <v>46493</v>
      </c>
      <c r="I28" s="115">
        <v>-2284</v>
      </c>
      <c r="J28" s="116">
        <v>-4.9125674832770523</v>
      </c>
    </row>
    <row r="29" spans="1:10" s="110" customFormat="1" ht="13.5" customHeight="1" x14ac:dyDescent="0.2">
      <c r="A29" s="118" t="s">
        <v>105</v>
      </c>
      <c r="B29" s="121" t="s">
        <v>108</v>
      </c>
      <c r="C29" s="113">
        <v>19.73024744810937</v>
      </c>
      <c r="D29" s="115">
        <v>15038</v>
      </c>
      <c r="E29" s="114">
        <v>16084</v>
      </c>
      <c r="F29" s="114">
        <v>15888</v>
      </c>
      <c r="G29" s="114">
        <v>16689</v>
      </c>
      <c r="H29" s="140">
        <v>15769</v>
      </c>
      <c r="I29" s="115">
        <v>-731</v>
      </c>
      <c r="J29" s="116">
        <v>-4.6356775952818818</v>
      </c>
    </row>
    <row r="30" spans="1:10" s="110" customFormat="1" ht="13.5" customHeight="1" x14ac:dyDescent="0.2">
      <c r="A30" s="118"/>
      <c r="B30" s="121" t="s">
        <v>109</v>
      </c>
      <c r="C30" s="113">
        <v>50.650764911175841</v>
      </c>
      <c r="D30" s="115">
        <v>38605</v>
      </c>
      <c r="E30" s="114">
        <v>40289</v>
      </c>
      <c r="F30" s="114">
        <v>40698</v>
      </c>
      <c r="G30" s="114">
        <v>41042</v>
      </c>
      <c r="H30" s="140">
        <v>40837</v>
      </c>
      <c r="I30" s="115">
        <v>-2232</v>
      </c>
      <c r="J30" s="116">
        <v>-5.4656316575654431</v>
      </c>
    </row>
    <row r="31" spans="1:10" s="110" customFormat="1" ht="13.5" customHeight="1" x14ac:dyDescent="0.2">
      <c r="A31" s="118"/>
      <c r="B31" s="121" t="s">
        <v>110</v>
      </c>
      <c r="C31" s="113">
        <v>16.812301556062874</v>
      </c>
      <c r="D31" s="115">
        <v>12814</v>
      </c>
      <c r="E31" s="114">
        <v>13049</v>
      </c>
      <c r="F31" s="114">
        <v>13136</v>
      </c>
      <c r="G31" s="114">
        <v>13087</v>
      </c>
      <c r="H31" s="140">
        <v>12948</v>
      </c>
      <c r="I31" s="115">
        <v>-134</v>
      </c>
      <c r="J31" s="116">
        <v>-1.0349088662341674</v>
      </c>
    </row>
    <row r="32" spans="1:10" s="110" customFormat="1" ht="13.5" customHeight="1" x14ac:dyDescent="0.2">
      <c r="A32" s="120"/>
      <c r="B32" s="121" t="s">
        <v>111</v>
      </c>
      <c r="C32" s="113">
        <v>12.80668608465192</v>
      </c>
      <c r="D32" s="115">
        <v>9761</v>
      </c>
      <c r="E32" s="114">
        <v>9945</v>
      </c>
      <c r="F32" s="114">
        <v>9929</v>
      </c>
      <c r="G32" s="114">
        <v>9798</v>
      </c>
      <c r="H32" s="140">
        <v>9555</v>
      </c>
      <c r="I32" s="115">
        <v>206</v>
      </c>
      <c r="J32" s="116">
        <v>2.1559392987964419</v>
      </c>
    </row>
    <row r="33" spans="1:10" s="110" customFormat="1" ht="13.5" customHeight="1" x14ac:dyDescent="0.2">
      <c r="A33" s="120"/>
      <c r="B33" s="121" t="s">
        <v>112</v>
      </c>
      <c r="C33" s="113">
        <v>1.2674171455561678</v>
      </c>
      <c r="D33" s="115">
        <v>966</v>
      </c>
      <c r="E33" s="114">
        <v>991</v>
      </c>
      <c r="F33" s="114">
        <v>1030</v>
      </c>
      <c r="G33" s="114">
        <v>908</v>
      </c>
      <c r="H33" s="140">
        <v>854</v>
      </c>
      <c r="I33" s="115">
        <v>112</v>
      </c>
      <c r="J33" s="116">
        <v>13.114754098360656</v>
      </c>
    </row>
    <row r="34" spans="1:10" s="110" customFormat="1" ht="13.5" customHeight="1" x14ac:dyDescent="0.2">
      <c r="A34" s="118" t="s">
        <v>113</v>
      </c>
      <c r="B34" s="122" t="s">
        <v>116</v>
      </c>
      <c r="C34" s="113">
        <v>86.898108058463876</v>
      </c>
      <c r="D34" s="115">
        <v>66232</v>
      </c>
      <c r="E34" s="114">
        <v>69080</v>
      </c>
      <c r="F34" s="114">
        <v>69458</v>
      </c>
      <c r="G34" s="114">
        <v>70267</v>
      </c>
      <c r="H34" s="140">
        <v>68956</v>
      </c>
      <c r="I34" s="115">
        <v>-2724</v>
      </c>
      <c r="J34" s="116">
        <v>-3.9503451476303728</v>
      </c>
    </row>
    <row r="35" spans="1:10" s="110" customFormat="1" ht="13.5" customHeight="1" x14ac:dyDescent="0.2">
      <c r="A35" s="118"/>
      <c r="B35" s="119" t="s">
        <v>117</v>
      </c>
      <c r="C35" s="113">
        <v>12.809310136713112</v>
      </c>
      <c r="D35" s="115">
        <v>9763</v>
      </c>
      <c r="E35" s="114">
        <v>10029</v>
      </c>
      <c r="F35" s="114">
        <v>9957</v>
      </c>
      <c r="G35" s="114">
        <v>10105</v>
      </c>
      <c r="H35" s="140">
        <v>9906</v>
      </c>
      <c r="I35" s="115">
        <v>-143</v>
      </c>
      <c r="J35" s="116">
        <v>-1.4435695538057742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44744</v>
      </c>
      <c r="E37" s="114">
        <v>46627</v>
      </c>
      <c r="F37" s="114">
        <v>46314</v>
      </c>
      <c r="G37" s="114">
        <v>48279</v>
      </c>
      <c r="H37" s="140">
        <v>47400</v>
      </c>
      <c r="I37" s="115">
        <v>-2656</v>
      </c>
      <c r="J37" s="116">
        <v>-5.6033755274261603</v>
      </c>
    </row>
    <row r="38" spans="1:10" s="110" customFormat="1" ht="13.5" customHeight="1" x14ac:dyDescent="0.2">
      <c r="A38" s="118" t="s">
        <v>105</v>
      </c>
      <c r="B38" s="119" t="s">
        <v>106</v>
      </c>
      <c r="C38" s="113">
        <v>36.686483103879851</v>
      </c>
      <c r="D38" s="115">
        <v>16415</v>
      </c>
      <c r="E38" s="114">
        <v>17116</v>
      </c>
      <c r="F38" s="114">
        <v>16819</v>
      </c>
      <c r="G38" s="114">
        <v>17481</v>
      </c>
      <c r="H38" s="140">
        <v>17011</v>
      </c>
      <c r="I38" s="115">
        <v>-596</v>
      </c>
      <c r="J38" s="116">
        <v>-3.5036153077420491</v>
      </c>
    </row>
    <row r="39" spans="1:10" s="110" customFormat="1" ht="13.5" customHeight="1" x14ac:dyDescent="0.2">
      <c r="A39" s="120"/>
      <c r="B39" s="119" t="s">
        <v>107</v>
      </c>
      <c r="C39" s="113">
        <v>63.313516896120149</v>
      </c>
      <c r="D39" s="115">
        <v>28329</v>
      </c>
      <c r="E39" s="114">
        <v>29511</v>
      </c>
      <c r="F39" s="114">
        <v>29495</v>
      </c>
      <c r="G39" s="114">
        <v>30798</v>
      </c>
      <c r="H39" s="140">
        <v>30389</v>
      </c>
      <c r="I39" s="115">
        <v>-2060</v>
      </c>
      <c r="J39" s="116">
        <v>-6.7787686333870809</v>
      </c>
    </row>
    <row r="40" spans="1:10" s="110" customFormat="1" ht="13.5" customHeight="1" x14ac:dyDescent="0.2">
      <c r="A40" s="118" t="s">
        <v>105</v>
      </c>
      <c r="B40" s="121" t="s">
        <v>108</v>
      </c>
      <c r="C40" s="113">
        <v>24.224477024852494</v>
      </c>
      <c r="D40" s="115">
        <v>10839</v>
      </c>
      <c r="E40" s="114">
        <v>11444</v>
      </c>
      <c r="F40" s="114">
        <v>10985</v>
      </c>
      <c r="G40" s="114">
        <v>12382</v>
      </c>
      <c r="H40" s="140">
        <v>11553</v>
      </c>
      <c r="I40" s="115">
        <v>-714</v>
      </c>
      <c r="J40" s="116">
        <v>-6.1802129317060501</v>
      </c>
    </row>
    <row r="41" spans="1:10" s="110" customFormat="1" ht="13.5" customHeight="1" x14ac:dyDescent="0.2">
      <c r="A41" s="118"/>
      <c r="B41" s="121" t="s">
        <v>109</v>
      </c>
      <c r="C41" s="113">
        <v>37.352494189165029</v>
      </c>
      <c r="D41" s="115">
        <v>16713</v>
      </c>
      <c r="E41" s="114">
        <v>17628</v>
      </c>
      <c r="F41" s="114">
        <v>17727</v>
      </c>
      <c r="G41" s="114">
        <v>18333</v>
      </c>
      <c r="H41" s="140">
        <v>18506</v>
      </c>
      <c r="I41" s="115">
        <v>-1793</v>
      </c>
      <c r="J41" s="116">
        <v>-9.6887495947260351</v>
      </c>
    </row>
    <row r="42" spans="1:10" s="110" customFormat="1" ht="13.5" customHeight="1" x14ac:dyDescent="0.2">
      <c r="A42" s="118"/>
      <c r="B42" s="121" t="s">
        <v>110</v>
      </c>
      <c r="C42" s="113">
        <v>17.363221884498479</v>
      </c>
      <c r="D42" s="115">
        <v>7769</v>
      </c>
      <c r="E42" s="114">
        <v>7918</v>
      </c>
      <c r="F42" s="114">
        <v>7987</v>
      </c>
      <c r="G42" s="114">
        <v>8078</v>
      </c>
      <c r="H42" s="140">
        <v>8079</v>
      </c>
      <c r="I42" s="115">
        <v>-310</v>
      </c>
      <c r="J42" s="116">
        <v>-3.8371085530387425</v>
      </c>
    </row>
    <row r="43" spans="1:10" s="110" customFormat="1" ht="13.5" customHeight="1" x14ac:dyDescent="0.2">
      <c r="A43" s="120"/>
      <c r="B43" s="121" t="s">
        <v>111</v>
      </c>
      <c r="C43" s="113">
        <v>21.059806901483999</v>
      </c>
      <c r="D43" s="115">
        <v>9423</v>
      </c>
      <c r="E43" s="114">
        <v>9637</v>
      </c>
      <c r="F43" s="114">
        <v>9615</v>
      </c>
      <c r="G43" s="114">
        <v>9486</v>
      </c>
      <c r="H43" s="140">
        <v>9262</v>
      </c>
      <c r="I43" s="115">
        <v>161</v>
      </c>
      <c r="J43" s="116">
        <v>1.7382854675016195</v>
      </c>
    </row>
    <row r="44" spans="1:10" s="110" customFormat="1" ht="13.5" customHeight="1" x14ac:dyDescent="0.2">
      <c r="A44" s="120"/>
      <c r="B44" s="121" t="s">
        <v>112</v>
      </c>
      <c r="C44" s="113">
        <v>1.9242803504380475</v>
      </c>
      <c r="D44" s="115">
        <v>861</v>
      </c>
      <c r="E44" s="114">
        <v>902</v>
      </c>
      <c r="F44" s="114">
        <v>936</v>
      </c>
      <c r="G44" s="114">
        <v>828</v>
      </c>
      <c r="H44" s="140">
        <v>785</v>
      </c>
      <c r="I44" s="115">
        <v>76</v>
      </c>
      <c r="J44" s="116">
        <v>9.6815286624203818</v>
      </c>
    </row>
    <row r="45" spans="1:10" s="110" customFormat="1" ht="13.5" customHeight="1" x14ac:dyDescent="0.2">
      <c r="A45" s="118" t="s">
        <v>113</v>
      </c>
      <c r="B45" s="122" t="s">
        <v>116</v>
      </c>
      <c r="C45" s="113">
        <v>86.932326121938132</v>
      </c>
      <c r="D45" s="115">
        <v>38897</v>
      </c>
      <c r="E45" s="114">
        <v>40520</v>
      </c>
      <c r="F45" s="114">
        <v>40316</v>
      </c>
      <c r="G45" s="114">
        <v>42044</v>
      </c>
      <c r="H45" s="140">
        <v>41192</v>
      </c>
      <c r="I45" s="115">
        <v>-2295</v>
      </c>
      <c r="J45" s="116">
        <v>-5.571470188386094</v>
      </c>
    </row>
    <row r="46" spans="1:10" s="110" customFormat="1" ht="13.5" customHeight="1" x14ac:dyDescent="0.2">
      <c r="A46" s="118"/>
      <c r="B46" s="119" t="s">
        <v>117</v>
      </c>
      <c r="C46" s="113">
        <v>12.582692651528697</v>
      </c>
      <c r="D46" s="115">
        <v>5630</v>
      </c>
      <c r="E46" s="114">
        <v>5854</v>
      </c>
      <c r="F46" s="114">
        <v>5768</v>
      </c>
      <c r="G46" s="114">
        <v>5997</v>
      </c>
      <c r="H46" s="140">
        <v>5967</v>
      </c>
      <c r="I46" s="115">
        <v>-337</v>
      </c>
      <c r="J46" s="116">
        <v>-5.6477291771409419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31474</v>
      </c>
      <c r="E48" s="114">
        <v>32740</v>
      </c>
      <c r="F48" s="114">
        <v>33337</v>
      </c>
      <c r="G48" s="114">
        <v>32337</v>
      </c>
      <c r="H48" s="140">
        <v>31709</v>
      </c>
      <c r="I48" s="115">
        <v>-235</v>
      </c>
      <c r="J48" s="116">
        <v>-0.74111451007600371</v>
      </c>
    </row>
    <row r="49" spans="1:12" s="110" customFormat="1" ht="13.5" customHeight="1" x14ac:dyDescent="0.2">
      <c r="A49" s="118" t="s">
        <v>105</v>
      </c>
      <c r="B49" s="119" t="s">
        <v>106</v>
      </c>
      <c r="C49" s="113">
        <v>49.545656732541147</v>
      </c>
      <c r="D49" s="115">
        <v>15594</v>
      </c>
      <c r="E49" s="114">
        <v>16264</v>
      </c>
      <c r="F49" s="114">
        <v>16625</v>
      </c>
      <c r="G49" s="114">
        <v>15985</v>
      </c>
      <c r="H49" s="140">
        <v>15605</v>
      </c>
      <c r="I49" s="115">
        <v>-11</v>
      </c>
      <c r="J49" s="116">
        <v>-7.0490227491188717E-2</v>
      </c>
    </row>
    <row r="50" spans="1:12" s="110" customFormat="1" ht="13.5" customHeight="1" x14ac:dyDescent="0.2">
      <c r="A50" s="120"/>
      <c r="B50" s="119" t="s">
        <v>107</v>
      </c>
      <c r="C50" s="113">
        <v>50.454343267458853</v>
      </c>
      <c r="D50" s="115">
        <v>15880</v>
      </c>
      <c r="E50" s="114">
        <v>16476</v>
      </c>
      <c r="F50" s="114">
        <v>16712</v>
      </c>
      <c r="G50" s="114">
        <v>16352</v>
      </c>
      <c r="H50" s="140">
        <v>16104</v>
      </c>
      <c r="I50" s="115">
        <v>-224</v>
      </c>
      <c r="J50" s="116">
        <v>-1.3909587680079483</v>
      </c>
    </row>
    <row r="51" spans="1:12" s="110" customFormat="1" ht="13.5" customHeight="1" x14ac:dyDescent="0.2">
      <c r="A51" s="118" t="s">
        <v>105</v>
      </c>
      <c r="B51" s="121" t="s">
        <v>108</v>
      </c>
      <c r="C51" s="113">
        <v>13.341170489928194</v>
      </c>
      <c r="D51" s="115">
        <v>4199</v>
      </c>
      <c r="E51" s="114">
        <v>4640</v>
      </c>
      <c r="F51" s="114">
        <v>4903</v>
      </c>
      <c r="G51" s="114">
        <v>4307</v>
      </c>
      <c r="H51" s="140">
        <v>4216</v>
      </c>
      <c r="I51" s="115">
        <v>-17</v>
      </c>
      <c r="J51" s="116">
        <v>-0.40322580645161288</v>
      </c>
    </row>
    <row r="52" spans="1:12" s="110" customFormat="1" ht="13.5" customHeight="1" x14ac:dyDescent="0.2">
      <c r="A52" s="118"/>
      <c r="B52" s="121" t="s">
        <v>109</v>
      </c>
      <c r="C52" s="113">
        <v>69.555823854610153</v>
      </c>
      <c r="D52" s="115">
        <v>21892</v>
      </c>
      <c r="E52" s="114">
        <v>22661</v>
      </c>
      <c r="F52" s="114">
        <v>22971</v>
      </c>
      <c r="G52" s="114">
        <v>22709</v>
      </c>
      <c r="H52" s="140">
        <v>22331</v>
      </c>
      <c r="I52" s="115">
        <v>-439</v>
      </c>
      <c r="J52" s="116">
        <v>-1.9658770319287089</v>
      </c>
    </row>
    <row r="53" spans="1:12" s="110" customFormat="1" ht="13.5" customHeight="1" x14ac:dyDescent="0.2">
      <c r="A53" s="118"/>
      <c r="B53" s="121" t="s">
        <v>110</v>
      </c>
      <c r="C53" s="113">
        <v>16.029103386922539</v>
      </c>
      <c r="D53" s="115">
        <v>5045</v>
      </c>
      <c r="E53" s="114">
        <v>5131</v>
      </c>
      <c r="F53" s="114">
        <v>5149</v>
      </c>
      <c r="G53" s="114">
        <v>5009</v>
      </c>
      <c r="H53" s="140">
        <v>4869</v>
      </c>
      <c r="I53" s="115">
        <v>176</v>
      </c>
      <c r="J53" s="116">
        <v>3.6147052782912303</v>
      </c>
    </row>
    <row r="54" spans="1:12" s="110" customFormat="1" ht="13.5" customHeight="1" x14ac:dyDescent="0.2">
      <c r="A54" s="120"/>
      <c r="B54" s="121" t="s">
        <v>111</v>
      </c>
      <c r="C54" s="113">
        <v>1.0739022685391117</v>
      </c>
      <c r="D54" s="115">
        <v>338</v>
      </c>
      <c r="E54" s="114">
        <v>308</v>
      </c>
      <c r="F54" s="114">
        <v>314</v>
      </c>
      <c r="G54" s="114">
        <v>312</v>
      </c>
      <c r="H54" s="140">
        <v>293</v>
      </c>
      <c r="I54" s="115">
        <v>45</v>
      </c>
      <c r="J54" s="116">
        <v>15.358361774744028</v>
      </c>
    </row>
    <row r="55" spans="1:12" s="110" customFormat="1" ht="13.5" customHeight="1" x14ac:dyDescent="0.2">
      <c r="A55" s="120"/>
      <c r="B55" s="121" t="s">
        <v>112</v>
      </c>
      <c r="C55" s="113">
        <v>0.33360869288936901</v>
      </c>
      <c r="D55" s="115">
        <v>105</v>
      </c>
      <c r="E55" s="114">
        <v>89</v>
      </c>
      <c r="F55" s="114">
        <v>94</v>
      </c>
      <c r="G55" s="114">
        <v>80</v>
      </c>
      <c r="H55" s="140">
        <v>69</v>
      </c>
      <c r="I55" s="115">
        <v>36</v>
      </c>
      <c r="J55" s="116">
        <v>52.173913043478258</v>
      </c>
    </row>
    <row r="56" spans="1:12" s="110" customFormat="1" ht="13.5" customHeight="1" x14ac:dyDescent="0.2">
      <c r="A56" s="118" t="s">
        <v>113</v>
      </c>
      <c r="B56" s="122" t="s">
        <v>116</v>
      </c>
      <c r="C56" s="113">
        <v>86.849463048865729</v>
      </c>
      <c r="D56" s="115">
        <v>27335</v>
      </c>
      <c r="E56" s="114">
        <v>28560</v>
      </c>
      <c r="F56" s="114">
        <v>29142</v>
      </c>
      <c r="G56" s="114">
        <v>28223</v>
      </c>
      <c r="H56" s="140">
        <v>27764</v>
      </c>
      <c r="I56" s="115">
        <v>-429</v>
      </c>
      <c r="J56" s="116">
        <v>-1.5451664025356577</v>
      </c>
    </row>
    <row r="57" spans="1:12" s="110" customFormat="1" ht="13.5" customHeight="1" x14ac:dyDescent="0.2">
      <c r="A57" s="142"/>
      <c r="B57" s="124" t="s">
        <v>117</v>
      </c>
      <c r="C57" s="125">
        <v>13.131473597254876</v>
      </c>
      <c r="D57" s="143">
        <v>4133</v>
      </c>
      <c r="E57" s="144">
        <v>4175</v>
      </c>
      <c r="F57" s="144">
        <v>4189</v>
      </c>
      <c r="G57" s="144">
        <v>4108</v>
      </c>
      <c r="H57" s="145">
        <v>3939</v>
      </c>
      <c r="I57" s="143">
        <v>194</v>
      </c>
      <c r="J57" s="146">
        <v>4.925107895404925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344338</v>
      </c>
      <c r="E12" s="236">
        <v>344778</v>
      </c>
      <c r="F12" s="114">
        <v>346801</v>
      </c>
      <c r="G12" s="114">
        <v>340537</v>
      </c>
      <c r="H12" s="140">
        <v>340517</v>
      </c>
      <c r="I12" s="115">
        <v>3821</v>
      </c>
      <c r="J12" s="116">
        <v>1.1221172511210895</v>
      </c>
    </row>
    <row r="13" spans="1:15" s="110" customFormat="1" ht="12" customHeight="1" x14ac:dyDescent="0.2">
      <c r="A13" s="118" t="s">
        <v>105</v>
      </c>
      <c r="B13" s="119" t="s">
        <v>106</v>
      </c>
      <c r="C13" s="113">
        <v>56.840952784763807</v>
      </c>
      <c r="D13" s="115">
        <v>195725</v>
      </c>
      <c r="E13" s="114">
        <v>195946</v>
      </c>
      <c r="F13" s="114">
        <v>197877</v>
      </c>
      <c r="G13" s="114">
        <v>194332</v>
      </c>
      <c r="H13" s="140">
        <v>194141</v>
      </c>
      <c r="I13" s="115">
        <v>1584</v>
      </c>
      <c r="J13" s="116">
        <v>0.81590184453567249</v>
      </c>
    </row>
    <row r="14" spans="1:15" s="110" customFormat="1" ht="12" customHeight="1" x14ac:dyDescent="0.2">
      <c r="A14" s="118"/>
      <c r="B14" s="119" t="s">
        <v>107</v>
      </c>
      <c r="C14" s="113">
        <v>43.159047215236193</v>
      </c>
      <c r="D14" s="115">
        <v>148613</v>
      </c>
      <c r="E14" s="114">
        <v>148832</v>
      </c>
      <c r="F14" s="114">
        <v>148924</v>
      </c>
      <c r="G14" s="114">
        <v>146205</v>
      </c>
      <c r="H14" s="140">
        <v>146376</v>
      </c>
      <c r="I14" s="115">
        <v>2237</v>
      </c>
      <c r="J14" s="116">
        <v>1.5282559982510795</v>
      </c>
    </row>
    <row r="15" spans="1:15" s="110" customFormat="1" ht="12" customHeight="1" x14ac:dyDescent="0.2">
      <c r="A15" s="118" t="s">
        <v>105</v>
      </c>
      <c r="B15" s="121" t="s">
        <v>108</v>
      </c>
      <c r="C15" s="113">
        <v>10.920665160394728</v>
      </c>
      <c r="D15" s="115">
        <v>37604</v>
      </c>
      <c r="E15" s="114">
        <v>38778</v>
      </c>
      <c r="F15" s="114">
        <v>39703</v>
      </c>
      <c r="G15" s="114">
        <v>36026</v>
      </c>
      <c r="H15" s="140">
        <v>37017</v>
      </c>
      <c r="I15" s="115">
        <v>587</v>
      </c>
      <c r="J15" s="116">
        <v>1.5857578950212066</v>
      </c>
    </row>
    <row r="16" spans="1:15" s="110" customFormat="1" ht="12" customHeight="1" x14ac:dyDescent="0.2">
      <c r="A16" s="118"/>
      <c r="B16" s="121" t="s">
        <v>109</v>
      </c>
      <c r="C16" s="113">
        <v>67.905662459560077</v>
      </c>
      <c r="D16" s="115">
        <v>233825</v>
      </c>
      <c r="E16" s="114">
        <v>233736</v>
      </c>
      <c r="F16" s="114">
        <v>235282</v>
      </c>
      <c r="G16" s="114">
        <v>234114</v>
      </c>
      <c r="H16" s="140">
        <v>234285</v>
      </c>
      <c r="I16" s="115">
        <v>-460</v>
      </c>
      <c r="J16" s="116">
        <v>-0.19634206201848176</v>
      </c>
    </row>
    <row r="17" spans="1:10" s="110" customFormat="1" ht="12" customHeight="1" x14ac:dyDescent="0.2">
      <c r="A17" s="118"/>
      <c r="B17" s="121" t="s">
        <v>110</v>
      </c>
      <c r="C17" s="113">
        <v>19.996921629329321</v>
      </c>
      <c r="D17" s="115">
        <v>68857</v>
      </c>
      <c r="E17" s="114">
        <v>68280</v>
      </c>
      <c r="F17" s="114">
        <v>67917</v>
      </c>
      <c r="G17" s="114">
        <v>66628</v>
      </c>
      <c r="H17" s="140">
        <v>65584</v>
      </c>
      <c r="I17" s="115">
        <v>3273</v>
      </c>
      <c r="J17" s="116">
        <v>4.9905464747499391</v>
      </c>
    </row>
    <row r="18" spans="1:10" s="110" customFormat="1" ht="12" customHeight="1" x14ac:dyDescent="0.2">
      <c r="A18" s="120"/>
      <c r="B18" s="121" t="s">
        <v>111</v>
      </c>
      <c r="C18" s="113">
        <v>1.1767507507158663</v>
      </c>
      <c r="D18" s="115">
        <v>4052</v>
      </c>
      <c r="E18" s="114">
        <v>3984</v>
      </c>
      <c r="F18" s="114">
        <v>3899</v>
      </c>
      <c r="G18" s="114">
        <v>3769</v>
      </c>
      <c r="H18" s="140">
        <v>3631</v>
      </c>
      <c r="I18" s="115">
        <v>421</v>
      </c>
      <c r="J18" s="116">
        <v>11.594602038006059</v>
      </c>
    </row>
    <row r="19" spans="1:10" s="110" customFormat="1" ht="12" customHeight="1" x14ac:dyDescent="0.2">
      <c r="A19" s="120"/>
      <c r="B19" s="121" t="s">
        <v>112</v>
      </c>
      <c r="C19" s="113">
        <v>0.37288942841045719</v>
      </c>
      <c r="D19" s="115">
        <v>1284</v>
      </c>
      <c r="E19" s="114">
        <v>1198</v>
      </c>
      <c r="F19" s="114">
        <v>1212</v>
      </c>
      <c r="G19" s="114">
        <v>1064</v>
      </c>
      <c r="H19" s="140">
        <v>1017</v>
      </c>
      <c r="I19" s="115">
        <v>267</v>
      </c>
      <c r="J19" s="116">
        <v>26.253687315634217</v>
      </c>
    </row>
    <row r="20" spans="1:10" s="110" customFormat="1" ht="12" customHeight="1" x14ac:dyDescent="0.2">
      <c r="A20" s="118" t="s">
        <v>113</v>
      </c>
      <c r="B20" s="119" t="s">
        <v>181</v>
      </c>
      <c r="C20" s="113">
        <v>72.503760839640123</v>
      </c>
      <c r="D20" s="115">
        <v>249658</v>
      </c>
      <c r="E20" s="114">
        <v>250511</v>
      </c>
      <c r="F20" s="114">
        <v>252913</v>
      </c>
      <c r="G20" s="114">
        <v>247528</v>
      </c>
      <c r="H20" s="140">
        <v>248135</v>
      </c>
      <c r="I20" s="115">
        <v>1523</v>
      </c>
      <c r="J20" s="116">
        <v>0.61377878977169686</v>
      </c>
    </row>
    <row r="21" spans="1:10" s="110" customFormat="1" ht="12" customHeight="1" x14ac:dyDescent="0.2">
      <c r="A21" s="118"/>
      <c r="B21" s="119" t="s">
        <v>182</v>
      </c>
      <c r="C21" s="113">
        <v>27.496239160359877</v>
      </c>
      <c r="D21" s="115">
        <v>94680</v>
      </c>
      <c r="E21" s="114">
        <v>94267</v>
      </c>
      <c r="F21" s="114">
        <v>93888</v>
      </c>
      <c r="G21" s="114">
        <v>93009</v>
      </c>
      <c r="H21" s="140">
        <v>92382</v>
      </c>
      <c r="I21" s="115">
        <v>2298</v>
      </c>
      <c r="J21" s="116">
        <v>2.4874975644606092</v>
      </c>
    </row>
    <row r="22" spans="1:10" s="110" customFormat="1" ht="12" customHeight="1" x14ac:dyDescent="0.2">
      <c r="A22" s="118" t="s">
        <v>113</v>
      </c>
      <c r="B22" s="119" t="s">
        <v>116</v>
      </c>
      <c r="C22" s="113">
        <v>86.690112621900568</v>
      </c>
      <c r="D22" s="115">
        <v>298507</v>
      </c>
      <c r="E22" s="114">
        <v>299919</v>
      </c>
      <c r="F22" s="114">
        <v>301406</v>
      </c>
      <c r="G22" s="114">
        <v>296051</v>
      </c>
      <c r="H22" s="140">
        <v>296509</v>
      </c>
      <c r="I22" s="115">
        <v>1998</v>
      </c>
      <c r="J22" s="116">
        <v>0.67384126620102591</v>
      </c>
    </row>
    <row r="23" spans="1:10" s="110" customFormat="1" ht="12" customHeight="1" x14ac:dyDescent="0.2">
      <c r="A23" s="118"/>
      <c r="B23" s="119" t="s">
        <v>117</v>
      </c>
      <c r="C23" s="113">
        <v>13.232056874350203</v>
      </c>
      <c r="D23" s="115">
        <v>45563</v>
      </c>
      <c r="E23" s="114">
        <v>44597</v>
      </c>
      <c r="F23" s="114">
        <v>45133</v>
      </c>
      <c r="G23" s="114">
        <v>44219</v>
      </c>
      <c r="H23" s="140">
        <v>43742</v>
      </c>
      <c r="I23" s="115">
        <v>1821</v>
      </c>
      <c r="J23" s="116">
        <v>4.1630469571578805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291399</v>
      </c>
      <c r="E64" s="236">
        <v>291620</v>
      </c>
      <c r="F64" s="236">
        <v>292885</v>
      </c>
      <c r="G64" s="236">
        <v>287613</v>
      </c>
      <c r="H64" s="140">
        <v>287227</v>
      </c>
      <c r="I64" s="115">
        <v>4172</v>
      </c>
      <c r="J64" s="116">
        <v>1.4525096874597443</v>
      </c>
    </row>
    <row r="65" spans="1:12" s="110" customFormat="1" ht="12" customHeight="1" x14ac:dyDescent="0.2">
      <c r="A65" s="118" t="s">
        <v>105</v>
      </c>
      <c r="B65" s="119" t="s">
        <v>106</v>
      </c>
      <c r="C65" s="113">
        <v>55.287766944979218</v>
      </c>
      <c r="D65" s="235">
        <v>161108</v>
      </c>
      <c r="E65" s="236">
        <v>161222</v>
      </c>
      <c r="F65" s="236">
        <v>162540</v>
      </c>
      <c r="G65" s="236">
        <v>159716</v>
      </c>
      <c r="H65" s="140">
        <v>159540</v>
      </c>
      <c r="I65" s="115">
        <v>1568</v>
      </c>
      <c r="J65" s="116">
        <v>0.9828256236680456</v>
      </c>
    </row>
    <row r="66" spans="1:12" s="110" customFormat="1" ht="12" customHeight="1" x14ac:dyDescent="0.2">
      <c r="A66" s="118"/>
      <c r="B66" s="119" t="s">
        <v>107</v>
      </c>
      <c r="C66" s="113">
        <v>44.712233055020782</v>
      </c>
      <c r="D66" s="235">
        <v>130291</v>
      </c>
      <c r="E66" s="236">
        <v>130398</v>
      </c>
      <c r="F66" s="236">
        <v>130345</v>
      </c>
      <c r="G66" s="236">
        <v>127897</v>
      </c>
      <c r="H66" s="140">
        <v>127687</v>
      </c>
      <c r="I66" s="115">
        <v>2604</v>
      </c>
      <c r="J66" s="116">
        <v>2.0393618770900717</v>
      </c>
    </row>
    <row r="67" spans="1:12" s="110" customFormat="1" ht="12" customHeight="1" x14ac:dyDescent="0.2">
      <c r="A67" s="118" t="s">
        <v>105</v>
      </c>
      <c r="B67" s="121" t="s">
        <v>108</v>
      </c>
      <c r="C67" s="113">
        <v>11.169907926931801</v>
      </c>
      <c r="D67" s="235">
        <v>32549</v>
      </c>
      <c r="E67" s="236">
        <v>33615</v>
      </c>
      <c r="F67" s="236">
        <v>34304</v>
      </c>
      <c r="G67" s="236">
        <v>31059</v>
      </c>
      <c r="H67" s="140">
        <v>31947</v>
      </c>
      <c r="I67" s="115">
        <v>602</v>
      </c>
      <c r="J67" s="116">
        <v>1.8843709894512788</v>
      </c>
    </row>
    <row r="68" spans="1:12" s="110" customFormat="1" ht="12" customHeight="1" x14ac:dyDescent="0.2">
      <c r="A68" s="118"/>
      <c r="B68" s="121" t="s">
        <v>109</v>
      </c>
      <c r="C68" s="113">
        <v>67.803252584943664</v>
      </c>
      <c r="D68" s="235">
        <v>197578</v>
      </c>
      <c r="E68" s="236">
        <v>197324</v>
      </c>
      <c r="F68" s="236">
        <v>198277</v>
      </c>
      <c r="G68" s="236">
        <v>197350</v>
      </c>
      <c r="H68" s="140">
        <v>197150</v>
      </c>
      <c r="I68" s="115">
        <v>428</v>
      </c>
      <c r="J68" s="116">
        <v>0.21709358356581282</v>
      </c>
    </row>
    <row r="69" spans="1:12" s="110" customFormat="1" ht="12" customHeight="1" x14ac:dyDescent="0.2">
      <c r="A69" s="118"/>
      <c r="B69" s="121" t="s">
        <v>110</v>
      </c>
      <c r="C69" s="113">
        <v>19.798283453271974</v>
      </c>
      <c r="D69" s="235">
        <v>57692</v>
      </c>
      <c r="E69" s="236">
        <v>57157</v>
      </c>
      <c r="F69" s="236">
        <v>56882</v>
      </c>
      <c r="G69" s="236">
        <v>55876</v>
      </c>
      <c r="H69" s="140">
        <v>54925</v>
      </c>
      <c r="I69" s="115">
        <v>2767</v>
      </c>
      <c r="J69" s="116">
        <v>5.0377787892580788</v>
      </c>
    </row>
    <row r="70" spans="1:12" s="110" customFormat="1" ht="12" customHeight="1" x14ac:dyDescent="0.2">
      <c r="A70" s="120"/>
      <c r="B70" s="121" t="s">
        <v>111</v>
      </c>
      <c r="C70" s="113">
        <v>1.2285560348525562</v>
      </c>
      <c r="D70" s="235">
        <v>3580</v>
      </c>
      <c r="E70" s="236">
        <v>3524</v>
      </c>
      <c r="F70" s="236">
        <v>3422</v>
      </c>
      <c r="G70" s="236">
        <v>3328</v>
      </c>
      <c r="H70" s="140">
        <v>3205</v>
      </c>
      <c r="I70" s="115">
        <v>375</v>
      </c>
      <c r="J70" s="116">
        <v>11.700468018720748</v>
      </c>
    </row>
    <row r="71" spans="1:12" s="110" customFormat="1" ht="12" customHeight="1" x14ac:dyDescent="0.2">
      <c r="A71" s="120"/>
      <c r="B71" s="121" t="s">
        <v>112</v>
      </c>
      <c r="C71" s="113">
        <v>0.38126417729642176</v>
      </c>
      <c r="D71" s="235">
        <v>1111</v>
      </c>
      <c r="E71" s="236">
        <v>1040</v>
      </c>
      <c r="F71" s="236">
        <v>1046</v>
      </c>
      <c r="G71" s="236">
        <v>925</v>
      </c>
      <c r="H71" s="140">
        <v>885</v>
      </c>
      <c r="I71" s="115">
        <v>226</v>
      </c>
      <c r="J71" s="116">
        <v>25.536723163841806</v>
      </c>
    </row>
    <row r="72" spans="1:12" s="110" customFormat="1" ht="12" customHeight="1" x14ac:dyDescent="0.2">
      <c r="A72" s="118" t="s">
        <v>113</v>
      </c>
      <c r="B72" s="119" t="s">
        <v>181</v>
      </c>
      <c r="C72" s="113">
        <v>71.376703420396083</v>
      </c>
      <c r="D72" s="235">
        <v>207991</v>
      </c>
      <c r="E72" s="236">
        <v>208588</v>
      </c>
      <c r="F72" s="236">
        <v>210473</v>
      </c>
      <c r="G72" s="236">
        <v>206168</v>
      </c>
      <c r="H72" s="140">
        <v>206568</v>
      </c>
      <c r="I72" s="115">
        <v>1423</v>
      </c>
      <c r="J72" s="116">
        <v>0.6888772704387901</v>
      </c>
    </row>
    <row r="73" spans="1:12" s="110" customFormat="1" ht="12" customHeight="1" x14ac:dyDescent="0.2">
      <c r="A73" s="118"/>
      <c r="B73" s="119" t="s">
        <v>182</v>
      </c>
      <c r="C73" s="113">
        <v>28.62329657960391</v>
      </c>
      <c r="D73" s="115">
        <v>83408</v>
      </c>
      <c r="E73" s="114">
        <v>83032</v>
      </c>
      <c r="F73" s="114">
        <v>82412</v>
      </c>
      <c r="G73" s="114">
        <v>81445</v>
      </c>
      <c r="H73" s="140">
        <v>80659</v>
      </c>
      <c r="I73" s="115">
        <v>2749</v>
      </c>
      <c r="J73" s="116">
        <v>3.4081751571430341</v>
      </c>
    </row>
    <row r="74" spans="1:12" s="110" customFormat="1" ht="12" customHeight="1" x14ac:dyDescent="0.2">
      <c r="A74" s="118" t="s">
        <v>113</v>
      </c>
      <c r="B74" s="119" t="s">
        <v>116</v>
      </c>
      <c r="C74" s="113">
        <v>86.370234626748896</v>
      </c>
      <c r="D74" s="115">
        <v>251682</v>
      </c>
      <c r="E74" s="114">
        <v>252966</v>
      </c>
      <c r="F74" s="114">
        <v>254186</v>
      </c>
      <c r="G74" s="114">
        <v>249121</v>
      </c>
      <c r="H74" s="140">
        <v>249184</v>
      </c>
      <c r="I74" s="115">
        <v>2498</v>
      </c>
      <c r="J74" s="116">
        <v>1.0024720688326698</v>
      </c>
    </row>
    <row r="75" spans="1:12" s="110" customFormat="1" ht="12" customHeight="1" x14ac:dyDescent="0.2">
      <c r="A75" s="142"/>
      <c r="B75" s="124" t="s">
        <v>117</v>
      </c>
      <c r="C75" s="125">
        <v>13.553238000130406</v>
      </c>
      <c r="D75" s="143">
        <v>39494</v>
      </c>
      <c r="E75" s="144">
        <v>38443</v>
      </c>
      <c r="F75" s="144">
        <v>38490</v>
      </c>
      <c r="G75" s="144">
        <v>38279</v>
      </c>
      <c r="H75" s="145">
        <v>37835</v>
      </c>
      <c r="I75" s="143">
        <v>1659</v>
      </c>
      <c r="J75" s="146">
        <v>4.3848288621646621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344338</v>
      </c>
      <c r="G11" s="114">
        <v>344778</v>
      </c>
      <c r="H11" s="114">
        <v>346801</v>
      </c>
      <c r="I11" s="114">
        <v>340537</v>
      </c>
      <c r="J11" s="140">
        <v>340517</v>
      </c>
      <c r="K11" s="114">
        <v>3821</v>
      </c>
      <c r="L11" s="116">
        <v>1.1221172511210895</v>
      </c>
    </row>
    <row r="12" spans="1:17" s="110" customFormat="1" ht="24.95" customHeight="1" x14ac:dyDescent="0.2">
      <c r="A12" s="604" t="s">
        <v>185</v>
      </c>
      <c r="B12" s="605"/>
      <c r="C12" s="605"/>
      <c r="D12" s="606"/>
      <c r="E12" s="113">
        <v>56.840952784763807</v>
      </c>
      <c r="F12" s="115">
        <v>195725</v>
      </c>
      <c r="G12" s="114">
        <v>195946</v>
      </c>
      <c r="H12" s="114">
        <v>197877</v>
      </c>
      <c r="I12" s="114">
        <v>194332</v>
      </c>
      <c r="J12" s="140">
        <v>194141</v>
      </c>
      <c r="K12" s="114">
        <v>1584</v>
      </c>
      <c r="L12" s="116">
        <v>0.81590184453567249</v>
      </c>
    </row>
    <row r="13" spans="1:17" s="110" customFormat="1" ht="15" customHeight="1" x14ac:dyDescent="0.2">
      <c r="A13" s="120"/>
      <c r="B13" s="612" t="s">
        <v>107</v>
      </c>
      <c r="C13" s="612"/>
      <c r="E13" s="113">
        <v>43.159047215236193</v>
      </c>
      <c r="F13" s="115">
        <v>148613</v>
      </c>
      <c r="G13" s="114">
        <v>148832</v>
      </c>
      <c r="H13" s="114">
        <v>148924</v>
      </c>
      <c r="I13" s="114">
        <v>146205</v>
      </c>
      <c r="J13" s="140">
        <v>146376</v>
      </c>
      <c r="K13" s="114">
        <v>2237</v>
      </c>
      <c r="L13" s="116">
        <v>1.5282559982510795</v>
      </c>
    </row>
    <row r="14" spans="1:17" s="110" customFormat="1" ht="24.95" customHeight="1" x14ac:dyDescent="0.2">
      <c r="A14" s="604" t="s">
        <v>186</v>
      </c>
      <c r="B14" s="605"/>
      <c r="C14" s="605"/>
      <c r="D14" s="606"/>
      <c r="E14" s="113">
        <v>10.920665160394728</v>
      </c>
      <c r="F14" s="115">
        <v>37604</v>
      </c>
      <c r="G14" s="114">
        <v>38778</v>
      </c>
      <c r="H14" s="114">
        <v>39703</v>
      </c>
      <c r="I14" s="114">
        <v>36026</v>
      </c>
      <c r="J14" s="140">
        <v>37017</v>
      </c>
      <c r="K14" s="114">
        <v>587</v>
      </c>
      <c r="L14" s="116">
        <v>1.5857578950212066</v>
      </c>
    </row>
    <row r="15" spans="1:17" s="110" customFormat="1" ht="15" customHeight="1" x14ac:dyDescent="0.2">
      <c r="A15" s="120"/>
      <c r="B15" s="119"/>
      <c r="C15" s="258" t="s">
        <v>106</v>
      </c>
      <c r="E15" s="113">
        <v>58.339538346984362</v>
      </c>
      <c r="F15" s="115">
        <v>21938</v>
      </c>
      <c r="G15" s="114">
        <v>22592</v>
      </c>
      <c r="H15" s="114">
        <v>23377</v>
      </c>
      <c r="I15" s="114">
        <v>21261</v>
      </c>
      <c r="J15" s="140">
        <v>21833</v>
      </c>
      <c r="K15" s="114">
        <v>105</v>
      </c>
      <c r="L15" s="116">
        <v>0.4809233728759218</v>
      </c>
    </row>
    <row r="16" spans="1:17" s="110" customFormat="1" ht="15" customHeight="1" x14ac:dyDescent="0.2">
      <c r="A16" s="120"/>
      <c r="B16" s="119"/>
      <c r="C16" s="258" t="s">
        <v>107</v>
      </c>
      <c r="E16" s="113">
        <v>41.660461653015638</v>
      </c>
      <c r="F16" s="115">
        <v>15666</v>
      </c>
      <c r="G16" s="114">
        <v>16186</v>
      </c>
      <c r="H16" s="114">
        <v>16326</v>
      </c>
      <c r="I16" s="114">
        <v>14765</v>
      </c>
      <c r="J16" s="140">
        <v>15184</v>
      </c>
      <c r="K16" s="114">
        <v>482</v>
      </c>
      <c r="L16" s="116">
        <v>3.1743940990516335</v>
      </c>
    </row>
    <row r="17" spans="1:12" s="110" customFormat="1" ht="15" customHeight="1" x14ac:dyDescent="0.2">
      <c r="A17" s="120"/>
      <c r="B17" s="121" t="s">
        <v>109</v>
      </c>
      <c r="C17" s="258"/>
      <c r="E17" s="113">
        <v>67.905662459560077</v>
      </c>
      <c r="F17" s="115">
        <v>233825</v>
      </c>
      <c r="G17" s="114">
        <v>233736</v>
      </c>
      <c r="H17" s="114">
        <v>235282</v>
      </c>
      <c r="I17" s="114">
        <v>234114</v>
      </c>
      <c r="J17" s="140">
        <v>234285</v>
      </c>
      <c r="K17" s="114">
        <v>-460</v>
      </c>
      <c r="L17" s="116">
        <v>-0.19634206201848176</v>
      </c>
    </row>
    <row r="18" spans="1:12" s="110" customFormat="1" ht="15" customHeight="1" x14ac:dyDescent="0.2">
      <c r="A18" s="120"/>
      <c r="B18" s="119"/>
      <c r="C18" s="258" t="s">
        <v>106</v>
      </c>
      <c r="E18" s="113">
        <v>56.995616379771199</v>
      </c>
      <c r="F18" s="115">
        <v>133270</v>
      </c>
      <c r="G18" s="114">
        <v>133151</v>
      </c>
      <c r="H18" s="114">
        <v>134537</v>
      </c>
      <c r="I18" s="114">
        <v>133924</v>
      </c>
      <c r="J18" s="140">
        <v>133896</v>
      </c>
      <c r="K18" s="114">
        <v>-626</v>
      </c>
      <c r="L18" s="116">
        <v>-0.46752703590846628</v>
      </c>
    </row>
    <row r="19" spans="1:12" s="110" customFormat="1" ht="15" customHeight="1" x14ac:dyDescent="0.2">
      <c r="A19" s="120"/>
      <c r="B19" s="119"/>
      <c r="C19" s="258" t="s">
        <v>107</v>
      </c>
      <c r="E19" s="113">
        <v>43.004383620228801</v>
      </c>
      <c r="F19" s="115">
        <v>100555</v>
      </c>
      <c r="G19" s="114">
        <v>100585</v>
      </c>
      <c r="H19" s="114">
        <v>100745</v>
      </c>
      <c r="I19" s="114">
        <v>100190</v>
      </c>
      <c r="J19" s="140">
        <v>100389</v>
      </c>
      <c r="K19" s="114">
        <v>166</v>
      </c>
      <c r="L19" s="116">
        <v>0.16535676219506121</v>
      </c>
    </row>
    <row r="20" spans="1:12" s="110" customFormat="1" ht="15" customHeight="1" x14ac:dyDescent="0.2">
      <c r="A20" s="120"/>
      <c r="B20" s="121" t="s">
        <v>110</v>
      </c>
      <c r="C20" s="258"/>
      <c r="E20" s="113">
        <v>19.996921629329321</v>
      </c>
      <c r="F20" s="115">
        <v>68857</v>
      </c>
      <c r="G20" s="114">
        <v>68280</v>
      </c>
      <c r="H20" s="114">
        <v>67917</v>
      </c>
      <c r="I20" s="114">
        <v>66628</v>
      </c>
      <c r="J20" s="140">
        <v>65584</v>
      </c>
      <c r="K20" s="114">
        <v>3273</v>
      </c>
      <c r="L20" s="116">
        <v>4.9905464747499391</v>
      </c>
    </row>
    <row r="21" spans="1:12" s="110" customFormat="1" ht="15" customHeight="1" x14ac:dyDescent="0.2">
      <c r="A21" s="120"/>
      <c r="B21" s="119"/>
      <c r="C21" s="258" t="s">
        <v>106</v>
      </c>
      <c r="E21" s="113">
        <v>55.082271954921069</v>
      </c>
      <c r="F21" s="115">
        <v>37928</v>
      </c>
      <c r="G21" s="114">
        <v>37665</v>
      </c>
      <c r="H21" s="114">
        <v>37425</v>
      </c>
      <c r="I21" s="114">
        <v>36688</v>
      </c>
      <c r="J21" s="140">
        <v>36034</v>
      </c>
      <c r="K21" s="114">
        <v>1894</v>
      </c>
      <c r="L21" s="116">
        <v>5.2561469723039353</v>
      </c>
    </row>
    <row r="22" spans="1:12" s="110" customFormat="1" ht="15" customHeight="1" x14ac:dyDescent="0.2">
      <c r="A22" s="120"/>
      <c r="B22" s="119"/>
      <c r="C22" s="258" t="s">
        <v>107</v>
      </c>
      <c r="E22" s="113">
        <v>44.917728045078931</v>
      </c>
      <c r="F22" s="115">
        <v>30929</v>
      </c>
      <c r="G22" s="114">
        <v>30615</v>
      </c>
      <c r="H22" s="114">
        <v>30492</v>
      </c>
      <c r="I22" s="114">
        <v>29940</v>
      </c>
      <c r="J22" s="140">
        <v>29550</v>
      </c>
      <c r="K22" s="114">
        <v>1379</v>
      </c>
      <c r="L22" s="116">
        <v>4.666666666666667</v>
      </c>
    </row>
    <row r="23" spans="1:12" s="110" customFormat="1" ht="15" customHeight="1" x14ac:dyDescent="0.2">
      <c r="A23" s="120"/>
      <c r="B23" s="121" t="s">
        <v>111</v>
      </c>
      <c r="C23" s="258"/>
      <c r="E23" s="113">
        <v>1.1767507507158663</v>
      </c>
      <c r="F23" s="115">
        <v>4052</v>
      </c>
      <c r="G23" s="114">
        <v>3984</v>
      </c>
      <c r="H23" s="114">
        <v>3899</v>
      </c>
      <c r="I23" s="114">
        <v>3769</v>
      </c>
      <c r="J23" s="140">
        <v>3631</v>
      </c>
      <c r="K23" s="114">
        <v>421</v>
      </c>
      <c r="L23" s="116">
        <v>11.594602038006059</v>
      </c>
    </row>
    <row r="24" spans="1:12" s="110" customFormat="1" ht="15" customHeight="1" x14ac:dyDescent="0.2">
      <c r="A24" s="120"/>
      <c r="B24" s="119"/>
      <c r="C24" s="258" t="s">
        <v>106</v>
      </c>
      <c r="E24" s="113">
        <v>63.89437314906219</v>
      </c>
      <c r="F24" s="115">
        <v>2589</v>
      </c>
      <c r="G24" s="114">
        <v>2538</v>
      </c>
      <c r="H24" s="114">
        <v>2538</v>
      </c>
      <c r="I24" s="114">
        <v>2459</v>
      </c>
      <c r="J24" s="140">
        <v>2378</v>
      </c>
      <c r="K24" s="114">
        <v>211</v>
      </c>
      <c r="L24" s="116">
        <v>8.8730025231286795</v>
      </c>
    </row>
    <row r="25" spans="1:12" s="110" customFormat="1" ht="15" customHeight="1" x14ac:dyDescent="0.2">
      <c r="A25" s="120"/>
      <c r="B25" s="119"/>
      <c r="C25" s="258" t="s">
        <v>107</v>
      </c>
      <c r="E25" s="113">
        <v>36.10562685093781</v>
      </c>
      <c r="F25" s="115">
        <v>1463</v>
      </c>
      <c r="G25" s="114">
        <v>1446</v>
      </c>
      <c r="H25" s="114">
        <v>1361</v>
      </c>
      <c r="I25" s="114">
        <v>1310</v>
      </c>
      <c r="J25" s="140">
        <v>1253</v>
      </c>
      <c r="K25" s="114">
        <v>210</v>
      </c>
      <c r="L25" s="116">
        <v>16.759776536312849</v>
      </c>
    </row>
    <row r="26" spans="1:12" s="110" customFormat="1" ht="15" customHeight="1" x14ac:dyDescent="0.2">
      <c r="A26" s="120"/>
      <c r="C26" s="121" t="s">
        <v>187</v>
      </c>
      <c r="D26" s="110" t="s">
        <v>188</v>
      </c>
      <c r="E26" s="113">
        <v>0.37288942841045719</v>
      </c>
      <c r="F26" s="115">
        <v>1284</v>
      </c>
      <c r="G26" s="114">
        <v>1198</v>
      </c>
      <c r="H26" s="114">
        <v>1212</v>
      </c>
      <c r="I26" s="114">
        <v>1064</v>
      </c>
      <c r="J26" s="140">
        <v>1017</v>
      </c>
      <c r="K26" s="114">
        <v>267</v>
      </c>
      <c r="L26" s="116">
        <v>26.253687315634217</v>
      </c>
    </row>
    <row r="27" spans="1:12" s="110" customFormat="1" ht="15" customHeight="1" x14ac:dyDescent="0.2">
      <c r="A27" s="120"/>
      <c r="B27" s="119"/>
      <c r="D27" s="259" t="s">
        <v>106</v>
      </c>
      <c r="E27" s="113">
        <v>55.68535825545171</v>
      </c>
      <c r="F27" s="115">
        <v>715</v>
      </c>
      <c r="G27" s="114">
        <v>653</v>
      </c>
      <c r="H27" s="114">
        <v>684</v>
      </c>
      <c r="I27" s="114">
        <v>593</v>
      </c>
      <c r="J27" s="140">
        <v>568</v>
      </c>
      <c r="K27" s="114">
        <v>147</v>
      </c>
      <c r="L27" s="116">
        <v>25.880281690140844</v>
      </c>
    </row>
    <row r="28" spans="1:12" s="110" customFormat="1" ht="15" customHeight="1" x14ac:dyDescent="0.2">
      <c r="A28" s="120"/>
      <c r="B28" s="119"/>
      <c r="D28" s="259" t="s">
        <v>107</v>
      </c>
      <c r="E28" s="113">
        <v>44.31464174454829</v>
      </c>
      <c r="F28" s="115">
        <v>569</v>
      </c>
      <c r="G28" s="114">
        <v>545</v>
      </c>
      <c r="H28" s="114">
        <v>528</v>
      </c>
      <c r="I28" s="114">
        <v>471</v>
      </c>
      <c r="J28" s="140">
        <v>449</v>
      </c>
      <c r="K28" s="114">
        <v>120</v>
      </c>
      <c r="L28" s="116">
        <v>26.726057906458799</v>
      </c>
    </row>
    <row r="29" spans="1:12" s="110" customFormat="1" ht="24.95" customHeight="1" x14ac:dyDescent="0.2">
      <c r="A29" s="604" t="s">
        <v>189</v>
      </c>
      <c r="B29" s="605"/>
      <c r="C29" s="605"/>
      <c r="D29" s="606"/>
      <c r="E29" s="113">
        <v>86.690112621900568</v>
      </c>
      <c r="F29" s="115">
        <v>298507</v>
      </c>
      <c r="G29" s="114">
        <v>299919</v>
      </c>
      <c r="H29" s="114">
        <v>301406</v>
      </c>
      <c r="I29" s="114">
        <v>296051</v>
      </c>
      <c r="J29" s="140">
        <v>296509</v>
      </c>
      <c r="K29" s="114">
        <v>1998</v>
      </c>
      <c r="L29" s="116">
        <v>0.67384126620102591</v>
      </c>
    </row>
    <row r="30" spans="1:12" s="110" customFormat="1" ht="15" customHeight="1" x14ac:dyDescent="0.2">
      <c r="A30" s="120"/>
      <c r="B30" s="119"/>
      <c r="C30" s="258" t="s">
        <v>106</v>
      </c>
      <c r="E30" s="113">
        <v>55.234550613553452</v>
      </c>
      <c r="F30" s="115">
        <v>164879</v>
      </c>
      <c r="G30" s="114">
        <v>165683</v>
      </c>
      <c r="H30" s="114">
        <v>166985</v>
      </c>
      <c r="I30" s="114">
        <v>163961</v>
      </c>
      <c r="J30" s="140">
        <v>164072</v>
      </c>
      <c r="K30" s="114">
        <v>807</v>
      </c>
      <c r="L30" s="116">
        <v>0.49185723340972254</v>
      </c>
    </row>
    <row r="31" spans="1:12" s="110" customFormat="1" ht="15" customHeight="1" x14ac:dyDescent="0.2">
      <c r="A31" s="120"/>
      <c r="B31" s="119"/>
      <c r="C31" s="258" t="s">
        <v>107</v>
      </c>
      <c r="E31" s="113">
        <v>44.765449386446548</v>
      </c>
      <c r="F31" s="115">
        <v>133628</v>
      </c>
      <c r="G31" s="114">
        <v>134236</v>
      </c>
      <c r="H31" s="114">
        <v>134421</v>
      </c>
      <c r="I31" s="114">
        <v>132090</v>
      </c>
      <c r="J31" s="140">
        <v>132437</v>
      </c>
      <c r="K31" s="114">
        <v>1191</v>
      </c>
      <c r="L31" s="116">
        <v>0.89929551409349351</v>
      </c>
    </row>
    <row r="32" spans="1:12" s="110" customFormat="1" ht="15" customHeight="1" x14ac:dyDescent="0.2">
      <c r="A32" s="120"/>
      <c r="B32" s="119" t="s">
        <v>117</v>
      </c>
      <c r="C32" s="258"/>
      <c r="E32" s="113">
        <v>13.232056874350203</v>
      </c>
      <c r="F32" s="115">
        <v>45563</v>
      </c>
      <c r="G32" s="114">
        <v>44597</v>
      </c>
      <c r="H32" s="114">
        <v>45133</v>
      </c>
      <c r="I32" s="114">
        <v>44219</v>
      </c>
      <c r="J32" s="140">
        <v>43742</v>
      </c>
      <c r="K32" s="114">
        <v>1821</v>
      </c>
      <c r="L32" s="116">
        <v>4.1630469571578805</v>
      </c>
    </row>
    <row r="33" spans="1:12" s="110" customFormat="1" ht="15" customHeight="1" x14ac:dyDescent="0.2">
      <c r="A33" s="120"/>
      <c r="B33" s="119"/>
      <c r="C33" s="258" t="s">
        <v>106</v>
      </c>
      <c r="E33" s="113">
        <v>67.350701226872687</v>
      </c>
      <c r="F33" s="115">
        <v>30687</v>
      </c>
      <c r="G33" s="114">
        <v>30111</v>
      </c>
      <c r="H33" s="114">
        <v>30740</v>
      </c>
      <c r="I33" s="114">
        <v>30220</v>
      </c>
      <c r="J33" s="140">
        <v>29921</v>
      </c>
      <c r="K33" s="114">
        <v>766</v>
      </c>
      <c r="L33" s="116">
        <v>2.560074863808028</v>
      </c>
    </row>
    <row r="34" spans="1:12" s="110" customFormat="1" ht="15" customHeight="1" x14ac:dyDescent="0.2">
      <c r="A34" s="120"/>
      <c r="B34" s="119"/>
      <c r="C34" s="258" t="s">
        <v>107</v>
      </c>
      <c r="E34" s="113">
        <v>32.64929877312732</v>
      </c>
      <c r="F34" s="115">
        <v>14876</v>
      </c>
      <c r="G34" s="114">
        <v>14486</v>
      </c>
      <c r="H34" s="114">
        <v>14393</v>
      </c>
      <c r="I34" s="114">
        <v>13999</v>
      </c>
      <c r="J34" s="140">
        <v>13821</v>
      </c>
      <c r="K34" s="114">
        <v>1055</v>
      </c>
      <c r="L34" s="116">
        <v>7.633311627233919</v>
      </c>
    </row>
    <row r="35" spans="1:12" s="110" customFormat="1" ht="24.95" customHeight="1" x14ac:dyDescent="0.2">
      <c r="A35" s="604" t="s">
        <v>190</v>
      </c>
      <c r="B35" s="605"/>
      <c r="C35" s="605"/>
      <c r="D35" s="606"/>
      <c r="E35" s="113">
        <v>72.503760839640123</v>
      </c>
      <c r="F35" s="115">
        <v>249658</v>
      </c>
      <c r="G35" s="114">
        <v>250511</v>
      </c>
      <c r="H35" s="114">
        <v>252913</v>
      </c>
      <c r="I35" s="114">
        <v>247528</v>
      </c>
      <c r="J35" s="140">
        <v>248135</v>
      </c>
      <c r="K35" s="114">
        <v>1523</v>
      </c>
      <c r="L35" s="116">
        <v>0.61377878977169686</v>
      </c>
    </row>
    <row r="36" spans="1:12" s="110" customFormat="1" ht="15" customHeight="1" x14ac:dyDescent="0.2">
      <c r="A36" s="120"/>
      <c r="B36" s="119"/>
      <c r="C36" s="258" t="s">
        <v>106</v>
      </c>
      <c r="E36" s="113">
        <v>70.333416113242919</v>
      </c>
      <c r="F36" s="115">
        <v>175593</v>
      </c>
      <c r="G36" s="114">
        <v>175957</v>
      </c>
      <c r="H36" s="114">
        <v>178021</v>
      </c>
      <c r="I36" s="114">
        <v>174651</v>
      </c>
      <c r="J36" s="140">
        <v>174791</v>
      </c>
      <c r="K36" s="114">
        <v>802</v>
      </c>
      <c r="L36" s="116">
        <v>0.45883369281027053</v>
      </c>
    </row>
    <row r="37" spans="1:12" s="110" customFormat="1" ht="15" customHeight="1" x14ac:dyDescent="0.2">
      <c r="A37" s="120"/>
      <c r="B37" s="119"/>
      <c r="C37" s="258" t="s">
        <v>107</v>
      </c>
      <c r="E37" s="113">
        <v>29.666583886757085</v>
      </c>
      <c r="F37" s="115">
        <v>74065</v>
      </c>
      <c r="G37" s="114">
        <v>74554</v>
      </c>
      <c r="H37" s="114">
        <v>74892</v>
      </c>
      <c r="I37" s="114">
        <v>72877</v>
      </c>
      <c r="J37" s="140">
        <v>73344</v>
      </c>
      <c r="K37" s="114">
        <v>721</v>
      </c>
      <c r="L37" s="116">
        <v>0.98303883071553233</v>
      </c>
    </row>
    <row r="38" spans="1:12" s="110" customFormat="1" ht="15" customHeight="1" x14ac:dyDescent="0.2">
      <c r="A38" s="120"/>
      <c r="B38" s="119" t="s">
        <v>182</v>
      </c>
      <c r="C38" s="258"/>
      <c r="E38" s="113">
        <v>27.496239160359877</v>
      </c>
      <c r="F38" s="115">
        <v>94680</v>
      </c>
      <c r="G38" s="114">
        <v>94267</v>
      </c>
      <c r="H38" s="114">
        <v>93888</v>
      </c>
      <c r="I38" s="114">
        <v>93009</v>
      </c>
      <c r="J38" s="140">
        <v>92382</v>
      </c>
      <c r="K38" s="114">
        <v>2298</v>
      </c>
      <c r="L38" s="116">
        <v>2.4874975644606092</v>
      </c>
    </row>
    <row r="39" spans="1:12" s="110" customFormat="1" ht="15" customHeight="1" x14ac:dyDescent="0.2">
      <c r="A39" s="120"/>
      <c r="B39" s="119"/>
      <c r="C39" s="258" t="s">
        <v>106</v>
      </c>
      <c r="E39" s="113">
        <v>21.263202365863961</v>
      </c>
      <c r="F39" s="115">
        <v>20132</v>
      </c>
      <c r="G39" s="114">
        <v>19989</v>
      </c>
      <c r="H39" s="114">
        <v>19856</v>
      </c>
      <c r="I39" s="114">
        <v>19681</v>
      </c>
      <c r="J39" s="140">
        <v>19350</v>
      </c>
      <c r="K39" s="114">
        <v>782</v>
      </c>
      <c r="L39" s="116">
        <v>4.0413436692506464</v>
      </c>
    </row>
    <row r="40" spans="1:12" s="110" customFormat="1" ht="15" customHeight="1" x14ac:dyDescent="0.2">
      <c r="A40" s="120"/>
      <c r="B40" s="119"/>
      <c r="C40" s="258" t="s">
        <v>107</v>
      </c>
      <c r="E40" s="113">
        <v>78.736797634136039</v>
      </c>
      <c r="F40" s="115">
        <v>74548</v>
      </c>
      <c r="G40" s="114">
        <v>74278</v>
      </c>
      <c r="H40" s="114">
        <v>74032</v>
      </c>
      <c r="I40" s="114">
        <v>73328</v>
      </c>
      <c r="J40" s="140">
        <v>73032</v>
      </c>
      <c r="K40" s="114">
        <v>1516</v>
      </c>
      <c r="L40" s="116">
        <v>2.0758023879943037</v>
      </c>
    </row>
    <row r="41" spans="1:12" s="110" customFormat="1" ht="24.75" customHeight="1" x14ac:dyDescent="0.2">
      <c r="A41" s="604" t="s">
        <v>519</v>
      </c>
      <c r="B41" s="605"/>
      <c r="C41" s="605"/>
      <c r="D41" s="606"/>
      <c r="E41" s="113">
        <v>4.6834796043422449</v>
      </c>
      <c r="F41" s="115">
        <v>16127</v>
      </c>
      <c r="G41" s="114">
        <v>17908</v>
      </c>
      <c r="H41" s="114">
        <v>17801</v>
      </c>
      <c r="I41" s="114">
        <v>14220</v>
      </c>
      <c r="J41" s="140">
        <v>15502</v>
      </c>
      <c r="K41" s="114">
        <v>625</v>
      </c>
      <c r="L41" s="116">
        <v>4.0317378402786739</v>
      </c>
    </row>
    <row r="42" spans="1:12" s="110" customFormat="1" ht="15" customHeight="1" x14ac:dyDescent="0.2">
      <c r="A42" s="120"/>
      <c r="B42" s="119"/>
      <c r="C42" s="258" t="s">
        <v>106</v>
      </c>
      <c r="E42" s="113">
        <v>58.03931295343213</v>
      </c>
      <c r="F42" s="115">
        <v>9360</v>
      </c>
      <c r="G42" s="114">
        <v>10546</v>
      </c>
      <c r="H42" s="114">
        <v>10597</v>
      </c>
      <c r="I42" s="114">
        <v>8375</v>
      </c>
      <c r="J42" s="140">
        <v>9066</v>
      </c>
      <c r="K42" s="114">
        <v>294</v>
      </c>
      <c r="L42" s="116">
        <v>3.242885506287227</v>
      </c>
    </row>
    <row r="43" spans="1:12" s="110" customFormat="1" ht="15" customHeight="1" x14ac:dyDescent="0.2">
      <c r="A43" s="123"/>
      <c r="B43" s="124"/>
      <c r="C43" s="260" t="s">
        <v>107</v>
      </c>
      <c r="D43" s="261"/>
      <c r="E43" s="125">
        <v>41.96068704656787</v>
      </c>
      <c r="F43" s="143">
        <v>6767</v>
      </c>
      <c r="G43" s="144">
        <v>7362</v>
      </c>
      <c r="H43" s="144">
        <v>7204</v>
      </c>
      <c r="I43" s="144">
        <v>5845</v>
      </c>
      <c r="J43" s="145">
        <v>6436</v>
      </c>
      <c r="K43" s="144">
        <v>331</v>
      </c>
      <c r="L43" s="146">
        <v>5.1429459291485395</v>
      </c>
    </row>
    <row r="44" spans="1:12" s="110" customFormat="1" ht="45.75" customHeight="1" x14ac:dyDescent="0.2">
      <c r="A44" s="604" t="s">
        <v>191</v>
      </c>
      <c r="B44" s="605"/>
      <c r="C44" s="605"/>
      <c r="D44" s="606"/>
      <c r="E44" s="113">
        <v>1.4175025701490978</v>
      </c>
      <c r="F44" s="115">
        <v>4881</v>
      </c>
      <c r="G44" s="114">
        <v>4937</v>
      </c>
      <c r="H44" s="114">
        <v>4950</v>
      </c>
      <c r="I44" s="114">
        <v>4816</v>
      </c>
      <c r="J44" s="140">
        <v>4900</v>
      </c>
      <c r="K44" s="114">
        <v>-19</v>
      </c>
      <c r="L44" s="116">
        <v>-0.38775510204081631</v>
      </c>
    </row>
    <row r="45" spans="1:12" s="110" customFormat="1" ht="15" customHeight="1" x14ac:dyDescent="0.2">
      <c r="A45" s="120"/>
      <c r="B45" s="119"/>
      <c r="C45" s="258" t="s">
        <v>106</v>
      </c>
      <c r="E45" s="113">
        <v>57.201393157139933</v>
      </c>
      <c r="F45" s="115">
        <v>2792</v>
      </c>
      <c r="G45" s="114">
        <v>2832</v>
      </c>
      <c r="H45" s="114">
        <v>2830</v>
      </c>
      <c r="I45" s="114">
        <v>2771</v>
      </c>
      <c r="J45" s="140">
        <v>2811</v>
      </c>
      <c r="K45" s="114">
        <v>-19</v>
      </c>
      <c r="L45" s="116">
        <v>-0.67591604411241546</v>
      </c>
    </row>
    <row r="46" spans="1:12" s="110" customFormat="1" ht="15" customHeight="1" x14ac:dyDescent="0.2">
      <c r="A46" s="123"/>
      <c r="B46" s="124"/>
      <c r="C46" s="260" t="s">
        <v>107</v>
      </c>
      <c r="D46" s="261"/>
      <c r="E46" s="125">
        <v>42.798606842860067</v>
      </c>
      <c r="F46" s="143">
        <v>2089</v>
      </c>
      <c r="G46" s="144">
        <v>2105</v>
      </c>
      <c r="H46" s="144">
        <v>2120</v>
      </c>
      <c r="I46" s="144">
        <v>2045</v>
      </c>
      <c r="J46" s="145">
        <v>2089</v>
      </c>
      <c r="K46" s="144">
        <v>0</v>
      </c>
      <c r="L46" s="146">
        <v>0</v>
      </c>
    </row>
    <row r="47" spans="1:12" s="110" customFormat="1" ht="39" customHeight="1" x14ac:dyDescent="0.2">
      <c r="A47" s="604" t="s">
        <v>520</v>
      </c>
      <c r="B47" s="607"/>
      <c r="C47" s="607"/>
      <c r="D47" s="608"/>
      <c r="E47" s="113">
        <v>0.33513582584553547</v>
      </c>
      <c r="F47" s="115">
        <v>1154</v>
      </c>
      <c r="G47" s="114">
        <v>1237</v>
      </c>
      <c r="H47" s="114">
        <v>1198</v>
      </c>
      <c r="I47" s="114">
        <v>1071</v>
      </c>
      <c r="J47" s="140">
        <v>1165</v>
      </c>
      <c r="K47" s="114">
        <v>-11</v>
      </c>
      <c r="L47" s="116">
        <v>-0.94420600858369097</v>
      </c>
    </row>
    <row r="48" spans="1:12" s="110" customFormat="1" ht="15" customHeight="1" x14ac:dyDescent="0.2">
      <c r="A48" s="120"/>
      <c r="B48" s="119"/>
      <c r="C48" s="258" t="s">
        <v>106</v>
      </c>
      <c r="E48" s="113">
        <v>37.52166377816291</v>
      </c>
      <c r="F48" s="115">
        <v>433</v>
      </c>
      <c r="G48" s="114">
        <v>467</v>
      </c>
      <c r="H48" s="114">
        <v>452</v>
      </c>
      <c r="I48" s="114">
        <v>409</v>
      </c>
      <c r="J48" s="140">
        <v>444</v>
      </c>
      <c r="K48" s="114">
        <v>-11</v>
      </c>
      <c r="L48" s="116">
        <v>-2.4774774774774775</v>
      </c>
    </row>
    <row r="49" spans="1:12" s="110" customFormat="1" ht="15" customHeight="1" x14ac:dyDescent="0.2">
      <c r="A49" s="123"/>
      <c r="B49" s="124"/>
      <c r="C49" s="260" t="s">
        <v>107</v>
      </c>
      <c r="D49" s="261"/>
      <c r="E49" s="125">
        <v>62.47833622183709</v>
      </c>
      <c r="F49" s="143">
        <v>721</v>
      </c>
      <c r="G49" s="144">
        <v>770</v>
      </c>
      <c r="H49" s="144">
        <v>746</v>
      </c>
      <c r="I49" s="144">
        <v>662</v>
      </c>
      <c r="J49" s="145">
        <v>721</v>
      </c>
      <c r="K49" s="144">
        <v>0</v>
      </c>
      <c r="L49" s="146">
        <v>0</v>
      </c>
    </row>
    <row r="50" spans="1:12" s="110" customFormat="1" ht="24.95" customHeight="1" x14ac:dyDescent="0.2">
      <c r="A50" s="609" t="s">
        <v>192</v>
      </c>
      <c r="B50" s="610"/>
      <c r="C50" s="610"/>
      <c r="D50" s="611"/>
      <c r="E50" s="262">
        <v>16.1704488032108</v>
      </c>
      <c r="F50" s="263">
        <v>55681</v>
      </c>
      <c r="G50" s="264">
        <v>56949</v>
      </c>
      <c r="H50" s="264">
        <v>57561</v>
      </c>
      <c r="I50" s="264">
        <v>53653</v>
      </c>
      <c r="J50" s="265">
        <v>53834</v>
      </c>
      <c r="K50" s="263">
        <v>1847</v>
      </c>
      <c r="L50" s="266">
        <v>3.430917264182487</v>
      </c>
    </row>
    <row r="51" spans="1:12" s="110" customFormat="1" ht="15" customHeight="1" x14ac:dyDescent="0.2">
      <c r="A51" s="120"/>
      <c r="B51" s="119"/>
      <c r="C51" s="258" t="s">
        <v>106</v>
      </c>
      <c r="E51" s="113">
        <v>60.808893518435376</v>
      </c>
      <c r="F51" s="115">
        <v>33859</v>
      </c>
      <c r="G51" s="114">
        <v>34507</v>
      </c>
      <c r="H51" s="114">
        <v>35258</v>
      </c>
      <c r="I51" s="114">
        <v>32896</v>
      </c>
      <c r="J51" s="140">
        <v>33004</v>
      </c>
      <c r="K51" s="114">
        <v>855</v>
      </c>
      <c r="L51" s="116">
        <v>2.5905950793843169</v>
      </c>
    </row>
    <row r="52" spans="1:12" s="110" customFormat="1" ht="15" customHeight="1" x14ac:dyDescent="0.2">
      <c r="A52" s="120"/>
      <c r="B52" s="119"/>
      <c r="C52" s="258" t="s">
        <v>107</v>
      </c>
      <c r="E52" s="113">
        <v>39.191106481564624</v>
      </c>
      <c r="F52" s="115">
        <v>21822</v>
      </c>
      <c r="G52" s="114">
        <v>22442</v>
      </c>
      <c r="H52" s="114">
        <v>22303</v>
      </c>
      <c r="I52" s="114">
        <v>20757</v>
      </c>
      <c r="J52" s="140">
        <v>20830</v>
      </c>
      <c r="K52" s="114">
        <v>992</v>
      </c>
      <c r="L52" s="116">
        <v>4.7623619779164663</v>
      </c>
    </row>
    <row r="53" spans="1:12" s="110" customFormat="1" ht="15" customHeight="1" x14ac:dyDescent="0.2">
      <c r="A53" s="120"/>
      <c r="B53" s="119"/>
      <c r="C53" s="258" t="s">
        <v>187</v>
      </c>
      <c r="D53" s="110" t="s">
        <v>193</v>
      </c>
      <c r="E53" s="113">
        <v>20.421687828882384</v>
      </c>
      <c r="F53" s="115">
        <v>11371</v>
      </c>
      <c r="G53" s="114">
        <v>13126</v>
      </c>
      <c r="H53" s="114">
        <v>13283</v>
      </c>
      <c r="I53" s="114">
        <v>10225</v>
      </c>
      <c r="J53" s="140">
        <v>10899</v>
      </c>
      <c r="K53" s="114">
        <v>472</v>
      </c>
      <c r="L53" s="116">
        <v>4.3306725387650244</v>
      </c>
    </row>
    <row r="54" spans="1:12" s="110" customFormat="1" ht="15" customHeight="1" x14ac:dyDescent="0.2">
      <c r="A54" s="120"/>
      <c r="B54" s="119"/>
      <c r="D54" s="267" t="s">
        <v>194</v>
      </c>
      <c r="E54" s="113">
        <v>59.941957611467771</v>
      </c>
      <c r="F54" s="115">
        <v>6816</v>
      </c>
      <c r="G54" s="114">
        <v>7868</v>
      </c>
      <c r="H54" s="114">
        <v>8120</v>
      </c>
      <c r="I54" s="114">
        <v>6267</v>
      </c>
      <c r="J54" s="140">
        <v>6610</v>
      </c>
      <c r="K54" s="114">
        <v>206</v>
      </c>
      <c r="L54" s="116">
        <v>3.1164901664145233</v>
      </c>
    </row>
    <row r="55" spans="1:12" s="110" customFormat="1" ht="15" customHeight="1" x14ac:dyDescent="0.2">
      <c r="A55" s="120"/>
      <c r="B55" s="119"/>
      <c r="D55" s="267" t="s">
        <v>195</v>
      </c>
      <c r="E55" s="113">
        <v>40.058042388532229</v>
      </c>
      <c r="F55" s="115">
        <v>4555</v>
      </c>
      <c r="G55" s="114">
        <v>5258</v>
      </c>
      <c r="H55" s="114">
        <v>5163</v>
      </c>
      <c r="I55" s="114">
        <v>3958</v>
      </c>
      <c r="J55" s="140">
        <v>4289</v>
      </c>
      <c r="K55" s="114">
        <v>266</v>
      </c>
      <c r="L55" s="116">
        <v>6.2019118675681977</v>
      </c>
    </row>
    <row r="56" spans="1:12" s="110" customFormat="1" ht="15" customHeight="1" x14ac:dyDescent="0.2">
      <c r="A56" s="120"/>
      <c r="B56" s="119" t="s">
        <v>196</v>
      </c>
      <c r="C56" s="258"/>
      <c r="E56" s="113">
        <v>59.021078126724326</v>
      </c>
      <c r="F56" s="115">
        <v>203232</v>
      </c>
      <c r="G56" s="114">
        <v>202467</v>
      </c>
      <c r="H56" s="114">
        <v>203529</v>
      </c>
      <c r="I56" s="114">
        <v>202262</v>
      </c>
      <c r="J56" s="140">
        <v>202298</v>
      </c>
      <c r="K56" s="114">
        <v>934</v>
      </c>
      <c r="L56" s="116">
        <v>0.46169512303631277</v>
      </c>
    </row>
    <row r="57" spans="1:12" s="110" customFormat="1" ht="15" customHeight="1" x14ac:dyDescent="0.2">
      <c r="A57" s="120"/>
      <c r="B57" s="119"/>
      <c r="C57" s="258" t="s">
        <v>106</v>
      </c>
      <c r="E57" s="113">
        <v>55.445992757046135</v>
      </c>
      <c r="F57" s="115">
        <v>112684</v>
      </c>
      <c r="G57" s="114">
        <v>112262</v>
      </c>
      <c r="H57" s="114">
        <v>113026</v>
      </c>
      <c r="I57" s="114">
        <v>112490</v>
      </c>
      <c r="J57" s="140">
        <v>112394</v>
      </c>
      <c r="K57" s="114">
        <v>290</v>
      </c>
      <c r="L57" s="116">
        <v>0.25802089079488227</v>
      </c>
    </row>
    <row r="58" spans="1:12" s="110" customFormat="1" ht="15" customHeight="1" x14ac:dyDescent="0.2">
      <c r="A58" s="120"/>
      <c r="B58" s="119"/>
      <c r="C58" s="258" t="s">
        <v>107</v>
      </c>
      <c r="E58" s="113">
        <v>44.554007242953865</v>
      </c>
      <c r="F58" s="115">
        <v>90548</v>
      </c>
      <c r="G58" s="114">
        <v>90205</v>
      </c>
      <c r="H58" s="114">
        <v>90503</v>
      </c>
      <c r="I58" s="114">
        <v>89772</v>
      </c>
      <c r="J58" s="140">
        <v>89904</v>
      </c>
      <c r="K58" s="114">
        <v>644</v>
      </c>
      <c r="L58" s="116">
        <v>0.71631962982737141</v>
      </c>
    </row>
    <row r="59" spans="1:12" s="110" customFormat="1" ht="15" customHeight="1" x14ac:dyDescent="0.2">
      <c r="A59" s="120"/>
      <c r="B59" s="119"/>
      <c r="C59" s="258" t="s">
        <v>105</v>
      </c>
      <c r="D59" s="110" t="s">
        <v>197</v>
      </c>
      <c r="E59" s="113">
        <v>92.716698157770423</v>
      </c>
      <c r="F59" s="115">
        <v>188430</v>
      </c>
      <c r="G59" s="114">
        <v>187696</v>
      </c>
      <c r="H59" s="114">
        <v>188820</v>
      </c>
      <c r="I59" s="114">
        <v>187721</v>
      </c>
      <c r="J59" s="140">
        <v>187765</v>
      </c>
      <c r="K59" s="114">
        <v>665</v>
      </c>
      <c r="L59" s="116">
        <v>0.35416611189518815</v>
      </c>
    </row>
    <row r="60" spans="1:12" s="110" customFormat="1" ht="15" customHeight="1" x14ac:dyDescent="0.2">
      <c r="A60" s="120"/>
      <c r="B60" s="119"/>
      <c r="C60" s="258"/>
      <c r="D60" s="267" t="s">
        <v>198</v>
      </c>
      <c r="E60" s="113">
        <v>53.743565249694846</v>
      </c>
      <c r="F60" s="115">
        <v>101269</v>
      </c>
      <c r="G60" s="114">
        <v>100856</v>
      </c>
      <c r="H60" s="114">
        <v>101640</v>
      </c>
      <c r="I60" s="114">
        <v>101233</v>
      </c>
      <c r="J60" s="140">
        <v>101138</v>
      </c>
      <c r="K60" s="114">
        <v>131</v>
      </c>
      <c r="L60" s="116">
        <v>0.12952599418616148</v>
      </c>
    </row>
    <row r="61" spans="1:12" s="110" customFormat="1" ht="15" customHeight="1" x14ac:dyDescent="0.2">
      <c r="A61" s="120"/>
      <c r="B61" s="119"/>
      <c r="C61" s="258"/>
      <c r="D61" s="267" t="s">
        <v>199</v>
      </c>
      <c r="E61" s="113">
        <v>46.256434750305154</v>
      </c>
      <c r="F61" s="115">
        <v>87161</v>
      </c>
      <c r="G61" s="114">
        <v>86840</v>
      </c>
      <c r="H61" s="114">
        <v>87180</v>
      </c>
      <c r="I61" s="114">
        <v>86488</v>
      </c>
      <c r="J61" s="140">
        <v>86627</v>
      </c>
      <c r="K61" s="114">
        <v>534</v>
      </c>
      <c r="L61" s="116">
        <v>0.61643598416198186</v>
      </c>
    </row>
    <row r="62" spans="1:12" s="110" customFormat="1" ht="15" customHeight="1" x14ac:dyDescent="0.2">
      <c r="A62" s="120"/>
      <c r="B62" s="119"/>
      <c r="C62" s="258"/>
      <c r="D62" s="258" t="s">
        <v>200</v>
      </c>
      <c r="E62" s="113">
        <v>7.2833018422295703</v>
      </c>
      <c r="F62" s="115">
        <v>14802</v>
      </c>
      <c r="G62" s="114">
        <v>14771</v>
      </c>
      <c r="H62" s="114">
        <v>14709</v>
      </c>
      <c r="I62" s="114">
        <v>14541</v>
      </c>
      <c r="J62" s="140">
        <v>14533</v>
      </c>
      <c r="K62" s="114">
        <v>269</v>
      </c>
      <c r="L62" s="116">
        <v>1.8509598844010184</v>
      </c>
    </row>
    <row r="63" spans="1:12" s="110" customFormat="1" ht="15" customHeight="1" x14ac:dyDescent="0.2">
      <c r="A63" s="120"/>
      <c r="B63" s="119"/>
      <c r="C63" s="258"/>
      <c r="D63" s="267" t="s">
        <v>198</v>
      </c>
      <c r="E63" s="113">
        <v>77.117957032833402</v>
      </c>
      <c r="F63" s="115">
        <v>11415</v>
      </c>
      <c r="G63" s="114">
        <v>11406</v>
      </c>
      <c r="H63" s="114">
        <v>11386</v>
      </c>
      <c r="I63" s="114">
        <v>11257</v>
      </c>
      <c r="J63" s="140">
        <v>11256</v>
      </c>
      <c r="K63" s="114">
        <v>159</v>
      </c>
      <c r="L63" s="116">
        <v>1.4125799573560767</v>
      </c>
    </row>
    <row r="64" spans="1:12" s="110" customFormat="1" ht="15" customHeight="1" x14ac:dyDescent="0.2">
      <c r="A64" s="120"/>
      <c r="B64" s="119"/>
      <c r="C64" s="258"/>
      <c r="D64" s="267" t="s">
        <v>199</v>
      </c>
      <c r="E64" s="113">
        <v>22.882042967166598</v>
      </c>
      <c r="F64" s="115">
        <v>3387</v>
      </c>
      <c r="G64" s="114">
        <v>3365</v>
      </c>
      <c r="H64" s="114">
        <v>3323</v>
      </c>
      <c r="I64" s="114">
        <v>3284</v>
      </c>
      <c r="J64" s="140">
        <v>3277</v>
      </c>
      <c r="K64" s="114">
        <v>110</v>
      </c>
      <c r="L64" s="116">
        <v>3.3567287152883734</v>
      </c>
    </row>
    <row r="65" spans="1:12" s="110" customFormat="1" ht="15" customHeight="1" x14ac:dyDescent="0.2">
      <c r="A65" s="120"/>
      <c r="B65" s="119" t="s">
        <v>201</v>
      </c>
      <c r="C65" s="258"/>
      <c r="E65" s="113">
        <v>13.942695839552997</v>
      </c>
      <c r="F65" s="115">
        <v>48010</v>
      </c>
      <c r="G65" s="114">
        <v>47461</v>
      </c>
      <c r="H65" s="114">
        <v>47067</v>
      </c>
      <c r="I65" s="114">
        <v>46511</v>
      </c>
      <c r="J65" s="140">
        <v>45877</v>
      </c>
      <c r="K65" s="114">
        <v>2133</v>
      </c>
      <c r="L65" s="116">
        <v>4.6493885825141135</v>
      </c>
    </row>
    <row r="66" spans="1:12" s="110" customFormat="1" ht="15" customHeight="1" x14ac:dyDescent="0.2">
      <c r="A66" s="120"/>
      <c r="B66" s="119"/>
      <c r="C66" s="258" t="s">
        <v>106</v>
      </c>
      <c r="E66" s="113">
        <v>54.607373463861698</v>
      </c>
      <c r="F66" s="115">
        <v>26217</v>
      </c>
      <c r="G66" s="114">
        <v>25958</v>
      </c>
      <c r="H66" s="114">
        <v>25824</v>
      </c>
      <c r="I66" s="114">
        <v>25558</v>
      </c>
      <c r="J66" s="140">
        <v>25242</v>
      </c>
      <c r="K66" s="114">
        <v>975</v>
      </c>
      <c r="L66" s="116">
        <v>3.8626099358212502</v>
      </c>
    </row>
    <row r="67" spans="1:12" s="110" customFormat="1" ht="15" customHeight="1" x14ac:dyDescent="0.2">
      <c r="A67" s="120"/>
      <c r="B67" s="119"/>
      <c r="C67" s="258" t="s">
        <v>107</v>
      </c>
      <c r="E67" s="113">
        <v>45.392626536138302</v>
      </c>
      <c r="F67" s="115">
        <v>21793</v>
      </c>
      <c r="G67" s="114">
        <v>21503</v>
      </c>
      <c r="H67" s="114">
        <v>21243</v>
      </c>
      <c r="I67" s="114">
        <v>20953</v>
      </c>
      <c r="J67" s="140">
        <v>20635</v>
      </c>
      <c r="K67" s="114">
        <v>1158</v>
      </c>
      <c r="L67" s="116">
        <v>5.6118245699055</v>
      </c>
    </row>
    <row r="68" spans="1:12" s="110" customFormat="1" ht="15" customHeight="1" x14ac:dyDescent="0.2">
      <c r="A68" s="120"/>
      <c r="B68" s="119"/>
      <c r="C68" s="258" t="s">
        <v>105</v>
      </c>
      <c r="D68" s="110" t="s">
        <v>202</v>
      </c>
      <c r="E68" s="113">
        <v>23.018121224744846</v>
      </c>
      <c r="F68" s="115">
        <v>11051</v>
      </c>
      <c r="G68" s="114">
        <v>10670</v>
      </c>
      <c r="H68" s="114">
        <v>10381</v>
      </c>
      <c r="I68" s="114">
        <v>10099</v>
      </c>
      <c r="J68" s="140">
        <v>9702</v>
      </c>
      <c r="K68" s="114">
        <v>1349</v>
      </c>
      <c r="L68" s="116">
        <v>13.904349618635333</v>
      </c>
    </row>
    <row r="69" spans="1:12" s="110" customFormat="1" ht="15" customHeight="1" x14ac:dyDescent="0.2">
      <c r="A69" s="120"/>
      <c r="B69" s="119"/>
      <c r="C69" s="258"/>
      <c r="D69" s="267" t="s">
        <v>198</v>
      </c>
      <c r="E69" s="113">
        <v>51.443308297891591</v>
      </c>
      <c r="F69" s="115">
        <v>5685</v>
      </c>
      <c r="G69" s="114">
        <v>5508</v>
      </c>
      <c r="H69" s="114">
        <v>5384</v>
      </c>
      <c r="I69" s="114">
        <v>5243</v>
      </c>
      <c r="J69" s="140">
        <v>5060</v>
      </c>
      <c r="K69" s="114">
        <v>625</v>
      </c>
      <c r="L69" s="116">
        <v>12.351778656126482</v>
      </c>
    </row>
    <row r="70" spans="1:12" s="110" customFormat="1" ht="15" customHeight="1" x14ac:dyDescent="0.2">
      <c r="A70" s="120"/>
      <c r="B70" s="119"/>
      <c r="C70" s="258"/>
      <c r="D70" s="267" t="s">
        <v>199</v>
      </c>
      <c r="E70" s="113">
        <v>48.556691702108409</v>
      </c>
      <c r="F70" s="115">
        <v>5366</v>
      </c>
      <c r="G70" s="114">
        <v>5162</v>
      </c>
      <c r="H70" s="114">
        <v>4997</v>
      </c>
      <c r="I70" s="114">
        <v>4856</v>
      </c>
      <c r="J70" s="140">
        <v>4642</v>
      </c>
      <c r="K70" s="114">
        <v>724</v>
      </c>
      <c r="L70" s="116">
        <v>15.596725549332184</v>
      </c>
    </row>
    <row r="71" spans="1:12" s="110" customFormat="1" ht="15" customHeight="1" x14ac:dyDescent="0.2">
      <c r="A71" s="120"/>
      <c r="B71" s="119"/>
      <c r="C71" s="258"/>
      <c r="D71" s="110" t="s">
        <v>203</v>
      </c>
      <c r="E71" s="113">
        <v>71.339304311601751</v>
      </c>
      <c r="F71" s="115">
        <v>34250</v>
      </c>
      <c r="G71" s="114">
        <v>34106</v>
      </c>
      <c r="H71" s="114">
        <v>34009</v>
      </c>
      <c r="I71" s="114">
        <v>33840</v>
      </c>
      <c r="J71" s="140">
        <v>33643</v>
      </c>
      <c r="K71" s="114">
        <v>607</v>
      </c>
      <c r="L71" s="116">
        <v>1.8042386231905596</v>
      </c>
    </row>
    <row r="72" spans="1:12" s="110" customFormat="1" ht="15" customHeight="1" x14ac:dyDescent="0.2">
      <c r="A72" s="120"/>
      <c r="B72" s="119"/>
      <c r="C72" s="258"/>
      <c r="D72" s="267" t="s">
        <v>198</v>
      </c>
      <c r="E72" s="113">
        <v>55.366423357664232</v>
      </c>
      <c r="F72" s="115">
        <v>18963</v>
      </c>
      <c r="G72" s="114">
        <v>18894</v>
      </c>
      <c r="H72" s="114">
        <v>18890</v>
      </c>
      <c r="I72" s="114">
        <v>18826</v>
      </c>
      <c r="J72" s="140">
        <v>18720</v>
      </c>
      <c r="K72" s="114">
        <v>243</v>
      </c>
      <c r="L72" s="116">
        <v>1.2980769230769231</v>
      </c>
    </row>
    <row r="73" spans="1:12" s="110" customFormat="1" ht="15" customHeight="1" x14ac:dyDescent="0.2">
      <c r="A73" s="120"/>
      <c r="B73" s="119"/>
      <c r="C73" s="258"/>
      <c r="D73" s="267" t="s">
        <v>199</v>
      </c>
      <c r="E73" s="113">
        <v>44.633576642335768</v>
      </c>
      <c r="F73" s="115">
        <v>15287</v>
      </c>
      <c r="G73" s="114">
        <v>15212</v>
      </c>
      <c r="H73" s="114">
        <v>15119</v>
      </c>
      <c r="I73" s="114">
        <v>15014</v>
      </c>
      <c r="J73" s="140">
        <v>14923</v>
      </c>
      <c r="K73" s="114">
        <v>364</v>
      </c>
      <c r="L73" s="116">
        <v>2.4391878308651074</v>
      </c>
    </row>
    <row r="74" spans="1:12" s="110" customFormat="1" ht="15" customHeight="1" x14ac:dyDescent="0.2">
      <c r="A74" s="120"/>
      <c r="B74" s="119"/>
      <c r="C74" s="258"/>
      <c r="D74" s="110" t="s">
        <v>204</v>
      </c>
      <c r="E74" s="113">
        <v>5.6425744636534052</v>
      </c>
      <c r="F74" s="115">
        <v>2709</v>
      </c>
      <c r="G74" s="114">
        <v>2685</v>
      </c>
      <c r="H74" s="114">
        <v>2677</v>
      </c>
      <c r="I74" s="114">
        <v>2572</v>
      </c>
      <c r="J74" s="140">
        <v>2532</v>
      </c>
      <c r="K74" s="114">
        <v>177</v>
      </c>
      <c r="L74" s="116">
        <v>6.9905213270142177</v>
      </c>
    </row>
    <row r="75" spans="1:12" s="110" customFormat="1" ht="15" customHeight="1" x14ac:dyDescent="0.2">
      <c r="A75" s="120"/>
      <c r="B75" s="119"/>
      <c r="C75" s="258"/>
      <c r="D75" s="267" t="s">
        <v>198</v>
      </c>
      <c r="E75" s="113">
        <v>57.918050941306753</v>
      </c>
      <c r="F75" s="115">
        <v>1569</v>
      </c>
      <c r="G75" s="114">
        <v>1556</v>
      </c>
      <c r="H75" s="114">
        <v>1550</v>
      </c>
      <c r="I75" s="114">
        <v>1489</v>
      </c>
      <c r="J75" s="140">
        <v>1462</v>
      </c>
      <c r="K75" s="114">
        <v>107</v>
      </c>
      <c r="L75" s="116">
        <v>7.3187414500683996</v>
      </c>
    </row>
    <row r="76" spans="1:12" s="110" customFormat="1" ht="15" customHeight="1" x14ac:dyDescent="0.2">
      <c r="A76" s="120"/>
      <c r="B76" s="119"/>
      <c r="C76" s="258"/>
      <c r="D76" s="267" t="s">
        <v>199</v>
      </c>
      <c r="E76" s="113">
        <v>42.081949058693247</v>
      </c>
      <c r="F76" s="115">
        <v>1140</v>
      </c>
      <c r="G76" s="114">
        <v>1129</v>
      </c>
      <c r="H76" s="114">
        <v>1127</v>
      </c>
      <c r="I76" s="114">
        <v>1083</v>
      </c>
      <c r="J76" s="140">
        <v>1070</v>
      </c>
      <c r="K76" s="114">
        <v>70</v>
      </c>
      <c r="L76" s="116">
        <v>6.5420560747663554</v>
      </c>
    </row>
    <row r="77" spans="1:12" s="110" customFormat="1" ht="15" customHeight="1" x14ac:dyDescent="0.2">
      <c r="A77" s="534"/>
      <c r="B77" s="119" t="s">
        <v>205</v>
      </c>
      <c r="C77" s="268"/>
      <c r="D77" s="182"/>
      <c r="E77" s="113">
        <v>10.865777230511881</v>
      </c>
      <c r="F77" s="115">
        <v>37415</v>
      </c>
      <c r="G77" s="114">
        <v>37901</v>
      </c>
      <c r="H77" s="114">
        <v>38644</v>
      </c>
      <c r="I77" s="114">
        <v>38111</v>
      </c>
      <c r="J77" s="140">
        <v>38508</v>
      </c>
      <c r="K77" s="114">
        <v>-1093</v>
      </c>
      <c r="L77" s="116">
        <v>-2.8383712475329803</v>
      </c>
    </row>
    <row r="78" spans="1:12" s="110" customFormat="1" ht="15" customHeight="1" x14ac:dyDescent="0.2">
      <c r="A78" s="120"/>
      <c r="B78" s="119"/>
      <c r="C78" s="268" t="s">
        <v>106</v>
      </c>
      <c r="D78" s="182"/>
      <c r="E78" s="113">
        <v>61.379126018976343</v>
      </c>
      <c r="F78" s="115">
        <v>22965</v>
      </c>
      <c r="G78" s="114">
        <v>23219</v>
      </c>
      <c r="H78" s="114">
        <v>23769</v>
      </c>
      <c r="I78" s="114">
        <v>23388</v>
      </c>
      <c r="J78" s="140">
        <v>23501</v>
      </c>
      <c r="K78" s="114">
        <v>-536</v>
      </c>
      <c r="L78" s="116">
        <v>-2.2807540104676396</v>
      </c>
    </row>
    <row r="79" spans="1:12" s="110" customFormat="1" ht="15" customHeight="1" x14ac:dyDescent="0.2">
      <c r="A79" s="123"/>
      <c r="B79" s="124"/>
      <c r="C79" s="260" t="s">
        <v>107</v>
      </c>
      <c r="D79" s="261"/>
      <c r="E79" s="125">
        <v>38.620873981023657</v>
      </c>
      <c r="F79" s="143">
        <v>14450</v>
      </c>
      <c r="G79" s="144">
        <v>14682</v>
      </c>
      <c r="H79" s="144">
        <v>14875</v>
      </c>
      <c r="I79" s="144">
        <v>14723</v>
      </c>
      <c r="J79" s="145">
        <v>15007</v>
      </c>
      <c r="K79" s="144">
        <v>-557</v>
      </c>
      <c r="L79" s="146">
        <v>-3.7116012527487174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344338</v>
      </c>
      <c r="E11" s="114">
        <v>344778</v>
      </c>
      <c r="F11" s="114">
        <v>346801</v>
      </c>
      <c r="G11" s="114">
        <v>340537</v>
      </c>
      <c r="H11" s="140">
        <v>340517</v>
      </c>
      <c r="I11" s="115">
        <v>3821</v>
      </c>
      <c r="J11" s="116">
        <v>1.1221172511210895</v>
      </c>
    </row>
    <row r="12" spans="1:15" s="110" customFormat="1" ht="24.95" customHeight="1" x14ac:dyDescent="0.2">
      <c r="A12" s="193" t="s">
        <v>132</v>
      </c>
      <c r="B12" s="194" t="s">
        <v>133</v>
      </c>
      <c r="C12" s="113">
        <v>0.40773890770115412</v>
      </c>
      <c r="D12" s="115">
        <v>1404</v>
      </c>
      <c r="E12" s="114">
        <v>1313</v>
      </c>
      <c r="F12" s="114">
        <v>1416</v>
      </c>
      <c r="G12" s="114">
        <v>1410</v>
      </c>
      <c r="H12" s="140">
        <v>1374</v>
      </c>
      <c r="I12" s="115">
        <v>30</v>
      </c>
      <c r="J12" s="116">
        <v>2.1834061135371181</v>
      </c>
    </row>
    <row r="13" spans="1:15" s="110" customFormat="1" ht="24.95" customHeight="1" x14ac:dyDescent="0.2">
      <c r="A13" s="193" t="s">
        <v>134</v>
      </c>
      <c r="B13" s="199" t="s">
        <v>214</v>
      </c>
      <c r="C13" s="113">
        <v>1.260970325668384</v>
      </c>
      <c r="D13" s="115">
        <v>4342</v>
      </c>
      <c r="E13" s="114">
        <v>4240</v>
      </c>
      <c r="F13" s="114">
        <v>4264</v>
      </c>
      <c r="G13" s="114">
        <v>4157</v>
      </c>
      <c r="H13" s="140">
        <v>4134</v>
      </c>
      <c r="I13" s="115">
        <v>208</v>
      </c>
      <c r="J13" s="116">
        <v>5.0314465408805029</v>
      </c>
    </row>
    <row r="14" spans="1:15" s="287" customFormat="1" ht="24" customHeight="1" x14ac:dyDescent="0.2">
      <c r="A14" s="193" t="s">
        <v>215</v>
      </c>
      <c r="B14" s="199" t="s">
        <v>137</v>
      </c>
      <c r="C14" s="113">
        <v>29.984782394043062</v>
      </c>
      <c r="D14" s="115">
        <v>103249</v>
      </c>
      <c r="E14" s="114">
        <v>103140</v>
      </c>
      <c r="F14" s="114">
        <v>103541</v>
      </c>
      <c r="G14" s="114">
        <v>101416</v>
      </c>
      <c r="H14" s="140">
        <v>101675</v>
      </c>
      <c r="I14" s="115">
        <v>1574</v>
      </c>
      <c r="J14" s="116">
        <v>1.5480698303417753</v>
      </c>
      <c r="K14" s="110"/>
      <c r="L14" s="110"/>
      <c r="M14" s="110"/>
      <c r="N14" s="110"/>
      <c r="O14" s="110"/>
    </row>
    <row r="15" spans="1:15" s="110" customFormat="1" ht="24.75" customHeight="1" x14ac:dyDescent="0.2">
      <c r="A15" s="193" t="s">
        <v>216</v>
      </c>
      <c r="B15" s="199" t="s">
        <v>217</v>
      </c>
      <c r="C15" s="113">
        <v>10.651743345201517</v>
      </c>
      <c r="D15" s="115">
        <v>36678</v>
      </c>
      <c r="E15" s="114">
        <v>35957</v>
      </c>
      <c r="F15" s="114">
        <v>35887</v>
      </c>
      <c r="G15" s="114">
        <v>34768</v>
      </c>
      <c r="H15" s="140">
        <v>34801</v>
      </c>
      <c r="I15" s="115">
        <v>1877</v>
      </c>
      <c r="J15" s="116">
        <v>5.3935231746214187</v>
      </c>
    </row>
    <row r="16" spans="1:15" s="287" customFormat="1" ht="24.95" customHeight="1" x14ac:dyDescent="0.2">
      <c r="A16" s="193" t="s">
        <v>218</v>
      </c>
      <c r="B16" s="199" t="s">
        <v>141</v>
      </c>
      <c r="C16" s="113">
        <v>15.773745563951699</v>
      </c>
      <c r="D16" s="115">
        <v>54315</v>
      </c>
      <c r="E16" s="114">
        <v>54865</v>
      </c>
      <c r="F16" s="114">
        <v>55258</v>
      </c>
      <c r="G16" s="114">
        <v>54405</v>
      </c>
      <c r="H16" s="140">
        <v>54615</v>
      </c>
      <c r="I16" s="115">
        <v>-300</v>
      </c>
      <c r="J16" s="116">
        <v>-0.54929964295523204</v>
      </c>
      <c r="K16" s="110"/>
      <c r="L16" s="110"/>
      <c r="M16" s="110"/>
      <c r="N16" s="110"/>
      <c r="O16" s="110"/>
    </row>
    <row r="17" spans="1:15" s="110" customFormat="1" ht="24.95" customHeight="1" x14ac:dyDescent="0.2">
      <c r="A17" s="193" t="s">
        <v>219</v>
      </c>
      <c r="B17" s="199" t="s">
        <v>220</v>
      </c>
      <c r="C17" s="113">
        <v>3.5592934848898468</v>
      </c>
      <c r="D17" s="115">
        <v>12256</v>
      </c>
      <c r="E17" s="114">
        <v>12318</v>
      </c>
      <c r="F17" s="114">
        <v>12396</v>
      </c>
      <c r="G17" s="114">
        <v>12243</v>
      </c>
      <c r="H17" s="140">
        <v>12259</v>
      </c>
      <c r="I17" s="115">
        <v>-3</v>
      </c>
      <c r="J17" s="116">
        <v>-2.4471816624520762E-2</v>
      </c>
    </row>
    <row r="18" spans="1:15" s="287" customFormat="1" ht="24.95" customHeight="1" x14ac:dyDescent="0.2">
      <c r="A18" s="201" t="s">
        <v>144</v>
      </c>
      <c r="B18" s="202" t="s">
        <v>145</v>
      </c>
      <c r="C18" s="113">
        <v>4.2472802885536884</v>
      </c>
      <c r="D18" s="115">
        <v>14625</v>
      </c>
      <c r="E18" s="114">
        <v>14512</v>
      </c>
      <c r="F18" s="114">
        <v>14850</v>
      </c>
      <c r="G18" s="114">
        <v>14425</v>
      </c>
      <c r="H18" s="140">
        <v>14287</v>
      </c>
      <c r="I18" s="115">
        <v>338</v>
      </c>
      <c r="J18" s="116">
        <v>2.3657870791628755</v>
      </c>
      <c r="K18" s="110"/>
      <c r="L18" s="110"/>
      <c r="M18" s="110"/>
      <c r="N18" s="110"/>
      <c r="O18" s="110"/>
    </row>
    <row r="19" spans="1:15" s="110" customFormat="1" ht="24.95" customHeight="1" x14ac:dyDescent="0.2">
      <c r="A19" s="193" t="s">
        <v>146</v>
      </c>
      <c r="B19" s="199" t="s">
        <v>147</v>
      </c>
      <c r="C19" s="113">
        <v>13.349673866956305</v>
      </c>
      <c r="D19" s="115">
        <v>45968</v>
      </c>
      <c r="E19" s="114">
        <v>46539</v>
      </c>
      <c r="F19" s="114">
        <v>46334</v>
      </c>
      <c r="G19" s="114">
        <v>45746</v>
      </c>
      <c r="H19" s="140">
        <v>47460</v>
      </c>
      <c r="I19" s="115">
        <v>-1492</v>
      </c>
      <c r="J19" s="116">
        <v>-3.1436999578592499</v>
      </c>
    </row>
    <row r="20" spans="1:15" s="287" customFormat="1" ht="24.95" customHeight="1" x14ac:dyDescent="0.2">
      <c r="A20" s="193" t="s">
        <v>148</v>
      </c>
      <c r="B20" s="199" t="s">
        <v>149</v>
      </c>
      <c r="C20" s="113">
        <v>5.6310950287217789</v>
      </c>
      <c r="D20" s="115">
        <v>19390</v>
      </c>
      <c r="E20" s="114">
        <v>19280</v>
      </c>
      <c r="F20" s="114">
        <v>19301</v>
      </c>
      <c r="G20" s="114">
        <v>18958</v>
      </c>
      <c r="H20" s="140">
        <v>18879</v>
      </c>
      <c r="I20" s="115">
        <v>511</v>
      </c>
      <c r="J20" s="116">
        <v>2.7067111605487577</v>
      </c>
      <c r="K20" s="110"/>
      <c r="L20" s="110"/>
      <c r="M20" s="110"/>
      <c r="N20" s="110"/>
      <c r="O20" s="110"/>
    </row>
    <row r="21" spans="1:15" s="110" customFormat="1" ht="24.95" customHeight="1" x14ac:dyDescent="0.2">
      <c r="A21" s="201" t="s">
        <v>150</v>
      </c>
      <c r="B21" s="202" t="s">
        <v>151</v>
      </c>
      <c r="C21" s="113">
        <v>2.0683165959028629</v>
      </c>
      <c r="D21" s="115">
        <v>7122</v>
      </c>
      <c r="E21" s="114">
        <v>7143</v>
      </c>
      <c r="F21" s="114">
        <v>7258</v>
      </c>
      <c r="G21" s="114">
        <v>7213</v>
      </c>
      <c r="H21" s="140">
        <v>7080</v>
      </c>
      <c r="I21" s="115">
        <v>42</v>
      </c>
      <c r="J21" s="116">
        <v>0.59322033898305082</v>
      </c>
    </row>
    <row r="22" spans="1:15" s="110" customFormat="1" ht="24.95" customHeight="1" x14ac:dyDescent="0.2">
      <c r="A22" s="201" t="s">
        <v>152</v>
      </c>
      <c r="B22" s="199" t="s">
        <v>153</v>
      </c>
      <c r="C22" s="113">
        <v>2.9810825409917001</v>
      </c>
      <c r="D22" s="115">
        <v>10265</v>
      </c>
      <c r="E22" s="114">
        <v>10083</v>
      </c>
      <c r="F22" s="114">
        <v>10151</v>
      </c>
      <c r="G22" s="114">
        <v>9932</v>
      </c>
      <c r="H22" s="140">
        <v>9806</v>
      </c>
      <c r="I22" s="115">
        <v>459</v>
      </c>
      <c r="J22" s="116">
        <v>4.6808076687742197</v>
      </c>
    </row>
    <row r="23" spans="1:15" s="110" customFormat="1" ht="24.95" customHeight="1" x14ac:dyDescent="0.2">
      <c r="A23" s="193" t="s">
        <v>154</v>
      </c>
      <c r="B23" s="199" t="s">
        <v>155</v>
      </c>
      <c r="C23" s="113">
        <v>1.7279533481637228</v>
      </c>
      <c r="D23" s="115">
        <v>5950</v>
      </c>
      <c r="E23" s="114">
        <v>5987</v>
      </c>
      <c r="F23" s="114">
        <v>6018</v>
      </c>
      <c r="G23" s="114">
        <v>5935</v>
      </c>
      <c r="H23" s="140">
        <v>6002</v>
      </c>
      <c r="I23" s="115">
        <v>-52</v>
      </c>
      <c r="J23" s="116">
        <v>-0.86637787404198596</v>
      </c>
    </row>
    <row r="24" spans="1:15" s="110" customFormat="1" ht="24.95" customHeight="1" x14ac:dyDescent="0.2">
      <c r="A24" s="193" t="s">
        <v>156</v>
      </c>
      <c r="B24" s="199" t="s">
        <v>221</v>
      </c>
      <c r="C24" s="113">
        <v>5.6412594601815655</v>
      </c>
      <c r="D24" s="115">
        <v>19425</v>
      </c>
      <c r="E24" s="114">
        <v>19528</v>
      </c>
      <c r="F24" s="114">
        <v>19887</v>
      </c>
      <c r="G24" s="114">
        <v>19606</v>
      </c>
      <c r="H24" s="140">
        <v>18203</v>
      </c>
      <c r="I24" s="115">
        <v>1222</v>
      </c>
      <c r="J24" s="116">
        <v>6.7131791462945669</v>
      </c>
    </row>
    <row r="25" spans="1:15" s="110" customFormat="1" ht="24.95" customHeight="1" x14ac:dyDescent="0.2">
      <c r="A25" s="193" t="s">
        <v>222</v>
      </c>
      <c r="B25" s="204" t="s">
        <v>159</v>
      </c>
      <c r="C25" s="113">
        <v>3.9464131173440049</v>
      </c>
      <c r="D25" s="115">
        <v>13589</v>
      </c>
      <c r="E25" s="114">
        <v>13455</v>
      </c>
      <c r="F25" s="114">
        <v>13621</v>
      </c>
      <c r="G25" s="114">
        <v>13757</v>
      </c>
      <c r="H25" s="140">
        <v>13882</v>
      </c>
      <c r="I25" s="115">
        <v>-293</v>
      </c>
      <c r="J25" s="116">
        <v>-2.1106468808529031</v>
      </c>
    </row>
    <row r="26" spans="1:15" s="110" customFormat="1" ht="24.95" customHeight="1" x14ac:dyDescent="0.2">
      <c r="A26" s="201">
        <v>782.78300000000002</v>
      </c>
      <c r="B26" s="203" t="s">
        <v>160</v>
      </c>
      <c r="C26" s="113">
        <v>3.469556075716302</v>
      </c>
      <c r="D26" s="115">
        <v>11947</v>
      </c>
      <c r="E26" s="114">
        <v>12108</v>
      </c>
      <c r="F26" s="114">
        <v>13523</v>
      </c>
      <c r="G26" s="114">
        <v>13226</v>
      </c>
      <c r="H26" s="140">
        <v>13120</v>
      </c>
      <c r="I26" s="115">
        <v>-1173</v>
      </c>
      <c r="J26" s="116">
        <v>-8.9405487804878057</v>
      </c>
    </row>
    <row r="27" spans="1:15" s="110" customFormat="1" ht="24.95" customHeight="1" x14ac:dyDescent="0.2">
      <c r="A27" s="193" t="s">
        <v>161</v>
      </c>
      <c r="B27" s="199" t="s">
        <v>223</v>
      </c>
      <c r="C27" s="113">
        <v>3.3109909449436308</v>
      </c>
      <c r="D27" s="115">
        <v>11401</v>
      </c>
      <c r="E27" s="114">
        <v>11625</v>
      </c>
      <c r="F27" s="114">
        <v>11392</v>
      </c>
      <c r="G27" s="114">
        <v>11214</v>
      </c>
      <c r="H27" s="140">
        <v>11185</v>
      </c>
      <c r="I27" s="115">
        <v>216</v>
      </c>
      <c r="J27" s="116">
        <v>1.9311578006258381</v>
      </c>
    </row>
    <row r="28" spans="1:15" s="110" customFormat="1" ht="24.95" customHeight="1" x14ac:dyDescent="0.2">
      <c r="A28" s="193" t="s">
        <v>163</v>
      </c>
      <c r="B28" s="199" t="s">
        <v>164</v>
      </c>
      <c r="C28" s="113">
        <v>3.9597720844054387</v>
      </c>
      <c r="D28" s="115">
        <v>13635</v>
      </c>
      <c r="E28" s="114">
        <v>13649</v>
      </c>
      <c r="F28" s="114">
        <v>13503</v>
      </c>
      <c r="G28" s="114">
        <v>13293</v>
      </c>
      <c r="H28" s="140">
        <v>13266</v>
      </c>
      <c r="I28" s="115">
        <v>369</v>
      </c>
      <c r="J28" s="116">
        <v>2.7815468113975577</v>
      </c>
    </row>
    <row r="29" spans="1:15" s="110" customFormat="1" ht="24.95" customHeight="1" x14ac:dyDescent="0.2">
      <c r="A29" s="193">
        <v>86</v>
      </c>
      <c r="B29" s="199" t="s">
        <v>165</v>
      </c>
      <c r="C29" s="113">
        <v>6.1747469056566517</v>
      </c>
      <c r="D29" s="115">
        <v>21262</v>
      </c>
      <c r="E29" s="114">
        <v>21156</v>
      </c>
      <c r="F29" s="114">
        <v>20882</v>
      </c>
      <c r="G29" s="114">
        <v>20325</v>
      </c>
      <c r="H29" s="140">
        <v>20386</v>
      </c>
      <c r="I29" s="115">
        <v>876</v>
      </c>
      <c r="J29" s="116">
        <v>4.2970666143431764</v>
      </c>
    </row>
    <row r="30" spans="1:15" s="110" customFormat="1" ht="24.95" customHeight="1" x14ac:dyDescent="0.2">
      <c r="A30" s="193">
        <v>87.88</v>
      </c>
      <c r="B30" s="204" t="s">
        <v>166</v>
      </c>
      <c r="C30" s="113">
        <v>8.7971702222815953</v>
      </c>
      <c r="D30" s="115">
        <v>30292</v>
      </c>
      <c r="E30" s="114">
        <v>30374</v>
      </c>
      <c r="F30" s="114">
        <v>30185</v>
      </c>
      <c r="G30" s="114">
        <v>29510</v>
      </c>
      <c r="H30" s="140">
        <v>29428</v>
      </c>
      <c r="I30" s="115">
        <v>864</v>
      </c>
      <c r="J30" s="116">
        <v>2.9359793394046485</v>
      </c>
    </row>
    <row r="31" spans="1:15" s="110" customFormat="1" ht="24.95" customHeight="1" x14ac:dyDescent="0.2">
      <c r="A31" s="193" t="s">
        <v>167</v>
      </c>
      <c r="B31" s="199" t="s">
        <v>168</v>
      </c>
      <c r="C31" s="113">
        <v>3.0406170681133071</v>
      </c>
      <c r="D31" s="115">
        <v>10470</v>
      </c>
      <c r="E31" s="114">
        <v>10644</v>
      </c>
      <c r="F31" s="114">
        <v>10673</v>
      </c>
      <c r="G31" s="114">
        <v>10412</v>
      </c>
      <c r="H31" s="140">
        <v>10348</v>
      </c>
      <c r="I31" s="115">
        <v>122</v>
      </c>
      <c r="J31" s="116">
        <v>1.1789717819868573</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0.40773890770115412</v>
      </c>
      <c r="D34" s="115">
        <v>1404</v>
      </c>
      <c r="E34" s="114">
        <v>1313</v>
      </c>
      <c r="F34" s="114">
        <v>1416</v>
      </c>
      <c r="G34" s="114">
        <v>1410</v>
      </c>
      <c r="H34" s="140">
        <v>1374</v>
      </c>
      <c r="I34" s="115">
        <v>30</v>
      </c>
      <c r="J34" s="116">
        <v>2.1834061135371181</v>
      </c>
    </row>
    <row r="35" spans="1:10" s="110" customFormat="1" ht="24.95" customHeight="1" x14ac:dyDescent="0.2">
      <c r="A35" s="292" t="s">
        <v>171</v>
      </c>
      <c r="B35" s="293" t="s">
        <v>172</v>
      </c>
      <c r="C35" s="113">
        <v>35.493033008265137</v>
      </c>
      <c r="D35" s="115">
        <v>122216</v>
      </c>
      <c r="E35" s="114">
        <v>121892</v>
      </c>
      <c r="F35" s="114">
        <v>122655</v>
      </c>
      <c r="G35" s="114">
        <v>119998</v>
      </c>
      <c r="H35" s="140">
        <v>120096</v>
      </c>
      <c r="I35" s="115">
        <v>2120</v>
      </c>
      <c r="J35" s="116">
        <v>1.7652544630961897</v>
      </c>
    </row>
    <row r="36" spans="1:10" s="110" customFormat="1" ht="24.95" customHeight="1" x14ac:dyDescent="0.2">
      <c r="A36" s="294" t="s">
        <v>173</v>
      </c>
      <c r="B36" s="295" t="s">
        <v>174</v>
      </c>
      <c r="C36" s="125">
        <v>64.098647259378865</v>
      </c>
      <c r="D36" s="143">
        <v>220716</v>
      </c>
      <c r="E36" s="144">
        <v>221571</v>
      </c>
      <c r="F36" s="144">
        <v>222728</v>
      </c>
      <c r="G36" s="144">
        <v>219127</v>
      </c>
      <c r="H36" s="145">
        <v>219045</v>
      </c>
      <c r="I36" s="143">
        <v>1671</v>
      </c>
      <c r="J36" s="146">
        <v>0.76285694720262964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2020-09-28T07:28:57Z</dcterms:created>
  <dcterms:modified xsi:type="dcterms:W3CDTF">2020-09-28T10:32:54Z</dcterms:modified>
</cp:coreProperties>
</file>