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J75" i="24"/>
  <c r="J77" i="24" s="1"/>
  <c r="H75" i="24"/>
  <c r="K75" i="24" s="1"/>
  <c r="G75" i="24"/>
  <c r="F75" i="24"/>
  <c r="E75" i="24"/>
  <c r="L74" i="24"/>
  <c r="J74" i="24"/>
  <c r="H74" i="24"/>
  <c r="K74" i="24" s="1"/>
  <c r="G74" i="24"/>
  <c r="F74" i="24"/>
  <c r="E74" i="24"/>
  <c r="L73" i="24"/>
  <c r="J73" i="24"/>
  <c r="H73" i="24"/>
  <c r="K73" i="24" s="1"/>
  <c r="G73" i="24"/>
  <c r="F73" i="24"/>
  <c r="E73" i="24"/>
  <c r="L72" i="24"/>
  <c r="H72" i="24"/>
  <c r="G72" i="24"/>
  <c r="F72" i="24"/>
  <c r="E72" i="24"/>
  <c r="L71" i="24"/>
  <c r="J71" i="24"/>
  <c r="H71" i="24"/>
  <c r="G71" i="24"/>
  <c r="F71" i="24"/>
  <c r="E71" i="24"/>
  <c r="L70" i="24"/>
  <c r="J70" i="24"/>
  <c r="H70" i="24"/>
  <c r="G70" i="24"/>
  <c r="F70" i="24"/>
  <c r="E70" i="24"/>
  <c r="L69" i="24"/>
  <c r="H69" i="24"/>
  <c r="G69" i="24"/>
  <c r="F69" i="24"/>
  <c r="E69" i="24"/>
  <c r="L68" i="24"/>
  <c r="H68" i="24"/>
  <c r="G68" i="24"/>
  <c r="F68" i="24"/>
  <c r="E68" i="24"/>
  <c r="L67" i="24"/>
  <c r="J67" i="24"/>
  <c r="H67" i="24"/>
  <c r="G67" i="24"/>
  <c r="F67" i="24"/>
  <c r="E67" i="24"/>
  <c r="L66" i="24"/>
  <c r="J66" i="24"/>
  <c r="H66" i="24"/>
  <c r="G66" i="24"/>
  <c r="F66" i="24"/>
  <c r="E66" i="24"/>
  <c r="L65" i="24"/>
  <c r="H65" i="24"/>
  <c r="G65" i="24"/>
  <c r="F65" i="24"/>
  <c r="E65" i="24"/>
  <c r="L64" i="24"/>
  <c r="H64" i="24"/>
  <c r="G64" i="24"/>
  <c r="F64" i="24"/>
  <c r="E64" i="24"/>
  <c r="L63" i="24"/>
  <c r="J63" i="24"/>
  <c r="H63" i="24"/>
  <c r="G63" i="24"/>
  <c r="F63" i="24"/>
  <c r="E63" i="24"/>
  <c r="L62" i="24"/>
  <c r="H62" i="24"/>
  <c r="G62" i="24"/>
  <c r="F62" i="24"/>
  <c r="E62" i="24"/>
  <c r="L61" i="24"/>
  <c r="H61" i="24"/>
  <c r="G61" i="24"/>
  <c r="F61" i="24"/>
  <c r="E61" i="24"/>
  <c r="L60" i="24"/>
  <c r="H60" i="24"/>
  <c r="G60" i="24"/>
  <c r="F60" i="24"/>
  <c r="E60" i="24"/>
  <c r="L59" i="24"/>
  <c r="H59" i="24"/>
  <c r="G59" i="24"/>
  <c r="F59" i="24"/>
  <c r="E59" i="24"/>
  <c r="L58" i="24"/>
  <c r="H58" i="24"/>
  <c r="G58" i="24"/>
  <c r="F58" i="24"/>
  <c r="E58" i="24"/>
  <c r="L57" i="24"/>
  <c r="H57" i="24"/>
  <c r="G57" i="24"/>
  <c r="F57" i="24"/>
  <c r="E57" i="24"/>
  <c r="L56" i="24"/>
  <c r="H56" i="24"/>
  <c r="G56" i="24"/>
  <c r="F56" i="24"/>
  <c r="E56" i="24"/>
  <c r="L55" i="24"/>
  <c r="H55" i="24"/>
  <c r="G55" i="24"/>
  <c r="F55" i="24"/>
  <c r="E55" i="24"/>
  <c r="L54" i="24"/>
  <c r="H54" i="24"/>
  <c r="G54" i="24"/>
  <c r="F54" i="24"/>
  <c r="E54" i="24"/>
  <c r="L53" i="24"/>
  <c r="H53" i="24"/>
  <c r="G53" i="24"/>
  <c r="F53" i="24"/>
  <c r="E53" i="24"/>
  <c r="L52" i="24"/>
  <c r="H52" i="24"/>
  <c r="G52" i="24"/>
  <c r="F52" i="24"/>
  <c r="E52" i="24"/>
  <c r="L51" i="24"/>
  <c r="H51" i="24"/>
  <c r="G51" i="24"/>
  <c r="F51" i="24"/>
  <c r="E51" i="24"/>
  <c r="M44" i="24"/>
  <c r="L44" i="24"/>
  <c r="I44" i="24"/>
  <c r="G44" i="24"/>
  <c r="E44" i="24"/>
  <c r="C44" i="24"/>
  <c r="B44" i="24"/>
  <c r="D44" i="24" s="1"/>
  <c r="K43" i="24"/>
  <c r="H43" i="24"/>
  <c r="F43" i="24"/>
  <c r="C43" i="24"/>
  <c r="B43" i="24"/>
  <c r="D43" i="24" s="1"/>
  <c r="M42" i="24"/>
  <c r="L42" i="24"/>
  <c r="I42" i="24"/>
  <c r="G42" i="24"/>
  <c r="E42" i="24"/>
  <c r="C42" i="24"/>
  <c r="B42" i="24"/>
  <c r="D42" i="24" s="1"/>
  <c r="K41" i="24"/>
  <c r="I41" i="24"/>
  <c r="H41" i="24"/>
  <c r="F41" i="24"/>
  <c r="C41" i="24"/>
  <c r="B41" i="24"/>
  <c r="D41" i="24" s="1"/>
  <c r="M40" i="24"/>
  <c r="L40" i="24"/>
  <c r="I40" i="24"/>
  <c r="G40" i="24"/>
  <c r="E40" i="24"/>
  <c r="C40" i="24"/>
  <c r="B40" i="24"/>
  <c r="D40" i="24" s="1"/>
  <c r="M36" i="24"/>
  <c r="L36" i="24"/>
  <c r="K36" i="24"/>
  <c r="J36" i="24"/>
  <c r="I36" i="24"/>
  <c r="H36" i="24"/>
  <c r="G36" i="24"/>
  <c r="F36" i="24"/>
  <c r="E36" i="24"/>
  <c r="D36" i="24"/>
  <c r="L57" i="15"/>
  <c r="K57" i="15"/>
  <c r="C38" i="24"/>
  <c r="M38" i="24" s="1"/>
  <c r="C37" i="24"/>
  <c r="C35" i="24"/>
  <c r="I35" i="24" s="1"/>
  <c r="C34" i="24"/>
  <c r="C33" i="24"/>
  <c r="C32" i="24"/>
  <c r="C31" i="24"/>
  <c r="C30" i="24"/>
  <c r="C29" i="24"/>
  <c r="C28" i="24"/>
  <c r="G28" i="24" s="1"/>
  <c r="C27" i="24"/>
  <c r="C26" i="24"/>
  <c r="C25" i="24"/>
  <c r="C24" i="24"/>
  <c r="M24" i="24" s="1"/>
  <c r="C23" i="24"/>
  <c r="C22" i="24"/>
  <c r="C21" i="24"/>
  <c r="C20" i="24"/>
  <c r="C19" i="24"/>
  <c r="I19" i="24" s="1"/>
  <c r="C18" i="24"/>
  <c r="C17" i="24"/>
  <c r="C16" i="24"/>
  <c r="C15" i="24"/>
  <c r="C9" i="24"/>
  <c r="C8" i="24"/>
  <c r="G8" i="24" s="1"/>
  <c r="C7" i="24"/>
  <c r="B38" i="24"/>
  <c r="B37" i="24"/>
  <c r="B35" i="24"/>
  <c r="B34" i="24"/>
  <c r="B33" i="24"/>
  <c r="B32" i="24"/>
  <c r="B31" i="24"/>
  <c r="B30" i="24"/>
  <c r="B29" i="24"/>
  <c r="B28" i="24"/>
  <c r="B27" i="24"/>
  <c r="B26" i="24"/>
  <c r="K26" i="24" s="1"/>
  <c r="B25" i="24"/>
  <c r="B24" i="24"/>
  <c r="B23" i="24"/>
  <c r="B22" i="24"/>
  <c r="B21" i="24"/>
  <c r="B20" i="24"/>
  <c r="B19" i="24"/>
  <c r="B18" i="24"/>
  <c r="B17" i="24"/>
  <c r="K17" i="24" s="1"/>
  <c r="B16" i="24"/>
  <c r="B15" i="24"/>
  <c r="B9" i="24"/>
  <c r="B8" i="24"/>
  <c r="B7" i="24"/>
  <c r="G38" i="24" l="1"/>
  <c r="F9" i="24"/>
  <c r="D9" i="24"/>
  <c r="J9" i="24"/>
  <c r="H9" i="24"/>
  <c r="K9" i="24"/>
  <c r="I16" i="24"/>
  <c r="L16" i="24"/>
  <c r="M16" i="24"/>
  <c r="G16" i="24"/>
  <c r="E16" i="24"/>
  <c r="I32" i="24"/>
  <c r="L32" i="24"/>
  <c r="M32" i="24"/>
  <c r="G32" i="24"/>
  <c r="E32" i="24"/>
  <c r="M23" i="24"/>
  <c r="E23" i="24"/>
  <c r="L23" i="24"/>
  <c r="I23" i="24"/>
  <c r="G23" i="24"/>
  <c r="F15" i="24"/>
  <c r="D15" i="24"/>
  <c r="J15" i="24"/>
  <c r="H15" i="24"/>
  <c r="K15" i="24"/>
  <c r="J28" i="24"/>
  <c r="H28" i="24"/>
  <c r="F28" i="24"/>
  <c r="D28" i="24"/>
  <c r="K28" i="24"/>
  <c r="F31" i="24"/>
  <c r="D31" i="24"/>
  <c r="J31" i="24"/>
  <c r="H31" i="24"/>
  <c r="K31" i="24"/>
  <c r="I26" i="24"/>
  <c r="L26" i="24"/>
  <c r="G26" i="24"/>
  <c r="E26" i="24"/>
  <c r="M26" i="24"/>
  <c r="M29" i="24"/>
  <c r="E29" i="24"/>
  <c r="L29" i="24"/>
  <c r="I29" i="24"/>
  <c r="G29" i="24"/>
  <c r="K53" i="24"/>
  <c r="I53" i="24"/>
  <c r="J53" i="24"/>
  <c r="K61" i="24"/>
  <c r="I61" i="24"/>
  <c r="J61" i="24"/>
  <c r="J16" i="24"/>
  <c r="H16" i="24"/>
  <c r="F16" i="24"/>
  <c r="D16" i="24"/>
  <c r="K16" i="24"/>
  <c r="F19" i="24"/>
  <c r="D19" i="24"/>
  <c r="J19" i="24"/>
  <c r="H19" i="24"/>
  <c r="K19" i="24"/>
  <c r="J32" i="24"/>
  <c r="H32" i="24"/>
  <c r="F32" i="24"/>
  <c r="D32" i="24"/>
  <c r="K32" i="24"/>
  <c r="F35" i="24"/>
  <c r="D35" i="24"/>
  <c r="J35" i="24"/>
  <c r="H35" i="24"/>
  <c r="K35" i="24"/>
  <c r="I8" i="24"/>
  <c r="L8" i="24"/>
  <c r="E8" i="24"/>
  <c r="M8" i="24"/>
  <c r="C14" i="24"/>
  <c r="C6" i="24"/>
  <c r="M17" i="24"/>
  <c r="E17" i="24"/>
  <c r="L17" i="24"/>
  <c r="I17" i="24"/>
  <c r="G17" i="24"/>
  <c r="I30" i="24"/>
  <c r="L30" i="24"/>
  <c r="M30" i="24"/>
  <c r="G30" i="24"/>
  <c r="M33" i="24"/>
  <c r="E33" i="24"/>
  <c r="L33" i="24"/>
  <c r="I33" i="24"/>
  <c r="G33" i="24"/>
  <c r="I20" i="24"/>
  <c r="L20" i="24"/>
  <c r="M20" i="24"/>
  <c r="G20" i="24"/>
  <c r="E20" i="24"/>
  <c r="J26" i="24"/>
  <c r="H26" i="24"/>
  <c r="F26" i="24"/>
  <c r="D26" i="24"/>
  <c r="F29" i="24"/>
  <c r="D29" i="24"/>
  <c r="J29" i="24"/>
  <c r="H29" i="24"/>
  <c r="K29" i="24"/>
  <c r="M7" i="24"/>
  <c r="E7" i="24"/>
  <c r="L7" i="24"/>
  <c r="I7" i="24"/>
  <c r="G7" i="24"/>
  <c r="M9" i="24"/>
  <c r="E9" i="24"/>
  <c r="L9" i="24"/>
  <c r="I9" i="24"/>
  <c r="G9" i="24"/>
  <c r="I24" i="24"/>
  <c r="L24" i="24"/>
  <c r="G24" i="24"/>
  <c r="E24" i="24"/>
  <c r="M27" i="24"/>
  <c r="E27" i="24"/>
  <c r="L27" i="24"/>
  <c r="I27" i="24"/>
  <c r="G27" i="24"/>
  <c r="E30" i="24"/>
  <c r="K69" i="24"/>
  <c r="I69" i="24"/>
  <c r="J69" i="24"/>
  <c r="J20" i="24"/>
  <c r="H20" i="24"/>
  <c r="F20" i="24"/>
  <c r="D20" i="24"/>
  <c r="K20" i="24"/>
  <c r="F23" i="24"/>
  <c r="D23" i="24"/>
  <c r="J23" i="24"/>
  <c r="H23" i="24"/>
  <c r="K23" i="24"/>
  <c r="H37" i="24"/>
  <c r="F37" i="24"/>
  <c r="D37" i="24"/>
  <c r="J37" i="24"/>
  <c r="K37" i="24"/>
  <c r="I18" i="24"/>
  <c r="L18" i="24"/>
  <c r="M18" i="24"/>
  <c r="G18" i="24"/>
  <c r="E18" i="24"/>
  <c r="M21" i="24"/>
  <c r="E21" i="24"/>
  <c r="L21" i="24"/>
  <c r="I21" i="24"/>
  <c r="I34" i="24"/>
  <c r="L34" i="24"/>
  <c r="M34" i="24"/>
  <c r="G34" i="24"/>
  <c r="E34" i="24"/>
  <c r="K57" i="24"/>
  <c r="I57" i="24"/>
  <c r="J57" i="24"/>
  <c r="B45" i="24"/>
  <c r="B39" i="24"/>
  <c r="B14" i="24"/>
  <c r="B6" i="24"/>
  <c r="F17" i="24"/>
  <c r="D17" i="24"/>
  <c r="J17" i="24"/>
  <c r="H17" i="24"/>
  <c r="J30" i="24"/>
  <c r="H30" i="24"/>
  <c r="F30" i="24"/>
  <c r="D30" i="24"/>
  <c r="K30" i="24"/>
  <c r="F33" i="24"/>
  <c r="D33" i="24"/>
  <c r="J33" i="24"/>
  <c r="H33" i="24"/>
  <c r="M15" i="24"/>
  <c r="E15" i="24"/>
  <c r="L15" i="24"/>
  <c r="I15" i="24"/>
  <c r="G15" i="24"/>
  <c r="I28" i="24"/>
  <c r="L28" i="24"/>
  <c r="E28" i="24"/>
  <c r="M28" i="24"/>
  <c r="M31" i="24"/>
  <c r="E31" i="24"/>
  <c r="L31" i="24"/>
  <c r="I31" i="24"/>
  <c r="G31" i="24"/>
  <c r="K33" i="24"/>
  <c r="K65" i="24"/>
  <c r="I65" i="24"/>
  <c r="J65" i="24"/>
  <c r="J22" i="24"/>
  <c r="H22" i="24"/>
  <c r="F22" i="24"/>
  <c r="D22" i="24"/>
  <c r="K22" i="24"/>
  <c r="F7" i="24"/>
  <c r="D7" i="24"/>
  <c r="J7" i="24"/>
  <c r="H7" i="24"/>
  <c r="K7" i="24"/>
  <c r="J24" i="24"/>
  <c r="H24" i="24"/>
  <c r="F24" i="24"/>
  <c r="D24" i="24"/>
  <c r="K24" i="24"/>
  <c r="F27" i="24"/>
  <c r="D27" i="24"/>
  <c r="J27" i="24"/>
  <c r="H27" i="24"/>
  <c r="K27" i="24"/>
  <c r="I22" i="24"/>
  <c r="L22" i="24"/>
  <c r="M22" i="24"/>
  <c r="G22" i="24"/>
  <c r="E22" i="24"/>
  <c r="M25" i="24"/>
  <c r="E25" i="24"/>
  <c r="L25" i="24"/>
  <c r="I25" i="24"/>
  <c r="G25" i="24"/>
  <c r="C45" i="24"/>
  <c r="C39" i="24"/>
  <c r="G21" i="24"/>
  <c r="F25" i="24"/>
  <c r="D25" i="24"/>
  <c r="J25" i="24"/>
  <c r="H25" i="24"/>
  <c r="K25" i="24"/>
  <c r="G37" i="24"/>
  <c r="M37" i="24"/>
  <c r="E37" i="24"/>
  <c r="L37" i="24"/>
  <c r="I37" i="24"/>
  <c r="J8" i="24"/>
  <c r="H8" i="24"/>
  <c r="F8" i="24"/>
  <c r="D8" i="24"/>
  <c r="K8" i="24"/>
  <c r="J18" i="24"/>
  <c r="H18" i="24"/>
  <c r="F18" i="24"/>
  <c r="D18" i="24"/>
  <c r="K18" i="24"/>
  <c r="F21" i="24"/>
  <c r="D21" i="24"/>
  <c r="J21" i="24"/>
  <c r="H21" i="24"/>
  <c r="K21" i="24"/>
  <c r="J34" i="24"/>
  <c r="H34" i="24"/>
  <c r="F34" i="24"/>
  <c r="D34" i="24"/>
  <c r="K34" i="24"/>
  <c r="D38" i="24"/>
  <c r="K38" i="24"/>
  <c r="J38" i="24"/>
  <c r="H38" i="24"/>
  <c r="F38" i="24"/>
  <c r="M19" i="24"/>
  <c r="E19" i="24"/>
  <c r="L19" i="24"/>
  <c r="G19" i="24"/>
  <c r="M35" i="24"/>
  <c r="E35" i="24"/>
  <c r="L35" i="24"/>
  <c r="G35" i="24"/>
  <c r="G43" i="24"/>
  <c r="M43" i="24"/>
  <c r="E43" i="24"/>
  <c r="L43" i="24"/>
  <c r="K52" i="24"/>
  <c r="I52" i="24"/>
  <c r="K56" i="24"/>
  <c r="I56" i="24"/>
  <c r="K60" i="24"/>
  <c r="I60" i="24"/>
  <c r="K64" i="24"/>
  <c r="I64" i="24"/>
  <c r="K68" i="24"/>
  <c r="I68" i="24"/>
  <c r="K72" i="24"/>
  <c r="I72" i="24"/>
  <c r="J52" i="24"/>
  <c r="J56" i="24"/>
  <c r="J60" i="24"/>
  <c r="J64" i="24"/>
  <c r="J68" i="24"/>
  <c r="J72" i="24"/>
  <c r="L38" i="24"/>
  <c r="I38" i="24"/>
  <c r="K51" i="24"/>
  <c r="I51" i="24"/>
  <c r="K55" i="24"/>
  <c r="I55" i="24"/>
  <c r="K59" i="24"/>
  <c r="I59" i="24"/>
  <c r="K63" i="24"/>
  <c r="I63" i="24"/>
  <c r="K67" i="24"/>
  <c r="I67" i="24"/>
  <c r="K71" i="24"/>
  <c r="I71" i="24"/>
  <c r="K77" i="24"/>
  <c r="G41" i="24"/>
  <c r="M41" i="24"/>
  <c r="E41" i="24"/>
  <c r="L41" i="24"/>
  <c r="I43" i="24"/>
  <c r="J51" i="24"/>
  <c r="J55" i="24"/>
  <c r="J59" i="24"/>
  <c r="J79" i="24"/>
  <c r="K54" i="24"/>
  <c r="I54" i="24"/>
  <c r="K58" i="24"/>
  <c r="I58" i="24"/>
  <c r="K62" i="24"/>
  <c r="I62" i="24"/>
  <c r="K66" i="24"/>
  <c r="I66" i="24"/>
  <c r="K70" i="24"/>
  <c r="I70" i="24"/>
  <c r="E38" i="24"/>
  <c r="J54" i="24"/>
  <c r="J58" i="24"/>
  <c r="J62" i="24"/>
  <c r="F40" i="24"/>
  <c r="J41" i="24"/>
  <c r="F42" i="24"/>
  <c r="J43" i="24"/>
  <c r="F44" i="24"/>
  <c r="I73" i="24"/>
  <c r="I74" i="24"/>
  <c r="I75" i="24"/>
  <c r="H40" i="24"/>
  <c r="H42" i="24"/>
  <c r="H44" i="24"/>
  <c r="J40" i="24"/>
  <c r="J42" i="24"/>
  <c r="J44" i="24"/>
  <c r="K40" i="24"/>
  <c r="K42" i="24"/>
  <c r="K44" i="24"/>
  <c r="I6" i="24" l="1"/>
  <c r="L6" i="24"/>
  <c r="G6" i="24"/>
  <c r="E6" i="24"/>
  <c r="M6" i="24"/>
  <c r="I77" i="24"/>
  <c r="K78" i="24" s="1"/>
  <c r="K79" i="24"/>
  <c r="J6" i="24"/>
  <c r="F6" i="24"/>
  <c r="D6" i="24"/>
  <c r="H6" i="24"/>
  <c r="K6" i="24"/>
  <c r="I14" i="24"/>
  <c r="L14" i="24"/>
  <c r="M14" i="24"/>
  <c r="G14" i="24"/>
  <c r="E14" i="24"/>
  <c r="G39" i="24"/>
  <c r="M39" i="24"/>
  <c r="E39" i="24"/>
  <c r="L39" i="24"/>
  <c r="I39" i="24"/>
  <c r="J14" i="24"/>
  <c r="H14" i="24"/>
  <c r="F14" i="24"/>
  <c r="D14" i="24"/>
  <c r="K14" i="24"/>
  <c r="G45" i="24"/>
  <c r="M45" i="24"/>
  <c r="E45" i="24"/>
  <c r="L45" i="24"/>
  <c r="I45" i="24"/>
  <c r="H39" i="24"/>
  <c r="F39" i="24"/>
  <c r="D39" i="24"/>
  <c r="J39" i="24"/>
  <c r="K39" i="24"/>
  <c r="H45" i="24"/>
  <c r="F45" i="24"/>
  <c r="D45" i="24"/>
  <c r="J45" i="24"/>
  <c r="K45" i="24"/>
  <c r="I78" i="24" l="1"/>
  <c r="I79" i="24"/>
  <c r="J78" i="24"/>
  <c r="I83" i="24" l="1"/>
  <c r="I82" i="24"/>
  <c r="I81" i="24"/>
</calcChain>
</file>

<file path=xl/sharedStrings.xml><?xml version="1.0" encoding="utf-8"?>
<sst xmlns="http://schemas.openxmlformats.org/spreadsheetml/2006/main" count="1683" uniqueCount="521">
  <si>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</si>
  <si>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</si>
  <si>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</si>
  <si>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</si>
  <si>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</si>
  <si>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</si>
  <si>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</si>
  <si>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</si>
  <si>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</si>
  <si>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</si>
  <si>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</si>
  <si>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</si>
  <si>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</si>
  <si>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Bochum (321)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</si>
  <si>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</si>
  <si>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</si>
  <si>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</si>
  <si>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</si>
  <si>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</si>
  <si>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</si>
  <si>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</si>
  <si>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</si>
  <si>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</si>
  <si>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</si>
  <si>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</si>
  <si>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</si>
  <si>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</si>
  <si>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</si>
  <si>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</si>
  <si>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</si>
  <si>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</si>
  <si>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</si>
  <si>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</si>
  <si>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</si>
  <si>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</si>
  <si>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</si>
  <si>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</si>
  <si>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</si>
  <si>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</si>
  <si>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</si>
  <si>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</si>
  <si>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</si>
  <si>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</si>
  <si>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</si>
  <si>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</si>
  <si>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</si>
  <si>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</si>
  <si>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</si>
  <si>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</si>
  <si>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</si>
  <si>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</si>
  <si>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</si>
  <si>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</si>
  <si>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</si>
  <si>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</si>
  <si>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</si>
  <si>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</si>
  <si>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</si>
  <si>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</si>
  <si>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</si>
  <si>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</si>
  <si>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</si>
  <si>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</si>
  <si>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</si>
  <si>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</si>
  <si>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</si>
  <si>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</si>
  <si>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</si>
  <si>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</si>
  <si>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</si>
  <si>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</si>
  <si>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</si>
  <si>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</si>
  <si>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</si>
  <si>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</si>
  <si>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</si>
  <si>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</si>
  <si>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</si>
  <si>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</si>
  <si>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</si>
  <si>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</si>
  <si>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</si>
  <si>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</si>
  <si>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</si>
  <si>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</si>
  <si>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</si>
  <si>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</si>
  <si>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</si>
  <si>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</si>
  <si>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</si>
  <si>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</si>
  <si>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</si>
  <si>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Bochum (321);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</si>
  <si>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</si>
  <si>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</si>
  <si>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</si>
  <si>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</si>
  <si>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</si>
  <si>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</si>
  <si>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</si>
  <si>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</si>
  <si>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</si>
  <si>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</si>
  <si>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</si>
  <si>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</si>
  <si>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</si>
  <si>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</si>
  <si>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</si>
  <si>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</si>
  <si>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</si>
  <si>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</si>
  <si>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</si>
  <si>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</si>
  <si>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</si>
  <si>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</si>
  <si>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</si>
  <si>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</si>
  <si>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</si>
  <si>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</si>
  <si>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</si>
  <si>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</si>
  <si>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</si>
  <si>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</si>
  <si>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</si>
  <si>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</si>
  <si>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</si>
  <si>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</si>
  <si>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</si>
  <si>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</si>
  <si>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</si>
  <si>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</si>
  <si>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</si>
  <si>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</si>
  <si>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</si>
  <si>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</si>
  <si>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</si>
  <si>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</si>
  <si>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</si>
  <si>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</si>
  <si>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</si>
  <si>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</si>
  <si>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</si>
  <si>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</si>
  <si>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</si>
  <si>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</si>
  <si>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</si>
  <si>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</si>
  <si>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</si>
  <si>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</si>
  <si>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</si>
  <si>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</si>
  <si>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</si>
  <si>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</si>
  <si>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</si>
  <si>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</si>
  <si>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</si>
  <si>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</si>
  <si>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</si>
  <si>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</si>
  <si>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</si>
  <si>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</si>
  <si>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</si>
  <si>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</si>
  <si>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</si>
  <si>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</si>
  <si>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</si>
  <si>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</si>
  <si>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</si>
  <si>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</si>
  <si>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</si>
  <si>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</si>
  <si>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</si>
  <si>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</si>
  <si>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</si>
  <si>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</si>
  <si>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</si>
  <si>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</si>
  <si>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</si>
  <si>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</si>
  <si>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</si>
  <si>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</si>
  <si>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</si>
  <si>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</si>
  <si>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Bochum (321)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</si>
  <si>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</si>
  <si>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</si>
  <si>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</si>
  <si>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</si>
  <si>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</si>
  <si>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</si>
  <si>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</si>
  <si>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</si>
  <si>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</si>
  <si>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</si>
  <si>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</si>
  <si>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</si>
  <si>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</si>
  <si>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</si>
  <si>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</si>
  <si>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</si>
  <si>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</si>
  <si>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</si>
  <si>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</si>
  <si>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</si>
  <si>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</si>
  <si>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</si>
  <si>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</si>
  <si>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</si>
  <si>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</si>
  <si>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</si>
  <si>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</si>
  <si>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</si>
  <si>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</si>
  <si>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</si>
  <si>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</si>
  <si>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</si>
  <si>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</si>
  <si>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</si>
  <si>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</si>
  <si>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</si>
  <si>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</si>
  <si>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</si>
  <si>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</si>
  <si>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</si>
  <si>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</si>
  <si>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</si>
  <si>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</si>
  <si>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</si>
  <si>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</si>
  <si>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</si>
  <si>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</si>
  <si>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</si>
  <si>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</si>
  <si>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</si>
  <si>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</si>
  <si>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</si>
  <si>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</si>
  <si>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</si>
  <si>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</si>
  <si>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</si>
  <si>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</si>
  <si>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</si>
  <si>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</si>
  <si>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</si>
  <si>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</si>
  <si>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</si>
  <si>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</si>
  <si>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</si>
  <si>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</si>
  <si>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</si>
  <si>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</si>
  <si>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</si>
  <si>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</si>
  <si>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</si>
  <si>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</si>
  <si>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</si>
  <si>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</si>
  <si>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</si>
  <si>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</si>
  <si>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</si>
  <si>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</si>
  <si>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</si>
  <si>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</si>
  <si>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</si>
  <si>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</si>
  <si>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</si>
  <si>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</si>
  <si>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</si>
  <si>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</si>
  <si>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</si>
  <si>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</si>
  <si>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</si>
  <si>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</si>
  <si>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</si>
  <si>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</si>
  <si>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</si>
  <si>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</si>
  <si>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</si>
  <si>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</si>
  <si>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</si>
  <si>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</si>
  <si>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</si>
  <si>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</si>
  <si>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</si>
  <si>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</si>
  <si>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</si>
  <si>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</si>
  <si>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</si>
  <si>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</si>
  <si>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</si>
  <si>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</si>
  <si>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</si>
  <si>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</si>
  <si>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</si>
  <si>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</si>
  <si>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</si>
  <si>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</si>
  <si>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</si>
  <si>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</si>
  <si>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</si>
  <si>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</si>
  <si>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</si>
  <si>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</si>
  <si>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</si>
  <si>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</si>
  <si>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</si>
  <si>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</si>
  <si>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</si>
  <si>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</si>
  <si>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</si>
  <si>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</si>
  <si>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</si>
  <si>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</si>
  <si>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</si>
  <si>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</si>
  <si>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</si>
  <si>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</si>
  <si>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</si>
  <si>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</si>
  <si>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</si>
  <si>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</si>
  <si>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</si>
  <si>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</si>
  <si>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</si>
  <si>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</si>
  <si>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</si>
  <si>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</si>
  <si>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Bochum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</si>
  <si>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</si>
  <si>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</si>
  <si>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</si>
  <si>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</si>
  <si>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</si>
  <si>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</si>
  <si>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</si>
  <si>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</si>
  <si>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</si>
  <si>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</si>
  <si>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</si>
  <si>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</si>
  <si>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</si>
  <si>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</si>
  <si>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</si>
  <si>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</si>
  <si>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</si>
  <si>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</si>
  <si>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</si>
  <si>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</si>
  <si>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</si>
  <si>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</si>
  <si>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</si>
  <si>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</si>
  <si>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</si>
  <si>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</si>
  <si>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</si>
  <si>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</si>
  <si>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</si>
  <si>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</si>
  <si>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</si>
  <si>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</si>
  <si>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</si>
  <si>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</si>
  <si>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</si>
  <si>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</si>
  <si>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</si>
  <si>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</si>
  <si>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</si>
  <si>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</si>
  <si>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</si>
  <si>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</si>
  <si>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</si>
  <si>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</si>
  <si>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</si>
  <si>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</si>
  <si>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Bochum (321);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</si>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</sst>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{C99A7B79-0091-4546-AADA-77174DFED592}</c15:txfldGUID>
                      <c15:f>Daten_Diagramme!$D$6</c15:f>
                      <c15:dlblFieldTableCache>
                        <c:ptCount val="1"/>
                        <c:pt idx="0">
                          <c:v>2.9</c:v>
                        </c:pt>
                      </c15:dlblFieldTableCache>
                    </c15:dlblFTEntry>
                  </c15:dlblFieldTable>
                  <c15:showDataLabelsRange val="0"/>
                </c:ext>
                <c:ext xmlns:c16="http://schemas.microsoft.com/office/drawing/2014/chart" uri="{C3380CC4-5D6E-409C-BE32-E72D297353CC}">
                  <c16:uniqueId val="{00000000-BF6F-4281-8193-66D2793C0F20}"/>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{AC5B1C44-2044-41BA-9AE3-5355AEBE92B8}</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BF6F-4281-8193-66D2793C0F20}"/>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{6A1D4585-0F46-44A7-AC0D-3A0B1E85AC97}</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BF6F-4281-8193-66D2793C0F20}"/>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{E2D9E21E-0682-4B2D-98AA-09D72AEAE1B7}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F6F-4281-8193-66D2793C0F20}"/>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2.9367055143090042</c:v>
                </c:pt>
                <c:pt idx="1">
                  <c:v>1.3225681822425275</c:v>
                </c:pt>
                <c:pt idx="2">
                  <c:v>1.1186464311118853</c:v>
                </c:pt>
                <c:pt idx="3">
                  <c:v>1.0875687030768</c:v>
                </c:pt>
              </c:numCache>
            </c:numRef>
          </c:val>
          <c:extLst>
            <c:ext xmlns:c16="http://schemas.microsoft.com/office/drawing/2014/chart" uri="{C3380CC4-5D6E-409C-BE32-E72D297353CC}">
              <c16:uniqueId val="{00000004-BF6F-4281-8193-66D2793C0F20}"/>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{F232810B-61D2-467D-BF9F-8E974177B994}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F6F-4281-8193-66D2793C0F20}"/>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{36A0FA13-57D0-4AA4-82BF-45207C73808A}</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F6F-4281-8193-66D2793C0F20}"/>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{F72BBFBD-4498-4C45-A7D9-48C611ECEF4A}</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F6F-4281-8193-66D2793C0F20}"/>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{B54C1C00-AF4D-44FF-9A63-950002CD2F9C}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F6F-4281-8193-66D2793C0F2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F6F-4281-8193-66D2793C0F20}"/>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F6F-4281-8193-66D2793C0F20}"/>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{8BA66CEF-6D75-475D-A848-2E0A63DF9DEC}</c15:txfldGUID>
                      <c15:f>Daten_Diagramme!$E$6</c15:f>
                      <c15:dlblFieldTableCache>
                        <c:ptCount val="1"/>
                        <c:pt idx="0">
                          <c:v>-2.1</c:v>
                        </c:pt>
                      </c15:dlblFieldTableCache>
                    </c15:dlblFTEntry>
                  </c15:dlblFieldTable>
                  <c15:showDataLabelsRange val="0"/>
                </c:ext>
                <c:ext xmlns:c16="http://schemas.microsoft.com/office/drawing/2014/chart" uri="{C3380CC4-5D6E-409C-BE32-E72D297353CC}">
                  <c16:uniqueId val="{00000000-39FA-4F54-9E43-DFE4DD81BDBC}"/>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{EB141842-9184-4ED3-BB08-FD027ADDEFF2}</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39FA-4F54-9E43-DFE4DD81BDB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{F1D743B5-005B-4CBC-8BAA-84D28BA1D439}</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39FA-4F54-9E43-DFE4DD81BDB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{0D76B36B-C28A-4DFE-8624-B6E3BF954026}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39FA-4F54-9E43-DFE4DD81BDB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-2.1474803513638463</c:v>
                </c:pt>
                <c:pt idx="1">
                  <c:v>-3.156552267354261</c:v>
                </c:pt>
                <c:pt idx="2">
                  <c:v>-2.7637010795899166</c:v>
                </c:pt>
                <c:pt idx="3">
                  <c:v>-2.8655893304673015</c:v>
                </c:pt>
              </c:numCache>
            </c:numRef>
          </c:val>
          <c:extLst>
            <c:ext xmlns:c16="http://schemas.microsoft.com/office/drawing/2014/chart" uri="{C3380CC4-5D6E-409C-BE32-E72D297353CC}">
              <c16:uniqueId val="{00000004-39FA-4F54-9E43-DFE4DD81BDB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{B1016A94-C747-4816-8DC7-4115CFA353D7}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39FA-4F54-9E43-DFE4DD81BDB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{6FFCDB8B-881C-4017-B24A-A59BA836249E}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39FA-4F54-9E43-DFE4DD81BDB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{1F56BD73-FA06-4686-9BCB-9E43EE7E1736}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39FA-4F54-9E43-DFE4DD81BDB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{DCAB82A9-6E17-48C2-8ADC-CE953DB6CB01}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39FA-4F54-9E43-DFE4DD81BDB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39FA-4F54-9E43-DFE4DD81BDB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9FA-4F54-9E43-DFE4DD81BDB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{E149FA58-556A-49F4-9D9F-9589BBC9B042}</c15:txfldGUID>
                      <c15:f>Daten_Diagramme!$D$14</c15:f>
                      <c15:dlblFieldTableCache>
                        <c:ptCount val="1"/>
                        <c:pt idx="0">
                          <c:v>2.9</c:v>
                        </c:pt>
                      </c15:dlblFieldTableCache>
                    </c15:dlblFTEntry>
                  </c15:dlblFieldTable>
                  <c15:showDataLabelsRange val="0"/>
                </c:ext>
                <c:ext xmlns:c16="http://schemas.microsoft.com/office/drawing/2014/chart" uri="{C3380CC4-5D6E-409C-BE32-E72D297353CC}">
                  <c16:uniqueId val="{00000000-B408-4BE6-8135-46A36DC4CAE5}"/>
                </c:ext>
              </c:extLst>
            </c:dLbl>
            <c:dLbl>
              <c:idx val="1"/>
              <c:tx>
                <c:strRef>
                  <c:f>Daten_Diagramme!$D$15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{9FA0EC66-B9E9-472B-A7E1-610BCB2B1754}</c15:txfldGUID>
                      <c15:f>Daten_Diagramme!$D$15</c15:f>
                      <c15:dlblFieldTableCache>
                        <c:ptCount val="1"/>
                        <c:pt idx="0">
                          <c:v>0.0</c:v>
                        </c:pt>
                      </c15:dlblFieldTableCache>
                    </c15:dlblFTEntry>
                  </c15:dlblFieldTable>
                  <c15:showDataLabelsRange val="0"/>
                </c:ext>
                <c:ext xmlns:c16="http://schemas.microsoft.com/office/drawing/2014/chart" uri="{C3380CC4-5D6E-409C-BE32-E72D297353CC}">
                  <c16:uniqueId val="{00000001-B408-4BE6-8135-46A36DC4CAE5}"/>
                </c:ext>
              </c:extLst>
            </c:dLbl>
            <c:dLbl>
              <c:idx val="2"/>
              <c:tx>
                <c:strRef>
                  <c:f>Daten_Diagramme!$D$16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{0DB50FA2-1E2B-4AAF-BC1F-6CFDF5772634}</c15:txfldGUID>
                      <c15:f>Daten_Diagramme!$D$16</c15:f>
                      <c15:dlblFieldTableCache>
                        <c:ptCount val="1"/>
                        <c:pt idx="0">
                          <c:v>-1.0</c:v>
                        </c:pt>
                      </c15:dlblFieldTableCache>
                    </c15:dlblFTEntry>
                  </c15:dlblFieldTable>
                  <c15:showDataLabelsRange val="0"/>
                </c:ext>
                <c:ext xmlns:c16="http://schemas.microsoft.com/office/drawing/2014/chart" uri="{C3380CC4-5D6E-409C-BE32-E72D297353CC}">
                  <c16:uniqueId val="{00000002-B408-4BE6-8135-46A36DC4CAE5}"/>
                </c:ext>
              </c:extLst>
            </c:dLbl>
            <c:dLbl>
              <c:idx val="3"/>
              <c:tx>
                <c:strRef>
                  <c:f>Daten_Diagramme!$D$17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{6580DAD4-AFF7-495C-A2A0-DE0877EDA241}</c15:txfldGUID>
                      <c15:f>Daten_Diagramme!$D$17</c15:f>
                      <c15:dlblFieldTableCache>
                        <c:ptCount val="1"/>
                        <c:pt idx="0">
                          <c:v>-0.1</c:v>
                        </c:pt>
                      </c15:dlblFieldTableCache>
                    </c15:dlblFTEntry>
                  </c15:dlblFieldTable>
                  <c15:showDataLabelsRange val="0"/>
                </c:ext>
                <c:ext xmlns:c16="http://schemas.microsoft.com/office/drawing/2014/chart" uri="{C3380CC4-5D6E-409C-BE32-E72D297353CC}">
                  <c16:uniqueId val="{00000003-B408-4BE6-8135-46A36DC4CAE5}"/>
                </c:ext>
              </c:extLst>
            </c:dLbl>
            <c:dLbl>
              <c:idx val="4"/>
              <c:tx>
                <c:strRef>
                  <c:f>Daten_Diagramme!$D$18</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{820F2C9B-0197-4DDA-9325-27CEAD8005DA}</c15:txfldGUID>
                      <c15:f>Daten_Diagramme!$D$18</c15:f>
                      <c15:dlblFieldTableCache>
                        <c:ptCount val="1"/>
                        <c:pt idx="0">
                          <c:v>9.8</c:v>
                        </c:pt>
                      </c15:dlblFieldTableCache>
                    </c15:dlblFTEntry>
                  </c15:dlblFieldTable>
                  <c15:showDataLabelsRange val="0"/>
                </c:ext>
                <c:ext xmlns:c16="http://schemas.microsoft.com/office/drawing/2014/chart" uri="{C3380CC4-5D6E-409C-BE32-E72D297353CC}">
                  <c16:uniqueId val="{00000004-B408-4BE6-8135-46A36DC4CAE5}"/>
                </c:ext>
              </c:extLst>
            </c:dLbl>
            <c:dLbl>
              <c:idx val="5"/>
              <c:tx>
                <c:strRef>
                  <c:f>Daten_Diagramme!$D$19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{5E318D4B-00A3-4804-8AC5-8DABDA9D0FC1}</c15:txfldGUID>
                      <c15:f>Daten_Diagramme!$D$19</c15:f>
                      <c15:dlblFieldTableCache>
                        <c:ptCount val="1"/>
                        <c:pt idx="0">
                          <c:v>-2.8</c:v>
                        </c:pt>
                      </c15:dlblFieldTableCache>
                    </c15:dlblFTEntry>
                  </c15:dlblFieldTable>
                  <c15:showDataLabelsRange val="0"/>
                </c:ext>
                <c:ext xmlns:c16="http://schemas.microsoft.com/office/drawing/2014/chart" uri="{C3380CC4-5D6E-409C-BE32-E72D297353CC}">
                  <c16:uniqueId val="{00000005-B408-4BE6-8135-46A36DC4CAE5}"/>
                </c:ext>
              </c:extLst>
            </c:dLbl>
            <c:dLbl>
              <c:idx val="6"/>
              <c:tx>
                <c:strRef>
                  <c:f>Daten_Diagramme!$D$20</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{A189DC4E-DC54-4289-BDEA-CAEE24244015}</c15:txfldGUID>
                      <c15:f>Daten_Diagramme!$D$20</c15:f>
                      <c15:dlblFieldTableCache>
                        <c:ptCount val="1"/>
                        <c:pt idx="0">
                          <c:v>2.2</c:v>
                        </c:pt>
                      </c15:dlblFieldTableCache>
                    </c15:dlblFTEntry>
                  </c15:dlblFieldTable>
                  <c15:showDataLabelsRange val="0"/>
                </c:ext>
                <c:ext xmlns:c16="http://schemas.microsoft.com/office/drawing/2014/chart" uri="{C3380CC4-5D6E-409C-BE32-E72D297353CC}">
                  <c16:uniqueId val="{00000006-B408-4BE6-8135-46A36DC4CAE5}"/>
                </c:ext>
              </c:extLst>
            </c:dLbl>
            <c:dLbl>
              <c:idx val="7"/>
              <c:tx>
                <c:strRef>
                  <c:f>Daten_Diagramme!$D$21</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{0EDAF9EC-1009-45C3-902D-6E32ACA72232}</c15:txfldGUID>
                      <c15:f>Daten_Diagramme!$D$21</c15:f>
                      <c15:dlblFieldTableCache>
                        <c:ptCount val="1"/>
                        <c:pt idx="0">
                          <c:v>9.0</c:v>
                        </c:pt>
                      </c15:dlblFieldTableCache>
                    </c15:dlblFTEntry>
                  </c15:dlblFieldTable>
                  <c15:showDataLabelsRange val="0"/>
                </c:ext>
                <c:ext xmlns:c16="http://schemas.microsoft.com/office/drawing/2014/chart" uri="{C3380CC4-5D6E-409C-BE32-E72D297353CC}">
                  <c16:uniqueId val="{00000007-B408-4BE6-8135-46A36DC4CAE5}"/>
                </c:ext>
              </c:extLst>
            </c:dLbl>
            <c:dLbl>
              <c:idx val="8"/>
              <c:tx>
                <c:strRef>
                  <c:f>Daten_Diagramme!$D$22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{7FF3BEFE-55DA-4546-A7C2-4B7790326597}</c15:txfldGUID>
                      <c15:f>Daten_Diagramme!$D$22</c15:f>
                      <c15:dlblFieldTableCache>
                        <c:ptCount val="1"/>
                        <c:pt idx="0">
                          <c:v>1.6</c:v>
                        </c:pt>
                      </c15:dlblFieldTableCache>
                    </c15:dlblFTEntry>
                  </c15:dlblFieldTable>
                  <c15:showDataLabelsRange val="0"/>
                </c:ext>
                <c:ext xmlns:c16="http://schemas.microsoft.com/office/drawing/2014/chart" uri="{C3380CC4-5D6E-409C-BE32-E72D297353CC}">
                  <c16:uniqueId val="{00000008-B408-4BE6-8135-46A36DC4CAE5}"/>
                </c:ext>
              </c:extLst>
            </c:dLbl>
            <c:dLbl>
              <c:idx val="9"/>
              <c:tx>
                <c:strRef>
                  <c:f>Daten_Diagramme!$D$23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{458D7F18-F5DA-49EE-9154-E3FBF9E9535E}</c15:txfldGUID>
                      <c15:f>Daten_Diagramme!$D$23</c15:f>
                      <c15:dlblFieldTableCache>
                        <c:ptCount val="1"/>
                        <c:pt idx="0">
                          <c:v>1.3</c:v>
                        </c:pt>
                      </c15:dlblFieldTableCache>
                    </c15:dlblFTEntry>
                  </c15:dlblFieldTable>
                  <c15:showDataLabelsRange val="0"/>
                </c:ext>
                <c:ext xmlns:c16="http://schemas.microsoft.com/office/drawing/2014/chart" uri="{C3380CC4-5D6E-409C-BE32-E72D297353CC}">
                  <c16:uniqueId val="{00000009-B408-4BE6-8135-46A36DC4CAE5}"/>
                </c:ext>
              </c:extLst>
            </c:dLbl>
            <c:dLbl>
              <c:idx val="10"/>
              <c:tx>
                <c:strRef>
                  <c:f>Daten_Diagramme!$D$24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{FE835B21-8BCD-4536-8915-33C53BF4661E}</c15:txfldGUID>
                      <c15:f>Daten_Diagramme!$D$24</c15:f>
                      <c15:dlblFieldTableCache>
                        <c:ptCount val="1"/>
                        <c:pt idx="0">
                          <c:v>-3.1</c:v>
                        </c:pt>
                      </c15:dlblFieldTableCache>
                    </c15:dlblFTEntry>
                  </c15:dlblFieldTable>
                  <c15:showDataLabelsRange val="0"/>
                </c:ext>
                <c:ext xmlns:c16="http://schemas.microsoft.com/office/drawing/2014/chart" uri="{C3380CC4-5D6E-409C-BE32-E72D297353CC}">
                  <c16:uniqueId val="{0000000A-B408-4BE6-8135-46A36DC4CAE5}"/>
                </c:ext>
              </c:extLst>
            </c:dLbl>
            <c:dLbl>
              <c:idx val="11"/>
              <c:tx>
                <c:strRef>
                  <c:f>Daten_Diagramme!$D$25</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{FAAA639E-AB54-4D7E-BA62-F131C1A4B6AC}</c15:txfldGUID>
                      <c15:f>Daten_Diagramme!$D$25</c15:f>
                      <c15:dlblFieldTableCache>
                        <c:ptCount val="1"/>
                        <c:pt idx="0">
                          <c:v>3.8</c:v>
                        </c:pt>
                      </c15:dlblFieldTableCache>
                    </c15:dlblFTEntry>
                  </c15:dlblFieldTable>
                  <c15:showDataLabelsRange val="0"/>
                </c:ext>
                <c:ext xmlns:c16="http://schemas.microsoft.com/office/drawing/2014/chart" uri="{C3380CC4-5D6E-409C-BE32-E72D297353CC}">
                  <c16:uniqueId val="{0000000B-B408-4BE6-8135-46A36DC4CAE5}"/>
                </c:ext>
              </c:extLst>
            </c:dLbl>
            <c:dLbl>
              <c:idx val="12"/>
              <c:tx>
                <c:strRef>
                  <c:f>Daten_Diagramme!$D$26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{A2403DFA-46FF-4F56-8802-0AE22DCAD22B}</c15:txfldGUID>
                      <c15:f>Daten_Diagramme!$D$26</c15:f>
                      <c15:dlblFieldTableCache>
                        <c:ptCount val="1"/>
                        <c:pt idx="0">
                          <c:v>-1.4</c:v>
                        </c:pt>
                      </c15:dlblFieldTableCache>
                    </c15:dlblFTEntry>
                  </c15:dlblFieldTable>
                  <c15:showDataLabelsRange val="0"/>
                </c:ext>
                <c:ext xmlns:c16="http://schemas.microsoft.com/office/drawing/2014/chart" uri="{C3380CC4-5D6E-409C-BE32-E72D297353CC}">
                  <c16:uniqueId val="{0000000C-B408-4BE6-8135-46A36DC4CAE5}"/>
                </c:ext>
              </c:extLst>
            </c:dLbl>
            <c:dLbl>
              <c:idx val="13"/>
              <c:tx>
                <c:strRef>
                  <c:f>Daten_Diagramme!$D$27</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{85DEB9A2-8FAF-4AD4-A2F9-1871A784BE2D}</c15:txfldGUID>
                      <c15:f>Daten_Diagramme!$D$27</c15:f>
                      <c15:dlblFieldTableCache>
                        <c:ptCount val="1"/>
                        <c:pt idx="0">
                          <c:v>3.3</c:v>
                        </c:pt>
                      </c15:dlblFieldTableCache>
                    </c15:dlblFTEntry>
                  </c15:dlblFieldTable>
                  <c15:showDataLabelsRange val="0"/>
                </c:ext>
                <c:ext xmlns:c16="http://schemas.microsoft.com/office/drawing/2014/chart" uri="{C3380CC4-5D6E-409C-BE32-E72D297353CC}">
                  <c16:uniqueId val="{0000000D-B408-4BE6-8135-46A36DC4CAE5}"/>
                </c:ext>
              </c:extLst>
            </c:dLbl>
            <c:dLbl>
              <c:idx val="14"/>
              <c:tx>
                <c:strRef>
                  <c:f>Daten_Diagramme!$D$28</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{8831E61F-BDA6-43E5-9D59-9A2BF5F5ABBB}</c15:txfldGUID>
                      <c15:f>Daten_Diagramme!$D$28</c15:f>
                      <c15:dlblFieldTableCache>
                        <c:ptCount val="1"/>
                        <c:pt idx="0">
                          <c:v>8.9</c:v>
                        </c:pt>
                      </c15:dlblFieldTableCache>
                    </c15:dlblFTEntry>
                  </c15:dlblFieldTable>
                  <c15:showDataLabelsRange val="0"/>
                </c:ext>
                <c:ext xmlns:c16="http://schemas.microsoft.com/office/drawing/2014/chart" uri="{C3380CC4-5D6E-409C-BE32-E72D297353CC}">
                  <c16:uniqueId val="{0000000E-B408-4BE6-8135-46A36DC4CAE5}"/>
                </c:ext>
              </c:extLst>
            </c:dLbl>
            <c:dLbl>
              <c:idx val="15"/>
              <c:tx>
                <c:strRef>
                  <c:f>Daten_Diagramme!$D$29</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{C801F739-2D02-4BA5-8F67-0B9E19B866C6}</c15:txfldGUID>
                      <c15:f>Daten_Diagramme!$D$29</c15:f>
                      <c15:dlblFieldTableCache>
                        <c:ptCount val="1"/>
                        <c:pt idx="0">
                          <c:v>-8.0</c:v>
                        </c:pt>
                      </c15:dlblFieldTableCache>
                    </c15:dlblFTEntry>
                  </c15:dlblFieldTable>
                  <c15:showDataLabelsRange val="0"/>
                </c:ext>
                <c:ext xmlns:c16="http://schemas.microsoft.com/office/drawing/2014/chart" uri="{C3380CC4-5D6E-409C-BE32-E72D297353CC}">
                  <c16:uniqueId val="{0000000F-B408-4BE6-8135-46A36DC4CAE5}"/>
                </c:ext>
              </c:extLst>
            </c:dLbl>
            <c:dLbl>
              <c:idx val="16"/>
              <c:tx>
                <c:strRef>
                  <c:f>Daten_Diagramme!$D$30</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{C6068DCE-2786-44B1-891E-22844BA792A2}</c15:txfldGUID>
                      <c15:f>Daten_Diagramme!$D$30</c15:f>
                      <c15:dlblFieldTableCache>
                        <c:ptCount val="1"/>
                        <c:pt idx="0">
                          <c:v>1.6</c:v>
                        </c:pt>
                      </c15:dlblFieldTableCache>
                    </c15:dlblFTEntry>
                  </c15:dlblFieldTable>
                  <c15:showDataLabelsRange val="0"/>
                </c:ext>
                <c:ext xmlns:c16="http://schemas.microsoft.com/office/drawing/2014/chart" uri="{C3380CC4-5D6E-409C-BE32-E72D297353CC}">
                  <c16:uniqueId val="{00000010-B408-4BE6-8135-46A36DC4CAE5}"/>
                </c:ext>
              </c:extLst>
            </c:dLbl>
            <c:dLbl>
              <c:idx val="17"/>
              <c:tx>
                <c:strRef>
                  <c:f>Daten_Diagramme!$D$31</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{5A771F0D-994B-403E-8E17-09A7E391EFEF}</c15:txfldGUID>
                      <c15:f>Daten_Diagramme!$D$31</c15:f>
                      <c15:dlblFieldTableCache>
                        <c:ptCount val="1"/>
                        <c:pt idx="0">
                          <c:v>9.7</c:v>
                        </c:pt>
                      </c15:dlblFieldTableCache>
                    </c15:dlblFTEntry>
                  </c15:dlblFieldTable>
                  <c15:showDataLabelsRange val="0"/>
                </c:ext>
                <c:ext xmlns:c16="http://schemas.microsoft.com/office/drawing/2014/chart" uri="{C3380CC4-5D6E-409C-BE32-E72D297353CC}">
                  <c16:uniqueId val="{00000011-B408-4BE6-8135-46A36DC4CAE5}"/>
                </c:ext>
              </c:extLst>
            </c:dLbl>
            <c:dLbl>
              <c:idx val="18"/>
              <c:tx>
                <c:strRef>
                  <c:f>Daten_Diagramme!$D$32</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{177685E0-F0CD-4976-A136-BB09C04B5A07}</c15:txfldGUID>
                      <c15:f>Daten_Diagramme!$D$32</c15:f>
                      <c15:dlblFieldTableCache>
                        <c:ptCount val="1"/>
                        <c:pt idx="0">
                          <c:v>3.8</c:v>
                        </c:pt>
                      </c15:dlblFieldTableCache>
                    </c15:dlblFTEntry>
                  </c15:dlblFieldTable>
                  <c15:showDataLabelsRange val="0"/>
                </c:ext>
                <c:ext xmlns:c16="http://schemas.microsoft.com/office/drawing/2014/chart" uri="{C3380CC4-5D6E-409C-BE32-E72D297353CC}">
                  <c16:uniqueId val="{00000012-B408-4BE6-8135-46A36DC4CAE5}"/>
                </c:ext>
              </c:extLst>
            </c:dLbl>
            <c:dLbl>
              <c:idx val="19"/>
              <c:tx>
                <c:strRef>
                  <c:f>Daten_Diagramme!$D$33</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{6296D5E6-29C2-4462-9A85-430895A6D727}</c15:txfldGUID>
                      <c15:f>Daten_Diagramme!$D$33</c15:f>
                      <c15:dlblFieldTableCache>
                        <c:ptCount val="1"/>
                        <c:pt idx="0">
                          <c:v>1.7</c:v>
                        </c:pt>
                      </c15:dlblFieldTableCache>
                    </c15:dlblFTEntry>
                  </c15:dlblFieldTable>
                  <c15:showDataLabelsRange val="0"/>
                </c:ext>
                <c:ext xmlns:c16="http://schemas.microsoft.com/office/drawing/2014/chart" uri="{C3380CC4-5D6E-409C-BE32-E72D297353CC}">
                  <c16:uniqueId val="{00000013-B408-4BE6-8135-46A36DC4CAE5}"/>
                </c:ext>
              </c:extLst>
            </c:dLbl>
            <c:dLbl>
              <c:idx val="20"/>
              <c:tx>
                <c:strRef>
                  <c:f>Daten_Diagramme!$D$34</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{463800A2-9897-4AE3-9597-18F96E2548B1}</c15:txfldGUID>
                      <c15:f>Daten_Diagramme!$D$34</c15:f>
                      <c15:dlblFieldTableCache>
                        <c:ptCount val="1"/>
                        <c:pt idx="0">
                          <c:v>2.8</c:v>
                        </c:pt>
                      </c15:dlblFieldTableCache>
                    </c15:dlblFTEntry>
                  </c15:dlblFieldTable>
                  <c15:showDataLabelsRange val="0"/>
                </c:ext>
                <c:ext xmlns:c16="http://schemas.microsoft.com/office/drawing/2014/chart" uri="{C3380CC4-5D6E-409C-BE32-E72D297353CC}">
                  <c16:uniqueId val="{00000014-B408-4BE6-8135-46A36DC4CAE5}"/>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{F329D71E-49F1-46E7-B15F-D2447550CA14}</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B408-4BE6-8135-46A36DC4CAE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{08343883-2FD2-4B00-BD67-86297240F085}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408-4BE6-8135-46A36DC4CAE5}"/>
                </c:ext>
              </c:extLst>
            </c:dLbl>
            <c:dLbl>
              <c:idx val="23"/>
              <c:tx>
                <c:strRef>
                  <c:f>Daten_Diagramme!$D$37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{A8B6F54A-4155-4AF2-A7AC-7BBA625ADCE6}</c15:txfldGUID>
                      <c15:f>Daten_Diagramme!$D$37</c15:f>
                      <c15:dlblFieldTableCache>
                        <c:ptCount val="1"/>
                        <c:pt idx="0">
                          <c:v>0.0</c:v>
                        </c:pt>
                      </c15:dlblFieldTableCache>
                    </c15:dlblFTEntry>
                  </c15:dlblFieldTable>
                  <c15:showDataLabelsRange val="0"/>
                </c:ext>
                <c:ext xmlns:c16="http://schemas.microsoft.com/office/drawing/2014/chart" uri="{C3380CC4-5D6E-409C-BE32-E72D297353CC}">
                  <c16:uniqueId val="{00000017-B408-4BE6-8135-46A36DC4CAE5}"/>
                </c:ext>
              </c:extLst>
            </c:dLbl>
            <c:dLbl>
              <c:idx val="24"/>
              <c:layout>
                <c:manualLayout>
                  <c:x val="4.7769028871392123E-3"/>
                  <c:y val="-4.6876052205785108E-5"/>
                </c:manualLayout>
              </c:layout>
              <c:tx>
                <c:strRef>
                  <c:f>Daten_Diagramme!$D$38</c:f>
                  <c:strCache>
                    <c:ptCount val="1"/>
                    <c:pt idx="0">
                      <c:v>2.8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{14465408-9419-46BF-8FAF-135EC14F7C3E}</c15:txfldGUID>
                      <c15:f>Daten_Diagramme!$D$38</c15:f>
                      <c15:dlblFieldTableCache>
                        <c:ptCount val="1"/>
                        <c:pt idx="0">
                          <c:v>2.8</c:v>
                        </c:pt>
                      </c15:dlblFieldTableCache>
                    </c15:dlblFTEntry>
                  </c15:dlblFieldTable>
                  <c15:showDataLabelsRange val="0"/>
                </c:ext>
                <c:ext xmlns:c16="http://schemas.microsoft.com/office/drawing/2014/chart" uri="{C3380CC4-5D6E-409C-BE32-E72D297353CC}">
                  <c16:uniqueId val="{00000018-B408-4BE6-8135-46A36DC4CAE5}"/>
                </c:ext>
              </c:extLst>
            </c:dLbl>
            <c:dLbl>
              <c:idx val="25"/>
              <c:tx>
                <c:strRef>
                  <c:f>Daten_Diagramme!$D$39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{5D53203F-6C13-4C62-9654-E70F7539D913}</c15:txfldGUID>
                      <c15:f>Daten_Diagramme!$D$39</c15:f>
                      <c15:dlblFieldTableCache>
                        <c:ptCount val="1"/>
                        <c:pt idx="0">
                          <c:v>3.0</c:v>
                        </c:pt>
                      </c15:dlblFieldTableCache>
                    </c15:dlblFTEntry>
                  </c15:dlblFieldTable>
                  <c15:showDataLabelsRange val="0"/>
                </c:ext>
                <c:ext xmlns:c16="http://schemas.microsoft.com/office/drawing/2014/chart" uri="{C3380CC4-5D6E-409C-BE32-E72D297353CC}">
                  <c16:uniqueId val="{00000019-B408-4BE6-8135-46A36DC4CAE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{8949AF7B-8A26-481B-BD26-91AA666C7A60}</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408-4BE6-8135-46A36DC4CAE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{D71FCDF0-4E36-4325-9B9A-28E3D73015FC}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408-4BE6-8135-46A36DC4CAE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{E3902633-BAFC-4381-8B6D-CF000DE154E8}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408-4BE6-8135-46A36DC4CAE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{AE160A83-2B68-4E95-8EC8-AFF63032BA43}</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408-4BE6-8135-46A36DC4CAE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{BD85BD8C-7D81-43EA-9DDA-9A2B3FD20509}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408-4BE6-8135-46A36DC4CAE5}"/>
                </c:ext>
              </c:extLst>
            </c:dLbl>
            <c:dLbl>
              <c:idx val="31"/>
              <c:tx>
                <c:strRef>
                  <c:f>Daten_Diagramme!$D$45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{97026A33-BDDF-480F-86CE-85159C4A8E49}</c15:txfldGUID>
                      <c15:f>Daten_Diagramme!$D$45</c15:f>
                      <c15:dlblFieldTableCache>
                        <c:ptCount val="1"/>
                        <c:pt idx="0">
                          <c:v>3.0</c:v>
                        </c:pt>
                      </c15:dlblFieldTableCache>
                    </c15:dlblFTEntry>
                  </c15:dlblFieldTable>
                  <c15:showDataLabelsRange val="0"/>
                </c:ext>
                <c:ext xmlns:c16="http://schemas.microsoft.com/office/drawing/2014/chart" uri="{C3380CC4-5D6E-409C-BE32-E72D297353CC}">
                  <c16:uniqueId val="{0000001F-B408-4BE6-8135-46A36DC4CAE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2.9367055143090042</c:v>
                </c:pt>
                <c:pt idx="1">
                  <c:v>0</c:v>
                </c:pt>
                <c:pt idx="2">
                  <c:v>-1.0080183276059564</c:v>
                </c:pt>
                <c:pt idx="3">
                  <c:v>-0.14481094127111827</c:v>
                </c:pt>
                <c:pt idx="4">
                  <c:v>9.8298020145883989</c:v>
                </c:pt>
                <c:pt idx="5">
                  <c:v>-2.8439661798616447</c:v>
                </c:pt>
                <c:pt idx="6">
                  <c:v>2.1770682148040637</c:v>
                </c:pt>
                <c:pt idx="7">
                  <c:v>9.0469916556873073</c:v>
                </c:pt>
                <c:pt idx="8">
                  <c:v>1.6166457453687855</c:v>
                </c:pt>
                <c:pt idx="9">
                  <c:v>1.2625816704926718</c:v>
                </c:pt>
                <c:pt idx="10">
                  <c:v>-3.0527289546716005</c:v>
                </c:pt>
                <c:pt idx="11">
                  <c:v>3.8046187074264828</c:v>
                </c:pt>
                <c:pt idx="12">
                  <c:v>-1.4326647564469914</c:v>
                </c:pt>
                <c:pt idx="13">
                  <c:v>3.3270814645682134</c:v>
                </c:pt>
                <c:pt idx="14">
                  <c:v>8.8948545861297532</c:v>
                </c:pt>
                <c:pt idx="15">
                  <c:v>-7.9934300574869974</c:v>
                </c:pt>
                <c:pt idx="16">
                  <c:v>1.5847496554892053</c:v>
                </c:pt>
                <c:pt idx="17">
                  <c:v>9.734301444187345</c:v>
                </c:pt>
                <c:pt idx="18">
                  <c:v>3.8222984216630529</c:v>
                </c:pt>
                <c:pt idx="19">
                  <c:v>1.6570210173621687</c:v>
                </c:pt>
                <c:pt idx="20">
                  <c:v>2.837616995988709</c:v>
                </c:pt>
                <c:pt idx="21">
                  <c:v>0</c:v>
                </c:pt>
                <c:pt idx="23">
                  <c:v>0</c:v>
                </c:pt>
                <c:pt idx="24">
                  <c:v>2.7881959587149296</c:v>
                </c:pt>
                <c:pt idx="25">
                  <c:v>2.9725853267260778</c:v>
                </c:pt>
              </c:numCache>
            </c:numRef>
          </c:val>
          <c:extLst>
            <c:ext xmlns:c16="http://schemas.microsoft.com/office/drawing/2014/chart" uri="{C3380CC4-5D6E-409C-BE32-E72D297353CC}">
              <c16:uniqueId val="{00000020-B408-4BE6-8135-46A36DC4CAE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{BAACFF36-5133-4B48-83AC-F8BBC3E50B17}</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408-4BE6-8135-46A36DC4CAE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{FC3FB8A2-3CB9-4C7A-8971-F543EE642CFD}</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408-4BE6-8135-46A36DC4CAE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{CE2F3AF3-8725-4019-827D-D15F0A87B138}</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408-4BE6-8135-46A36DC4CAE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{CCB2C0F1-8C15-471F-A970-74CCC901E221}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408-4BE6-8135-46A36DC4CAE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{3F00F532-6832-4535-BE69-1A63DE1207CA}</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408-4BE6-8135-46A36DC4CAE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{B2964523-61C2-4C0A-B390-28BE84EA3581}</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408-4BE6-8135-46A36DC4CAE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{17BCB5F2-2249-4AB9-A822-B72A14C20DCB}</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408-4BE6-8135-46A36DC4CAE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{955DCDE2-799C-4C27-B0DC-A4F4CD6CC591}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408-4BE6-8135-46A36DC4CAE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{A3EC633C-AE14-45D6-AD78-F2DB1662359B}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408-4BE6-8135-46A36DC4CAE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{3F045BA7-C854-42DD-9C26-308026D6BC30}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408-4BE6-8135-46A36DC4CAE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{17FA5917-47CA-44E7-B4A3-9E8ED5F5FA83}</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408-4BE6-8135-46A36DC4CAE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{CA722D1A-B42D-4C44-ADB3-84D65EFC07E4}</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408-4BE6-8135-46A36DC4CAE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{BB351B4F-161A-4C0E-8848-438799BEA932}</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408-4BE6-8135-46A36DC4CAE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{C08B2242-0F85-48D5-A715-97D146E45329}</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408-4BE6-8135-46A36DC4CAE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{B0097A08-293D-4077-A872-CA97823338CC}</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408-4BE6-8135-46A36DC4CAE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{66FEC14F-2AB4-4EC5-9517-2587307C8BE4}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408-4BE6-8135-46A36DC4CAE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{24FF06DC-E66C-4C58-AAED-0E921B50D6E1}</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408-4BE6-8135-46A36DC4CAE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{FAA6A0B6-5897-4E69-B8CA-DB56501E62D4}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408-4BE6-8135-46A36DC4CAE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{BAA34C73-AAFD-4E7D-BE19-19FA5278DAAF}</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408-4BE6-8135-46A36DC4CAE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{DC4D2190-95ED-4098-AF0A-E10C07E85F90}</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408-4BE6-8135-46A36DC4CAE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{C7C00CC5-D976-48FD-8213-219E39BDDEB2}</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408-4BE6-8135-46A36DC4CAE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{F230B5CD-335B-4DAC-8BC9-6BBF5E230133}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408-4BE6-8135-46A36DC4CAE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{920157E3-D3B6-4D8A-9E25-B252815F9C08}</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408-4BE6-8135-46A36DC4CAE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{415EB875-CB3A-4D84-87C5-CE24D3F08B05}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408-4BE6-8135-46A36DC4CAE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{F12B73E2-64A0-4D01-97E4-37977F0ECAA2}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408-4BE6-8135-46A36DC4CAE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{AE9FB601-0FFE-4C43-B32F-0901E70C41EE}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408-4BE6-8135-46A36DC4CAE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{BDA9C594-BA8B-4A02-A0E3-4165DAF47427}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408-4BE6-8135-46A36DC4CAE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{BADD8D59-164A-47C8-9339-DE521B2979FE}</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408-4BE6-8135-46A36DC4CAE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{B160DC25-3762-4847-B676-DF90E00E38BE}</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408-4BE6-8135-46A36DC4CAE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{E6245009-46F5-4273-AB3A-DC6E9C7E3781}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408-4BE6-8135-46A36DC4CAE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{729E217E-B7A9-4915-8BB7-5D01A4116825}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408-4BE6-8135-46A36DC4CAE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{70B5269C-4012-4E3D-94F4-8CAEACA84AC6}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408-4BE6-8135-46A36DC4CAE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408-4BE6-8135-46A36DC4CAE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408-4BE6-8135-46A36DC4CAE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{A3F5ABD4-FA13-4F19-A636-8268B6BA346D}</c15:txfldGUID>
                      <c15:f>Daten_Diagramme!$E$14</c15:f>
                      <c15:dlblFieldTableCache>
                        <c:ptCount val="1"/>
                        <c:pt idx="0">
                          <c:v>-2.1</c:v>
                        </c:pt>
                      </c15:dlblFieldTableCache>
                    </c15:dlblFTEntry>
                  </c15:dlblFieldTable>
                  <c15:showDataLabelsRange val="0"/>
                </c:ext>
                <c:ext xmlns:c16="http://schemas.microsoft.com/office/drawing/2014/chart" uri="{C3380CC4-5D6E-409C-BE32-E72D297353CC}">
                  <c16:uniqueId val="{00000000-88B7-47A4-B8F0-08CF6A43EC15}"/>
                </c:ext>
              </c:extLst>
            </c:dLbl>
            <c:dLbl>
              <c:idx val="1"/>
              <c:tx>
                <c:strRef>
                  <c:f>Daten_Diagramme!$E$15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{FA13AA73-175F-4E5D-BE59-65653A0DDD42}</c15:txfldGUID>
                      <c15:f>Daten_Diagramme!$E$15</c15:f>
                      <c15:dlblFieldTableCache>
                        <c:ptCount val="1"/>
                        <c:pt idx="0">
                          <c:v>3.5</c:v>
                        </c:pt>
                      </c15:dlblFieldTableCache>
                    </c15:dlblFTEntry>
                  </c15:dlblFieldTable>
                  <c15:showDataLabelsRange val="0"/>
                </c:ext>
                <c:ext xmlns:c16="http://schemas.microsoft.com/office/drawing/2014/chart" uri="{C3380CC4-5D6E-409C-BE32-E72D297353CC}">
                  <c16:uniqueId val="{00000001-88B7-47A4-B8F0-08CF6A43EC15}"/>
                </c:ext>
              </c:extLst>
            </c:dLbl>
            <c:dLbl>
              <c:idx val="2"/>
              <c:tx>
                <c:strRef>
                  <c:f>Daten_Diagramme!$E$16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{9CED6370-17DF-4A42-B475-B9979D38D261}</c15:txfldGUID>
                      <c15:f>Daten_Diagramme!$E$16</c15:f>
                      <c15:dlblFieldTableCache>
                        <c:ptCount val="1"/>
                        <c:pt idx="0">
                          <c:v>1.6</c:v>
                        </c:pt>
                      </c15:dlblFieldTableCache>
                    </c15:dlblFTEntry>
                  </c15:dlblFieldTable>
                  <c15:showDataLabelsRange val="0"/>
                </c:ext>
                <c:ext xmlns:c16="http://schemas.microsoft.com/office/drawing/2014/chart" uri="{C3380CC4-5D6E-409C-BE32-E72D297353CC}">
                  <c16:uniqueId val="{00000002-88B7-47A4-B8F0-08CF6A43EC15}"/>
                </c:ext>
              </c:extLst>
            </c:dLbl>
            <c:dLbl>
              <c:idx val="3"/>
              <c:tx>
                <c:strRef>
                  <c:f>Daten_Diagramme!$E$17</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{1D443B6A-D9DA-4871-887A-088D17377427}</c15:txfldGUID>
                      <c15:f>Daten_Diagramme!$E$17</c15:f>
                      <c15:dlblFieldTableCache>
                        <c:ptCount val="1"/>
                        <c:pt idx="0">
                          <c:v>-4.1</c:v>
                        </c:pt>
                      </c15:dlblFieldTableCache>
                    </c15:dlblFTEntry>
                  </c15:dlblFieldTable>
                  <c15:showDataLabelsRange val="0"/>
                </c:ext>
                <c:ext xmlns:c16="http://schemas.microsoft.com/office/drawing/2014/chart" uri="{C3380CC4-5D6E-409C-BE32-E72D297353CC}">
                  <c16:uniqueId val="{00000003-88B7-47A4-B8F0-08CF6A43EC15}"/>
                </c:ext>
              </c:extLst>
            </c:dLbl>
            <c:dLbl>
              <c:idx val="4"/>
              <c:tx>
                <c:strRef>
                  <c:f>Daten_Diagramme!$E$18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{9EA4862D-E1C5-4F55-861B-7B4DDF5C2EFC}</c15:txfldGUID>
                      <c15:f>Daten_Diagramme!$E$18</c15:f>
                      <c15:dlblFieldTableCache>
                        <c:ptCount val="1"/>
                        <c:pt idx="0">
                          <c:v>-5.6</c:v>
                        </c:pt>
                      </c15:dlblFieldTableCache>
                    </c15:dlblFTEntry>
                  </c15:dlblFieldTable>
                  <c15:showDataLabelsRange val="0"/>
                </c:ext>
                <c:ext xmlns:c16="http://schemas.microsoft.com/office/drawing/2014/chart" uri="{C3380CC4-5D6E-409C-BE32-E72D297353CC}">
                  <c16:uniqueId val="{00000004-88B7-47A4-B8F0-08CF6A43EC15}"/>
                </c:ext>
              </c:extLst>
            </c:dLbl>
            <c:dLbl>
              <c:idx val="5"/>
              <c:tx>
                <c:strRef>
                  <c:f>Daten_Diagramme!$E$19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{6ECD4A49-3DB9-4D6D-8AA4-1DF1A3C10CD9}</c15:txfldGUID>
                      <c15:f>Daten_Diagramme!$E$19</c15:f>
                      <c15:dlblFieldTableCache>
                        <c:ptCount val="1"/>
                        <c:pt idx="0">
                          <c:v>-3.0</c:v>
                        </c:pt>
                      </c15:dlblFieldTableCache>
                    </c15:dlblFTEntry>
                  </c15:dlblFieldTable>
                  <c15:showDataLabelsRange val="0"/>
                </c:ext>
                <c:ext xmlns:c16="http://schemas.microsoft.com/office/drawing/2014/chart" uri="{C3380CC4-5D6E-409C-BE32-E72D297353CC}">
                  <c16:uniqueId val="{00000005-88B7-47A4-B8F0-08CF6A43EC15}"/>
                </c:ext>
              </c:extLst>
            </c:dLbl>
            <c:dLbl>
              <c:idx val="6"/>
              <c:tx>
                <c:strRef>
                  <c:f>Daten_Diagramme!$E$20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{6AEE0F1A-453A-4933-AF6B-C1222D27A62A}</c15:txfldGUID>
                      <c15:f>Daten_Diagramme!$E$20</c15:f>
                      <c15:dlblFieldTableCache>
                        <c:ptCount val="1"/>
                        <c:pt idx="0">
                          <c:v>-2.1</c:v>
                        </c:pt>
                      </c15:dlblFieldTableCache>
                    </c15:dlblFTEntry>
                  </c15:dlblFieldTable>
                  <c15:showDataLabelsRange val="0"/>
                </c:ext>
                <c:ext xmlns:c16="http://schemas.microsoft.com/office/drawing/2014/chart" uri="{C3380CC4-5D6E-409C-BE32-E72D297353CC}">
                  <c16:uniqueId val="{00000006-88B7-47A4-B8F0-08CF6A43EC15}"/>
                </c:ext>
              </c:extLst>
            </c:dLbl>
            <c:dLbl>
              <c:idx val="7"/>
              <c:tx>
                <c:strRef>
                  <c:f>Daten_Diagramme!$E$21</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{66427762-9F0D-42EF-BABB-B7A062A830A3}</c15:txfldGUID>
                      <c15:f>Daten_Diagramme!$E$21</c15:f>
                      <c15:dlblFieldTableCache>
                        <c:ptCount val="1"/>
                        <c:pt idx="0">
                          <c:v>4.3</c:v>
                        </c:pt>
                      </c15:dlblFieldTableCache>
                    </c15:dlblFTEntry>
                  </c15:dlblFieldTable>
                  <c15:showDataLabelsRange val="0"/>
                </c:ext>
                <c:ext xmlns:c16="http://schemas.microsoft.com/office/drawing/2014/chart" uri="{C3380CC4-5D6E-409C-BE32-E72D297353CC}">
                  <c16:uniqueId val="{00000007-88B7-47A4-B8F0-08CF6A43EC15}"/>
                </c:ext>
              </c:extLst>
            </c:dLbl>
            <c:dLbl>
              <c:idx val="8"/>
              <c:tx>
                <c:strRef>
                  <c:f>Daten_Diagramme!$E$22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{B8534102-0D82-4F97-91A9-AAC1C58DF8F8}</c15:txfldGUID>
                      <c15:f>Daten_Diagramme!$E$22</c15:f>
                      <c15:dlblFieldTableCache>
                        <c:ptCount val="1"/>
                        <c:pt idx="0">
                          <c:v>-2.9</c:v>
                        </c:pt>
                      </c15:dlblFieldTableCache>
                    </c15:dlblFTEntry>
                  </c15:dlblFieldTable>
                  <c15:showDataLabelsRange val="0"/>
                </c:ext>
                <c:ext xmlns:c16="http://schemas.microsoft.com/office/drawing/2014/chart" uri="{C3380CC4-5D6E-409C-BE32-E72D297353CC}">
                  <c16:uniqueId val="{00000008-88B7-47A4-B8F0-08CF6A43EC15}"/>
                </c:ext>
              </c:extLst>
            </c:dLbl>
            <c:dLbl>
              <c:idx val="9"/>
              <c:tx>
                <c:strRef>
                  <c:f>Daten_Diagramme!$E$23</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{E6C18A6F-9C6D-4010-BB20-D744BC9E86C9}</c15:txfldGUID>
                      <c15:f>Daten_Diagramme!$E$23</c15:f>
                      <c15:dlblFieldTableCache>
                        <c:ptCount val="1"/>
                        <c:pt idx="0">
                          <c:v>-8.4</c:v>
                        </c:pt>
                      </c15:dlblFieldTableCache>
                    </c15:dlblFTEntry>
                  </c15:dlblFieldTable>
                  <c15:showDataLabelsRange val="0"/>
                </c:ext>
                <c:ext xmlns:c16="http://schemas.microsoft.com/office/drawing/2014/chart" uri="{C3380CC4-5D6E-409C-BE32-E72D297353CC}">
                  <c16:uniqueId val="{00000009-88B7-47A4-B8F0-08CF6A43EC15}"/>
                </c:ext>
              </c:extLst>
            </c:dLbl>
            <c:dLbl>
              <c:idx val="10"/>
              <c:tx>
                <c:strRef>
                  <c:f>Daten_Diagramme!$E$24</c:f>
                  <c:strCache>
                    <c:ptCount val="1"/>
                    <c:pt idx="0">
                      <c:v>-9.5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{F3CEDD3A-1124-4258-8BAA-F589C7680A72}</c15:txfldGUID>
                      <c15:f>Daten_Diagramme!$E$24</c15:f>
                      <c15:dlblFieldTableCache>
                        <c:ptCount val="1"/>
                        <c:pt idx="0">
                          <c:v>-9.5</c:v>
                        </c:pt>
                      </c15:dlblFieldTableCache>
                    </c15:dlblFTEntry>
                  </c15:dlblFieldTable>
                  <c15:showDataLabelsRange val="0"/>
                </c:ext>
                <c:ext xmlns:c16="http://schemas.microsoft.com/office/drawing/2014/chart" uri="{C3380CC4-5D6E-409C-BE32-E72D297353CC}">
                  <c16:uniqueId val="{0000000A-88B7-47A4-B8F0-08CF6A43EC15}"/>
                </c:ext>
              </c:extLst>
            </c:dLbl>
            <c:dLbl>
              <c:idx val="11"/>
              <c:tx>
                <c:strRef>
                  <c:f>Daten_Diagramme!$E$25</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{3D67F80F-55AF-40A9-B591-D97C2EF72CC3}</c15:txfldGUID>
                      <c15:f>Daten_Diagramme!$E$25</c15:f>
                      <c15:dlblFieldTableCache>
                        <c:ptCount val="1"/>
                        <c:pt idx="0">
                          <c:v>-5.2</c:v>
                        </c:pt>
                      </c15:dlblFieldTableCache>
                    </c15:dlblFTEntry>
                  </c15:dlblFieldTable>
                  <c15:showDataLabelsRange val="0"/>
                </c:ext>
                <c:ext xmlns:c16="http://schemas.microsoft.com/office/drawing/2014/chart" uri="{C3380CC4-5D6E-409C-BE32-E72D297353CC}">
                  <c16:uniqueId val="{0000000B-88B7-47A4-B8F0-08CF6A43EC15}"/>
                </c:ext>
              </c:extLst>
            </c:dLbl>
            <c:dLbl>
              <c:idx val="12"/>
              <c:tx>
                <c:strRef>
                  <c:f>Daten_Diagramme!$E$26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{2A8E4A92-BF54-4C23-B303-5EF40AC3FDDE}</c15:txfldGUID>
                      <c15:f>Daten_Diagramme!$E$26</c15:f>
                      <c15:dlblFieldTableCache>
                        <c:ptCount val="1"/>
                        <c:pt idx="0">
                          <c:v>0.6</c:v>
                        </c:pt>
                      </c15:dlblFieldTableCache>
                    </c15:dlblFTEntry>
                  </c15:dlblFieldTable>
                  <c15:showDataLabelsRange val="0"/>
                </c:ext>
                <c:ext xmlns:c16="http://schemas.microsoft.com/office/drawing/2014/chart" uri="{C3380CC4-5D6E-409C-BE32-E72D297353CC}">
                  <c16:uniqueId val="{0000000C-88B7-47A4-B8F0-08CF6A43EC15}"/>
                </c:ext>
              </c:extLst>
            </c:dLbl>
            <c:dLbl>
              <c:idx val="13"/>
              <c:tx>
                <c:strRef>
                  <c:f>Daten_Diagramme!$E$27</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{8B451FE6-9375-45CF-B680-C793BF905535}</c15:txfldGUID>
                      <c15:f>Daten_Diagramme!$E$27</c15:f>
                      <c15:dlblFieldTableCache>
                        <c:ptCount val="1"/>
                        <c:pt idx="0">
                          <c:v>-2.3</c:v>
                        </c:pt>
                      </c15:dlblFieldTableCache>
                    </c15:dlblFTEntry>
                  </c15:dlblFieldTable>
                  <c15:showDataLabelsRange val="0"/>
                </c:ext>
                <c:ext xmlns:c16="http://schemas.microsoft.com/office/drawing/2014/chart" uri="{C3380CC4-5D6E-409C-BE32-E72D297353CC}">
                  <c16:uniqueId val="{0000000D-88B7-47A4-B8F0-08CF6A43EC15}"/>
                </c:ext>
              </c:extLst>
            </c:dLbl>
            <c:dLbl>
              <c:idx val="14"/>
              <c:tx>
                <c:strRef>
                  <c:f>Daten_Diagramme!$E$28</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{78276FB7-1AFB-4FB6-8CD9-E757CBCE55FB}</c15:txfldGUID>
                      <c15:f>Daten_Diagramme!$E$28</c15:f>
                      <c15:dlblFieldTableCache>
                        <c:ptCount val="1"/>
                        <c:pt idx="0">
                          <c:v>5.4</c:v>
                        </c:pt>
                      </c15:dlblFieldTableCache>
                    </c15:dlblFTEntry>
                  </c15:dlblFieldTable>
                  <c15:showDataLabelsRange val="0"/>
                </c:ext>
                <c:ext xmlns:c16="http://schemas.microsoft.com/office/drawing/2014/chart" uri="{C3380CC4-5D6E-409C-BE32-E72D297353CC}">
                  <c16:uniqueId val="{0000000E-88B7-47A4-B8F0-08CF6A43EC15}"/>
                </c:ext>
              </c:extLst>
            </c:dLbl>
            <c:dLbl>
              <c:idx val="15"/>
              <c:tx>
                <c:strRef>
                  <c:f>Daten_Diagramme!$E$29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{FDC61E4D-E841-4D92-B777-F5B6CD9959FA}</c15:txfldGUID>
                      <c15:f>Daten_Diagramme!$E$29</c15:f>
                      <c15:dlblFieldTableCache>
                        <c:ptCount val="1"/>
                        <c:pt idx="0">
                          <c:v>-3.2</c:v>
                        </c:pt>
                      </c15:dlblFieldTableCache>
                    </c15:dlblFTEntry>
                  </c15:dlblFieldTable>
                  <c15:showDataLabelsRange val="0"/>
                </c:ext>
                <c:ext xmlns:c16="http://schemas.microsoft.com/office/drawing/2014/chart" uri="{C3380CC4-5D6E-409C-BE32-E72D297353CC}">
                  <c16:uniqueId val="{0000000F-88B7-47A4-B8F0-08CF6A43EC15}"/>
                </c:ext>
              </c:extLst>
            </c:dLbl>
            <c:dLbl>
              <c:idx val="16"/>
              <c:tx>
                <c:strRef>
                  <c:f>Daten_Diagramme!$E$30</c:f>
                  <c:strCache>
                    <c:ptCount val="1"/>
                    <c:pt idx="0">
                      <c:v>11.3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{FDDD04E7-A826-40DB-BF18-234AE089C96A}</c15:txfldGUID>
                      <c15:f>Daten_Diagramme!$E$30</c15:f>
                      <c15:dlblFieldTableCache>
                        <c:ptCount val="1"/>
                        <c:pt idx="0">
                          <c:v>11.3</c:v>
                        </c:pt>
                      </c15:dlblFieldTableCache>
                    </c15:dlblFTEntry>
                  </c15:dlblFieldTable>
                  <c15:showDataLabelsRange val="0"/>
                </c:ext>
                <c:ext xmlns:c16="http://schemas.microsoft.com/office/drawing/2014/chart" uri="{C3380CC4-5D6E-409C-BE32-E72D297353CC}">
                  <c16:uniqueId val="{00000010-88B7-47A4-B8F0-08CF6A43EC15}"/>
                </c:ext>
              </c:extLst>
            </c:dLbl>
            <c:dLbl>
              <c:idx val="17"/>
              <c:tx>
                <c:strRef>
                  <c:f>Daten_Diagramme!$E$31</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{AB2494C1-D6FF-4703-830C-77E62ADFD2DA}</c15:txfldGUID>
                      <c15:f>Daten_Diagramme!$E$31</c15:f>
                      <c15:dlblFieldTableCache>
                        <c:ptCount val="1"/>
                        <c:pt idx="0">
                          <c:v>1.6</c:v>
                        </c:pt>
                      </c15:dlblFieldTableCache>
                    </c15:dlblFTEntry>
                  </c15:dlblFieldTable>
                  <c15:showDataLabelsRange val="0"/>
                </c:ext>
                <c:ext xmlns:c16="http://schemas.microsoft.com/office/drawing/2014/chart" uri="{C3380CC4-5D6E-409C-BE32-E72D297353CC}">
                  <c16:uniqueId val="{00000011-88B7-47A4-B8F0-08CF6A43EC15}"/>
                </c:ext>
              </c:extLst>
            </c:dLbl>
            <c:dLbl>
              <c:idx val="18"/>
              <c:tx>
                <c:strRef>
                  <c:f>Daten_Diagramme!$E$32</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{C2E353E6-BDBF-4230-B9C6-9ADE45B6AF4B}</c15:txfldGUID>
                      <c15:f>Daten_Diagramme!$E$32</c15:f>
                      <c15:dlblFieldTableCache>
                        <c:ptCount val="1"/>
                        <c:pt idx="0">
                          <c:v>-1.7</c:v>
                        </c:pt>
                      </c15:dlblFieldTableCache>
                    </c15:dlblFTEntry>
                  </c15:dlblFieldTable>
                  <c15:showDataLabelsRange val="0"/>
                </c:ext>
                <c:ext xmlns:c16="http://schemas.microsoft.com/office/drawing/2014/chart" uri="{C3380CC4-5D6E-409C-BE32-E72D297353CC}">
                  <c16:uniqueId val="{00000012-88B7-47A4-B8F0-08CF6A43EC15}"/>
                </c:ext>
              </c:extLst>
            </c:dLbl>
            <c:dLbl>
              <c:idx val="19"/>
              <c:tx>
                <c:strRef>
                  <c:f>Daten_Diagramme!$E$33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{42C017BF-14C7-43CC-BF22-BD0DF5E2DBE6}</c15:txfldGUID>
                      <c15:f>Daten_Diagramme!$E$33</c15:f>
                      <c15:dlblFieldTableCache>
                        <c:ptCount val="1"/>
                        <c:pt idx="0">
                          <c:v>-0.5</c:v>
                        </c:pt>
                      </c15:dlblFieldTableCache>
                    </c15:dlblFTEntry>
                  </c15:dlblFieldTable>
                  <c15:showDataLabelsRange val="0"/>
                </c:ext>
                <c:ext xmlns:c16="http://schemas.microsoft.com/office/drawing/2014/chart" uri="{C3380CC4-5D6E-409C-BE32-E72D297353CC}">
                  <c16:uniqueId val="{00000013-88B7-47A4-B8F0-08CF6A43EC15}"/>
                </c:ext>
              </c:extLst>
            </c:dLbl>
            <c:dLbl>
              <c:idx val="20"/>
              <c:tx>
                <c:strRef>
                  <c:f>Daten_Diagramme!$E$34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{528391C1-6729-41CD-9433-935810F6086C}</c15:txfldGUID>
                      <c15:f>Daten_Diagramme!$E$34</c15:f>
                      <c15:dlblFieldTableCache>
                        <c:ptCount val="1"/>
                        <c:pt idx="0">
                          <c:v>-2.0</c:v>
                        </c:pt>
                      </c15:dlblFieldTableCache>
                    </c15:dlblFTEntry>
                  </c15:dlblFieldTable>
                  <c15:showDataLabelsRange val="0"/>
                </c:ext>
                <c:ext xmlns:c16="http://schemas.microsoft.com/office/drawing/2014/chart" uri="{C3380CC4-5D6E-409C-BE32-E72D297353CC}">
                  <c16:uniqueId val="{00000014-88B7-47A4-B8F0-08CF6A43EC15}"/>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{C1959235-5A8E-4E8A-A8B3-36BE3508AE81}</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88B7-47A4-B8F0-08CF6A43EC1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{936EB814-B6F9-4E55-84FC-B87DD3556DDD}</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8B7-47A4-B8F0-08CF6A43EC15}"/>
                </c:ext>
              </c:extLst>
            </c:dLbl>
            <c:dLbl>
              <c:idx val="23"/>
              <c:tx>
                <c:strRef>
                  <c:f>Daten_Diagramme!$E$37</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{CAE964B5-07AC-4CBC-A99F-C219695B894E}</c15:txfldGUID>
                      <c15:f>Daten_Diagramme!$E$37</c15:f>
                      <c15:dlblFieldTableCache>
                        <c:ptCount val="1"/>
                        <c:pt idx="0">
                          <c:v>3.5</c:v>
                        </c:pt>
                      </c15:dlblFieldTableCache>
                    </c15:dlblFTEntry>
                  </c15:dlblFieldTable>
                  <c15:showDataLabelsRange val="0"/>
                </c:ext>
                <c:ext xmlns:c16="http://schemas.microsoft.com/office/drawing/2014/chart" uri="{C3380CC4-5D6E-409C-BE32-E72D297353CC}">
                  <c16:uniqueId val="{00000017-88B7-47A4-B8F0-08CF6A43EC15}"/>
                </c:ext>
              </c:extLst>
            </c:dLbl>
            <c:dLbl>
              <c:idx val="24"/>
              <c:tx>
                <c:strRef>
                  <c:f>Daten_Diagramme!$E$38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{C13AA363-2D75-4E70-8E19-9D975A00B40F}</c15:txfldGUID>
                      <c15:f>Daten_Diagramme!$E$38</c15:f>
                      <c15:dlblFieldTableCache>
                        <c:ptCount val="1"/>
                        <c:pt idx="0">
                          <c:v>0.0</c:v>
                        </c:pt>
                      </c15:dlblFieldTableCache>
                    </c15:dlblFTEntry>
                  </c15:dlblFieldTable>
                  <c15:showDataLabelsRange val="0"/>
                </c:ext>
                <c:ext xmlns:c16="http://schemas.microsoft.com/office/drawing/2014/chart" uri="{C3380CC4-5D6E-409C-BE32-E72D297353CC}">
                  <c16:uniqueId val="{00000018-88B7-47A4-B8F0-08CF6A43EC15}"/>
                </c:ext>
              </c:extLst>
            </c:dLbl>
            <c:dLbl>
              <c:idx val="25"/>
              <c:tx>
                <c:strRef>
                  <c:f>Daten_Diagramme!$E$39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{0F2536D3-150D-4331-92A9-3549C4DA1AD7}</c15:txfldGUID>
                      <c15:f>Daten_Diagramme!$E$39</c15:f>
                      <c15:dlblFieldTableCache>
                        <c:ptCount val="1"/>
                        <c:pt idx="0">
                          <c:v>-2.3</c:v>
                        </c:pt>
                      </c15:dlblFieldTableCache>
                    </c15:dlblFTEntry>
                  </c15:dlblFieldTable>
                  <c15:showDataLabelsRange val="0"/>
                </c:ext>
                <c:ext xmlns:c16="http://schemas.microsoft.com/office/drawing/2014/chart" uri="{C3380CC4-5D6E-409C-BE32-E72D297353CC}">
                  <c16:uniqueId val="{00000019-88B7-47A4-B8F0-08CF6A43EC1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{31457EA0-AEC4-47F8-93A1-43BD47DB16D7}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8B7-47A4-B8F0-08CF6A43EC1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{9912876D-7C11-4960-8721-EB34E0076612}</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8B7-47A4-B8F0-08CF6A43EC1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{A651D64B-C590-4CB3-A562-8A54DDAD9C16}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8B7-47A4-B8F0-08CF6A43EC1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{CB30607B-1AA6-4872-B26C-0CA08EA23BB7}</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8B7-47A4-B8F0-08CF6A43EC1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{21E641CA-4AEF-453B-BE24-8407F5157E21}</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8B7-47A4-B8F0-08CF6A43EC15}"/>
                </c:ext>
              </c:extLst>
            </c:dLbl>
            <c:dLbl>
              <c:idx val="31"/>
              <c:tx>
                <c:strRef>
                  <c:f>Daten_Diagramme!$E$45</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{F6B47145-E820-442F-923C-035BED5FACD5}</c15:txfldGUID>
                      <c15:f>Daten_Diagramme!$E$45</c15:f>
                      <c15:dlblFieldTableCache>
                        <c:ptCount val="1"/>
                        <c:pt idx="0">
                          <c:v>-2.3</c:v>
                        </c:pt>
                      </c15:dlblFieldTableCache>
                    </c15:dlblFTEntry>
                  </c15:dlblFieldTable>
                  <c15:showDataLabelsRange val="0"/>
                </c:ext>
                <c:ext xmlns:c16="http://schemas.microsoft.com/office/drawing/2014/chart" uri="{C3380CC4-5D6E-409C-BE32-E72D297353CC}">
                  <c16:uniqueId val="{0000001F-88B7-47A4-B8F0-08CF6A43EC1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-2.1474803513638463</c:v>
                </c:pt>
                <c:pt idx="1">
                  <c:v>3.5087719298245612</c:v>
                </c:pt>
                <c:pt idx="2">
                  <c:v>1.6129032258064515</c:v>
                </c:pt>
                <c:pt idx="3">
                  <c:v>-4.0509259259259256</c:v>
                </c:pt>
                <c:pt idx="4">
                  <c:v>-5.5844155844155843</c:v>
                </c:pt>
                <c:pt idx="5">
                  <c:v>-2.9556650246305418</c:v>
                </c:pt>
                <c:pt idx="6">
                  <c:v>-2.0547945205479454</c:v>
                </c:pt>
                <c:pt idx="7">
                  <c:v>4.281150159744409</c:v>
                </c:pt>
                <c:pt idx="8">
                  <c:v>-2.9031828472499668</c:v>
                </c:pt>
                <c:pt idx="9">
                  <c:v>-8.4210526315789469</c:v>
                </c:pt>
                <c:pt idx="10">
                  <c:v>-9.4656794076445863</c:v>
                </c:pt>
                <c:pt idx="11">
                  <c:v>-5.17578125</c:v>
                </c:pt>
                <c:pt idx="12">
                  <c:v>0.59523809523809523</c:v>
                </c:pt>
                <c:pt idx="13">
                  <c:v>-2.2682445759368837</c:v>
                </c:pt>
                <c:pt idx="14">
                  <c:v>5.4257907542579078</c:v>
                </c:pt>
                <c:pt idx="15">
                  <c:v>-3.2196969696969697</c:v>
                </c:pt>
                <c:pt idx="16">
                  <c:v>11.304347826086957</c:v>
                </c:pt>
                <c:pt idx="17">
                  <c:v>1.5889114266396214</c:v>
                </c:pt>
                <c:pt idx="18">
                  <c:v>-1.6909620991253644</c:v>
                </c:pt>
                <c:pt idx="19">
                  <c:v>-0.4843517138599106</c:v>
                </c:pt>
                <c:pt idx="20">
                  <c:v>-1.9704433497536946</c:v>
                </c:pt>
                <c:pt idx="21">
                  <c:v>0</c:v>
                </c:pt>
                <c:pt idx="23">
                  <c:v>3.5087719298245612</c:v>
                </c:pt>
                <c:pt idx="24">
                  <c:v>0</c:v>
                </c:pt>
                <c:pt idx="25">
                  <c:v>-2.3436713321921259</c:v>
                </c:pt>
              </c:numCache>
            </c:numRef>
          </c:val>
          <c:extLst>
            <c:ext xmlns:c16="http://schemas.microsoft.com/office/drawing/2014/chart" uri="{C3380CC4-5D6E-409C-BE32-E72D297353CC}">
              <c16:uniqueId val="{00000020-88B7-47A4-B8F0-08CF6A43EC1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{CA972DCB-DFDF-4142-BAB3-076840E012F1}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8B7-47A4-B8F0-08CF6A43EC1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{017A4257-DDB8-4075-8F3D-ACABEC1910F2}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8B7-47A4-B8F0-08CF6A43EC1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{A7277341-AE2C-484F-A13F-FC5218C9220F}</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8B7-47A4-B8F0-08CF6A43EC1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{CD5F5857-78F8-4431-8109-C4EDB9162B3B}</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8B7-47A4-B8F0-08CF6A43EC1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{D82137A1-FC9F-45F6-A33E-7CC42A261497}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8B7-47A4-B8F0-08CF6A43EC1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{509D3C09-0FB0-4205-B0AD-81CD2E0C5275}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8B7-47A4-B8F0-08CF6A43EC1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{946E540D-27A0-4995-BA32-0FFB907337EF}</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8B7-47A4-B8F0-08CF6A43EC1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{FF086F87-EAB2-452D-9D6F-66E2D331FDBD}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8B7-47A4-B8F0-08CF6A43EC1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{100E31D0-3001-4589-A550-F99D83F7DDE4}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8B7-47A4-B8F0-08CF6A43EC1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{02473868-1522-4F34-A784-FF1B47BAD0AC}</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8B7-47A4-B8F0-08CF6A43EC1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{F1306CE9-E282-4866-9FA1-6114AFA1175A}</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8B7-47A4-B8F0-08CF6A43EC1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{B87371B6-0F0B-42E9-BC91-70874804B9FA}</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8B7-47A4-B8F0-08CF6A43EC1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{A2873960-7F0A-4B4A-906B-A015D014221C}</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8B7-47A4-B8F0-08CF6A43EC1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{DCAD0C36-F551-43F0-8B4D-D9A00A127774}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8B7-47A4-B8F0-08CF6A43EC1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{FF5AB584-5067-4FB5-AEBC-B3049AC6126B}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8B7-47A4-B8F0-08CF6A43EC1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{950ED5FF-7FD9-4A37-B67C-440E19B62549}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8B7-47A4-B8F0-08CF6A43EC1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{429FDE00-FBE6-42B5-9EA0-7CAA88816BD5}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8B7-47A4-B8F0-08CF6A43EC1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{23516BD9-6422-4009-9334-950B6131324E}</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8B7-47A4-B8F0-08CF6A43EC1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{FB445DF0-7996-4753-8DCD-C5BDBAB464C1}</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8B7-47A4-B8F0-08CF6A43EC1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{F6196EE0-DF6B-4D85-90FC-5F814C3F018D}</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8B7-47A4-B8F0-08CF6A43EC1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{15A3C53F-1368-4766-9D15-56C011B580CE}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8B7-47A4-B8F0-08CF6A43EC1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{E3D5BC8A-A4D6-4A47-BDFF-EE0C22DCD3DD}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8B7-47A4-B8F0-08CF6A43EC1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{70B92EF9-0152-487C-9F69-08B3548D04D8}</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8B7-47A4-B8F0-08CF6A43EC1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{CE860AC9-FD78-448F-8491-B521DD36544C}</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8B7-47A4-B8F0-08CF6A43EC1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{CF3D7650-AD40-4BFA-8F05-9EC02D4319F4}</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8B7-47A4-B8F0-08CF6A43EC1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{1FF3A989-A220-423C-B115-31C94372C313}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8B7-47A4-B8F0-08CF6A43EC1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{94DC794A-96B5-4343-9089-D28B6B2776D0}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8B7-47A4-B8F0-08CF6A43EC1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{D3E26CB7-8CEA-4579-880D-5232E82642BF}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8B7-47A4-B8F0-08CF6A43EC1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{33CB6A36-8A7B-4703-BDC2-0D7B61D2B4B2}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8B7-47A4-B8F0-08CF6A43EC1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{4D24CC06-1818-4040-A5DF-486518B1B67F}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8B7-47A4-B8F0-08CF6A43EC1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{53E21BD3-C3D1-4F0A-B03E-ABB304E89C5A}</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8B7-47A4-B8F0-08CF6A43EC1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{A70C5954-51EA-40D9-B662-41A0FA83600E}</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8B7-47A4-B8F0-08CF6A43EC1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8B7-47A4-B8F0-08CF6A43EC1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8B7-47A4-B8F0-08CF6A43EC1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{AB06F580-F55C-47E4-AEC7-FDD34DDA0E60}</c15:txfldGUID>
                      <c15:f>Diagramm!$I$46</c15:f>
                      <c15:dlblFieldTableCache>
                        <c:ptCount val="1"/>
                      </c15:dlblFieldTableCache>
                    </c15:dlblFTEntry>
                  </c15:dlblFieldTable>
                  <c15:showDataLabelsRange val="0"/>
                </c:ext>
                <c:ext xmlns:c16="http://schemas.microsoft.com/office/drawing/2014/chart" uri="{C3380CC4-5D6E-409C-BE32-E72D297353CC}">
                  <c16:uniqueId val="{00000000-A7AA-4EA8-829C-46C85A68E9F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{3AF4D7ED-7260-404C-84EF-17D3752CFA45}</c15:txfldGUID>
                      <c15:f>Diagramm!$I$47</c15:f>
                      <c15:dlblFieldTableCache>
                        <c:ptCount val="1"/>
                      </c15:dlblFieldTableCache>
                    </c15:dlblFTEntry>
                  </c15:dlblFieldTable>
                  <c15:showDataLabelsRange val="0"/>
                </c:ext>
                <c:ext xmlns:c16="http://schemas.microsoft.com/office/drawing/2014/chart" uri="{C3380CC4-5D6E-409C-BE32-E72D297353CC}">
                  <c16:uniqueId val="{00000001-A7AA-4EA8-829C-46C85A68E9F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{AD7BD012-D14D-4413-A5B3-81042BF78656}</c15:txfldGUID>
                      <c15:f>Diagramm!$I$48</c15:f>
                      <c15:dlblFieldTableCache>
                        <c:ptCount val="1"/>
                      </c15:dlblFieldTableCache>
                    </c15:dlblFTEntry>
                  </c15:dlblFieldTable>
                  <c15:showDataLabelsRange val="0"/>
                </c:ext>
                <c:ext xmlns:c16="http://schemas.microsoft.com/office/drawing/2014/chart" uri="{C3380CC4-5D6E-409C-BE32-E72D297353CC}">
                  <c16:uniqueId val="{00000002-A7AA-4EA8-829C-46C85A68E9F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{AF2E11A3-F726-40CF-A307-5FC329C3AF7D}</c15:txfldGUID>
                      <c15:f>Diagramm!$I$49</c15:f>
                      <c15:dlblFieldTableCache>
                        <c:ptCount val="1"/>
                      </c15:dlblFieldTableCache>
                    </c15:dlblFTEntry>
                  </c15:dlblFieldTable>
                  <c15:showDataLabelsRange val="0"/>
                </c:ext>
                <c:ext xmlns:c16="http://schemas.microsoft.com/office/drawing/2014/chart" uri="{C3380CC4-5D6E-409C-BE32-E72D297353CC}">
                  <c16:uniqueId val="{00000003-A7AA-4EA8-829C-46C85A68E9F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{378F11DA-62FE-4982-BABE-709D497B78A4}</c15:txfldGUID>
                      <c15:f>Diagramm!$I$50</c15:f>
                      <c15:dlblFieldTableCache>
                        <c:ptCount val="1"/>
                      </c15:dlblFieldTableCache>
                    </c15:dlblFTEntry>
                  </c15:dlblFieldTable>
                  <c15:showDataLabelsRange val="0"/>
                </c:ext>
                <c:ext xmlns:c16="http://schemas.microsoft.com/office/drawing/2014/chart" uri="{C3380CC4-5D6E-409C-BE32-E72D297353CC}">
                  <c16:uniqueId val="{00000004-A7AA-4EA8-829C-46C85A68E9F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{AB4CE6CA-90F9-4FB5-BE07-30517F9EC7FE}</c15:txfldGUID>
                      <c15:f>Diagramm!$I$51</c15:f>
                      <c15:dlblFieldTableCache>
                        <c:ptCount val="1"/>
                      </c15:dlblFieldTableCache>
                    </c15:dlblFTEntry>
                  </c15:dlblFieldTable>
                  <c15:showDataLabelsRange val="0"/>
                </c:ext>
                <c:ext xmlns:c16="http://schemas.microsoft.com/office/drawing/2014/chart" uri="{C3380CC4-5D6E-409C-BE32-E72D297353CC}">
                  <c16:uniqueId val="{00000005-A7AA-4EA8-829C-46C85A68E9F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{0ECE75AC-6445-4F9B-BE74-D5FE729435B3}</c15:txfldGUID>
                      <c15:f>Diagramm!$I$52</c15:f>
                      <c15:dlblFieldTableCache>
                        <c:ptCount val="1"/>
                      </c15:dlblFieldTableCache>
                    </c15:dlblFTEntry>
                  </c15:dlblFieldTable>
                  <c15:showDataLabelsRange val="0"/>
                </c:ext>
                <c:ext xmlns:c16="http://schemas.microsoft.com/office/drawing/2014/chart" uri="{C3380CC4-5D6E-409C-BE32-E72D297353CC}">
                  <c16:uniqueId val="{00000006-A7AA-4EA8-829C-46C85A68E9F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{B4D807D8-DF16-4565-B8CE-2E5E19504103}</c15:txfldGUID>
                      <c15:f>Diagramm!$I$53</c15:f>
                      <c15:dlblFieldTableCache>
                        <c:ptCount val="1"/>
                      </c15:dlblFieldTableCache>
                    </c15:dlblFTEntry>
                  </c15:dlblFieldTable>
                  <c15:showDataLabelsRange val="0"/>
                </c:ext>
                <c:ext xmlns:c16="http://schemas.microsoft.com/office/drawing/2014/chart" uri="{C3380CC4-5D6E-409C-BE32-E72D297353CC}">
                  <c16:uniqueId val="{00000007-A7AA-4EA8-829C-46C85A68E9F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{88A0E99F-8891-4225-97BF-FA52CF8F2D8D}</c15:txfldGUID>
                      <c15:f>Diagramm!$I$54</c15:f>
                      <c15:dlblFieldTableCache>
                        <c:ptCount val="1"/>
                      </c15:dlblFieldTableCache>
                    </c15:dlblFTEntry>
                  </c15:dlblFieldTable>
                  <c15:showDataLabelsRange val="0"/>
                </c:ext>
                <c:ext xmlns:c16="http://schemas.microsoft.com/office/drawing/2014/chart" uri="{C3380CC4-5D6E-409C-BE32-E72D297353CC}">
                  <c16:uniqueId val="{00000008-A7AA-4EA8-829C-46C85A68E9F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{8BE48A5E-FFCC-4323-9EB1-10BE8AD30180}</c15:txfldGUID>
                      <c15:f>Diagramm!$I$55</c15:f>
                      <c15:dlblFieldTableCache>
                        <c:ptCount val="1"/>
                      </c15:dlblFieldTableCache>
                    </c15:dlblFTEntry>
                  </c15:dlblFieldTable>
                  <c15:showDataLabelsRange val="0"/>
                </c:ext>
                <c:ext xmlns:c16="http://schemas.microsoft.com/office/drawing/2014/chart" uri="{C3380CC4-5D6E-409C-BE32-E72D297353CC}">
                  <c16:uniqueId val="{00000009-A7AA-4EA8-829C-46C85A68E9F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{57F75E67-FB64-4E25-9969-531105C97113}</c15:txfldGUID>
                      <c15:f>Diagramm!$I$56</c15:f>
                      <c15:dlblFieldTableCache>
                        <c:ptCount val="1"/>
                      </c15:dlblFieldTableCache>
                    </c15:dlblFTEntry>
                  </c15:dlblFieldTable>
                  <c15:showDataLabelsRange val="0"/>
                </c:ext>
                <c:ext xmlns:c16="http://schemas.microsoft.com/office/drawing/2014/chart" uri="{C3380CC4-5D6E-409C-BE32-E72D297353CC}">
                  <c16:uniqueId val="{0000000A-A7AA-4EA8-829C-46C85A68E9F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{B9DC4C68-CD18-4E9A-A573-117C31FEA308}</c15:txfldGUID>
                      <c15:f>Diagramm!$I$57</c15:f>
                      <c15:dlblFieldTableCache>
                        <c:ptCount val="1"/>
                      </c15:dlblFieldTableCache>
                    </c15:dlblFTEntry>
                  </c15:dlblFieldTable>
                  <c15:showDataLabelsRange val="0"/>
                </c:ext>
                <c:ext xmlns:c16="http://schemas.microsoft.com/office/drawing/2014/chart" uri="{C3380CC4-5D6E-409C-BE32-E72D297353CC}">
                  <c16:uniqueId val="{0000000B-A7AA-4EA8-829C-46C85A68E9F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{288974DE-6C4D-4219-A5EB-A8FBE2CFF90F}</c15:txfldGUID>
                      <c15:f>Diagramm!$I$58</c15:f>
                      <c15:dlblFieldTableCache>
                        <c:ptCount val="1"/>
                      </c15:dlblFieldTableCache>
                    </c15:dlblFTEntry>
                  </c15:dlblFieldTable>
                  <c15:showDataLabelsRange val="0"/>
                </c:ext>
                <c:ext xmlns:c16="http://schemas.microsoft.com/office/drawing/2014/chart" uri="{C3380CC4-5D6E-409C-BE32-E72D297353CC}">
                  <c16:uniqueId val="{0000000C-A7AA-4EA8-829C-46C85A68E9F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{D548EA5D-20D6-4E32-953D-1AAAF3B939B7}</c15:txfldGUID>
                      <c15:f>Diagramm!$I$59</c15:f>
                      <c15:dlblFieldTableCache>
                        <c:ptCount val="1"/>
                      </c15:dlblFieldTableCache>
                    </c15:dlblFTEntry>
                  </c15:dlblFieldTable>
                  <c15:showDataLabelsRange val="0"/>
                </c:ext>
                <c:ext xmlns:c16="http://schemas.microsoft.com/office/drawing/2014/chart" uri="{C3380CC4-5D6E-409C-BE32-E72D297353CC}">
                  <c16:uniqueId val="{0000000D-A7AA-4EA8-829C-46C85A68E9F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{0DB540E4-06F1-431E-8591-588A1F7F3C1C}</c15:txfldGUID>
                      <c15:f>Diagramm!$I$60</c15:f>
                      <c15:dlblFieldTableCache>
                        <c:ptCount val="1"/>
                      </c15:dlblFieldTableCache>
                    </c15:dlblFTEntry>
                  </c15:dlblFieldTable>
                  <c15:showDataLabelsRange val="0"/>
                </c:ext>
                <c:ext xmlns:c16="http://schemas.microsoft.com/office/drawing/2014/chart" uri="{C3380CC4-5D6E-409C-BE32-E72D297353CC}">
                  <c16:uniqueId val="{0000000E-A7AA-4EA8-829C-46C85A68E9F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{5632C5F1-A213-4339-A4C6-32CFC998C41F}</c15:txfldGUID>
                      <c15:f>Diagramm!$I$61</c15:f>
                      <c15:dlblFieldTableCache>
                        <c:ptCount val="1"/>
                      </c15:dlblFieldTableCache>
                    </c15:dlblFTEntry>
                  </c15:dlblFieldTable>
                  <c15:showDataLabelsRange val="0"/>
                </c:ext>
                <c:ext xmlns:c16="http://schemas.microsoft.com/office/drawing/2014/chart" uri="{C3380CC4-5D6E-409C-BE32-E72D297353CC}">
                  <c16:uniqueId val="{0000000F-A7AA-4EA8-829C-46C85A68E9F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{32B200EF-FBB7-4B26-9697-6A0C81E86E08}</c15:txfldGUID>
                      <c15:f>Diagramm!$I$62</c15:f>
                      <c15:dlblFieldTableCache>
                        <c:ptCount val="1"/>
                      </c15:dlblFieldTableCache>
                    </c15:dlblFTEntry>
                  </c15:dlblFieldTable>
                  <c15:showDataLabelsRange val="0"/>
                </c:ext>
                <c:ext xmlns:c16="http://schemas.microsoft.com/office/drawing/2014/chart" uri="{C3380CC4-5D6E-409C-BE32-E72D297353CC}">
                  <c16:uniqueId val="{00000010-A7AA-4EA8-829C-46C85A68E9F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{308146BC-311E-49A3-8673-C6ED083A3269}</c15:txfldGUID>
                      <c15:f>Diagramm!$I$63</c15:f>
                      <c15:dlblFieldTableCache>
                        <c:ptCount val="1"/>
                      </c15:dlblFieldTableCache>
                    </c15:dlblFTEntry>
                  </c15:dlblFieldTable>
                  <c15:showDataLabelsRange val="0"/>
                </c:ext>
                <c:ext xmlns:c16="http://schemas.microsoft.com/office/drawing/2014/chart" uri="{C3380CC4-5D6E-409C-BE32-E72D297353CC}">
                  <c16:uniqueId val="{00000011-A7AA-4EA8-829C-46C85A68E9F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{718D307A-DF1E-4F77-AD64-97380D4BABAD}</c15:txfldGUID>
                      <c15:f>Diagramm!$I$64</c15:f>
                      <c15:dlblFieldTableCache>
                        <c:ptCount val="1"/>
                      </c15:dlblFieldTableCache>
                    </c15:dlblFTEntry>
                  </c15:dlblFieldTable>
                  <c15:showDataLabelsRange val="0"/>
                </c:ext>
                <c:ext xmlns:c16="http://schemas.microsoft.com/office/drawing/2014/chart" uri="{C3380CC4-5D6E-409C-BE32-E72D297353CC}">
                  <c16:uniqueId val="{00000012-A7AA-4EA8-829C-46C85A68E9F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{ECE71242-A2E1-486C-B8B1-F93AC8414CAE}</c15:txfldGUID>
                      <c15:f>Diagramm!$I$65</c15:f>
                      <c15:dlblFieldTableCache>
                        <c:ptCount val="1"/>
                      </c15:dlblFieldTableCache>
                    </c15:dlblFTEntry>
                  </c15:dlblFieldTable>
                  <c15:showDataLabelsRange val="0"/>
                </c:ext>
                <c:ext xmlns:c16="http://schemas.microsoft.com/office/drawing/2014/chart" uri="{C3380CC4-5D6E-409C-BE32-E72D297353CC}">
                  <c16:uniqueId val="{00000013-A7AA-4EA8-829C-46C85A68E9F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{9DA1DD57-A3A0-4528-AB89-649FDC881674}</c15:txfldGUID>
                      <c15:f>Diagramm!$I$66</c15:f>
                      <c15:dlblFieldTableCache>
                        <c:ptCount val="1"/>
                      </c15:dlblFieldTableCache>
                    </c15:dlblFTEntry>
                  </c15:dlblFieldTable>
                  <c15:showDataLabelsRange val="0"/>
                </c:ext>
                <c:ext xmlns:c16="http://schemas.microsoft.com/office/drawing/2014/chart" uri="{C3380CC4-5D6E-409C-BE32-E72D297353CC}">
                  <c16:uniqueId val="{00000014-A7AA-4EA8-829C-46C85A68E9F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{1CEF265F-F95A-4A6F-BF7F-B3ABA8C16375}</c15:txfldGUID>
                      <c15:f>Diagramm!$I$67</c15:f>
                      <c15:dlblFieldTableCache>
                        <c:ptCount val="1"/>
                      </c15:dlblFieldTableCache>
                    </c15:dlblFTEntry>
                  </c15:dlblFieldTable>
                  <c15:showDataLabelsRange val="0"/>
                </c:ext>
                <c:ext xmlns:c16="http://schemas.microsoft.com/office/drawing/2014/chart" uri="{C3380CC4-5D6E-409C-BE32-E72D297353CC}">
                  <c16:uniqueId val="{00000015-A7AA-4EA8-829C-46C85A68E9F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7AA-4EA8-829C-46C85A68E9F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{C47189E9-D4E3-4132-87F6-15B40EB31610}</c15:txfldGUID>
                      <c15:f>Diagramm!$K$46</c15:f>
                      <c15:dlblFieldTableCache>
                        <c:ptCount val="1"/>
                      </c15:dlblFieldTableCache>
                    </c15:dlblFTEntry>
                  </c15:dlblFieldTable>
                  <c15:showDataLabelsRange val="0"/>
                </c:ext>
                <c:ext xmlns:c16="http://schemas.microsoft.com/office/drawing/2014/chart" uri="{C3380CC4-5D6E-409C-BE32-E72D297353CC}">
                  <c16:uniqueId val="{00000017-A7AA-4EA8-829C-46C85A68E9F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{2A9F193D-713F-4DEC-A6C8-92543D151204}</c15:txfldGUID>
                      <c15:f>Diagramm!$K$47</c15:f>
                      <c15:dlblFieldTableCache>
                        <c:ptCount val="1"/>
                      </c15:dlblFieldTableCache>
                    </c15:dlblFTEntry>
                  </c15:dlblFieldTable>
                  <c15:showDataLabelsRange val="0"/>
                </c:ext>
                <c:ext xmlns:c16="http://schemas.microsoft.com/office/drawing/2014/chart" uri="{C3380CC4-5D6E-409C-BE32-E72D297353CC}">
                  <c16:uniqueId val="{00000018-A7AA-4EA8-829C-46C85A68E9F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{6556F77E-781A-4B84-9D5B-42EA869EE96E}</c15:txfldGUID>
                      <c15:f>Diagramm!$K$48</c15:f>
                      <c15:dlblFieldTableCache>
                        <c:ptCount val="1"/>
                      </c15:dlblFieldTableCache>
                    </c15:dlblFTEntry>
                  </c15:dlblFieldTable>
                  <c15:showDataLabelsRange val="0"/>
                </c:ext>
                <c:ext xmlns:c16="http://schemas.microsoft.com/office/drawing/2014/chart" uri="{C3380CC4-5D6E-409C-BE32-E72D297353CC}">
                  <c16:uniqueId val="{00000019-A7AA-4EA8-829C-46C85A68E9F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{6A566D87-3ED2-4D91-9DDC-69C5F24F4B60}</c15:txfldGUID>
                      <c15:f>Diagramm!$K$49</c15:f>
                      <c15:dlblFieldTableCache>
                        <c:ptCount val="1"/>
                      </c15:dlblFieldTableCache>
                    </c15:dlblFTEntry>
                  </c15:dlblFieldTable>
                  <c15:showDataLabelsRange val="0"/>
                </c:ext>
                <c:ext xmlns:c16="http://schemas.microsoft.com/office/drawing/2014/chart" uri="{C3380CC4-5D6E-409C-BE32-E72D297353CC}">
                  <c16:uniqueId val="{0000001A-A7AA-4EA8-829C-46C85A68E9F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{9C7D52C4-9E0A-4AB0-8422-59A38BB59F16}</c15:txfldGUID>
                      <c15:f>Diagramm!$K$50</c15:f>
                      <c15:dlblFieldTableCache>
                        <c:ptCount val="1"/>
                      </c15:dlblFieldTableCache>
                    </c15:dlblFTEntry>
                  </c15:dlblFieldTable>
                  <c15:showDataLabelsRange val="0"/>
                </c:ext>
                <c:ext xmlns:c16="http://schemas.microsoft.com/office/drawing/2014/chart" uri="{C3380CC4-5D6E-409C-BE32-E72D297353CC}">
                  <c16:uniqueId val="{0000001B-A7AA-4EA8-829C-46C85A68E9F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{DC816A72-AD55-4D8B-A257-9CC10DDAE949}</c15:txfldGUID>
                      <c15:f>Diagramm!$K$51</c15:f>
                      <c15:dlblFieldTableCache>
                        <c:ptCount val="1"/>
                      </c15:dlblFieldTableCache>
                    </c15:dlblFTEntry>
                  </c15:dlblFieldTable>
                  <c15:showDataLabelsRange val="0"/>
                </c:ext>
                <c:ext xmlns:c16="http://schemas.microsoft.com/office/drawing/2014/chart" uri="{C3380CC4-5D6E-409C-BE32-E72D297353CC}">
                  <c16:uniqueId val="{0000001C-A7AA-4EA8-829C-46C85A68E9F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{78760ED9-85A4-478F-A853-C45BBB146109}</c15:txfldGUID>
                      <c15:f>Diagramm!$K$52</c15:f>
                      <c15:dlblFieldTableCache>
                        <c:ptCount val="1"/>
                      </c15:dlblFieldTableCache>
                    </c15:dlblFTEntry>
                  </c15:dlblFieldTable>
                  <c15:showDataLabelsRange val="0"/>
                </c:ext>
                <c:ext xmlns:c16="http://schemas.microsoft.com/office/drawing/2014/chart" uri="{C3380CC4-5D6E-409C-BE32-E72D297353CC}">
                  <c16:uniqueId val="{0000001D-A7AA-4EA8-829C-46C85A68E9F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{42C6616E-C978-4899-97B3-13224C5737F1}</c15:txfldGUID>
                      <c15:f>Diagramm!$K$53</c15:f>
                      <c15:dlblFieldTableCache>
                        <c:ptCount val="1"/>
                      </c15:dlblFieldTableCache>
                    </c15:dlblFTEntry>
                  </c15:dlblFieldTable>
                  <c15:showDataLabelsRange val="0"/>
                </c:ext>
                <c:ext xmlns:c16="http://schemas.microsoft.com/office/drawing/2014/chart" uri="{C3380CC4-5D6E-409C-BE32-E72D297353CC}">
                  <c16:uniqueId val="{0000001E-A7AA-4EA8-829C-46C85A68E9F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{BDA0947D-EECC-43BB-8F35-34A2C1B88EC8}</c15:txfldGUID>
                      <c15:f>Diagramm!$K$54</c15:f>
                      <c15:dlblFieldTableCache>
                        <c:ptCount val="1"/>
                      </c15:dlblFieldTableCache>
                    </c15:dlblFTEntry>
                  </c15:dlblFieldTable>
                  <c15:showDataLabelsRange val="0"/>
                </c:ext>
                <c:ext xmlns:c16="http://schemas.microsoft.com/office/drawing/2014/chart" uri="{C3380CC4-5D6E-409C-BE32-E72D297353CC}">
                  <c16:uniqueId val="{0000001F-A7AA-4EA8-829C-46C85A68E9F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{BF3EE177-7627-4079-900A-F71F1FEEF134}</c15:txfldGUID>
                      <c15:f>Diagramm!$K$55</c15:f>
                      <c15:dlblFieldTableCache>
                        <c:ptCount val="1"/>
                      </c15:dlblFieldTableCache>
                    </c15:dlblFTEntry>
                  </c15:dlblFieldTable>
                  <c15:showDataLabelsRange val="0"/>
                </c:ext>
                <c:ext xmlns:c16="http://schemas.microsoft.com/office/drawing/2014/chart" uri="{C3380CC4-5D6E-409C-BE32-E72D297353CC}">
                  <c16:uniqueId val="{00000020-A7AA-4EA8-829C-46C85A68E9F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{A6A1254A-61DD-4A57-9D27-99DD3B07937C}</c15:txfldGUID>
                      <c15:f>Diagramm!$K$56</c15:f>
                      <c15:dlblFieldTableCache>
                        <c:ptCount val="1"/>
                      </c15:dlblFieldTableCache>
                    </c15:dlblFTEntry>
                  </c15:dlblFieldTable>
                  <c15:showDataLabelsRange val="0"/>
                </c:ext>
                <c:ext xmlns:c16="http://schemas.microsoft.com/office/drawing/2014/chart" uri="{C3380CC4-5D6E-409C-BE32-E72D297353CC}">
                  <c16:uniqueId val="{00000021-A7AA-4EA8-829C-46C85A68E9F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{AC419CC5-CEE9-4781-87C0-B9E9A72DFFC8}</c15:txfldGUID>
                      <c15:f>Diagramm!$K$57</c15:f>
                      <c15:dlblFieldTableCache>
                        <c:ptCount val="1"/>
                      </c15:dlblFieldTableCache>
                    </c15:dlblFTEntry>
                  </c15:dlblFieldTable>
                  <c15:showDataLabelsRange val="0"/>
                </c:ext>
                <c:ext xmlns:c16="http://schemas.microsoft.com/office/drawing/2014/chart" uri="{C3380CC4-5D6E-409C-BE32-E72D297353CC}">
                  <c16:uniqueId val="{00000022-A7AA-4EA8-829C-46C85A68E9F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{297B2A53-EC3B-4DB1-9A2F-954F35C789E2}</c15:txfldGUID>
                      <c15:f>Diagramm!$K$58</c15:f>
                      <c15:dlblFieldTableCache>
                        <c:ptCount val="1"/>
                      </c15:dlblFieldTableCache>
                    </c15:dlblFTEntry>
                  </c15:dlblFieldTable>
                  <c15:showDataLabelsRange val="0"/>
                </c:ext>
                <c:ext xmlns:c16="http://schemas.microsoft.com/office/drawing/2014/chart" uri="{C3380CC4-5D6E-409C-BE32-E72D297353CC}">
                  <c16:uniqueId val="{00000023-A7AA-4EA8-829C-46C85A68E9F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{4E75A281-E077-462A-A3EB-4FDC5B1ED29A}</c15:txfldGUID>
                      <c15:f>Diagramm!$K$59</c15:f>
                      <c15:dlblFieldTableCache>
                        <c:ptCount val="1"/>
                      </c15:dlblFieldTableCache>
                    </c15:dlblFTEntry>
                  </c15:dlblFieldTable>
                  <c15:showDataLabelsRange val="0"/>
                </c:ext>
                <c:ext xmlns:c16="http://schemas.microsoft.com/office/drawing/2014/chart" uri="{C3380CC4-5D6E-409C-BE32-E72D297353CC}">
                  <c16:uniqueId val="{00000024-A7AA-4EA8-829C-46C85A68E9F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{C6C22792-2F76-4B5C-B487-8F1449BC7F2C}</c15:txfldGUID>
                      <c15:f>Diagramm!$K$60</c15:f>
                      <c15:dlblFieldTableCache>
                        <c:ptCount val="1"/>
                      </c15:dlblFieldTableCache>
                    </c15:dlblFTEntry>
                  </c15:dlblFieldTable>
                  <c15:showDataLabelsRange val="0"/>
                </c:ext>
                <c:ext xmlns:c16="http://schemas.microsoft.com/office/drawing/2014/chart" uri="{C3380CC4-5D6E-409C-BE32-E72D297353CC}">
                  <c16:uniqueId val="{00000025-A7AA-4EA8-829C-46C85A68E9F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{C4639A39-9C65-4201-94FA-C7D9903A560C}</c15:txfldGUID>
                      <c15:f>Diagramm!$K$61</c15:f>
                      <c15:dlblFieldTableCache>
                        <c:ptCount val="1"/>
                      </c15:dlblFieldTableCache>
                    </c15:dlblFTEntry>
                  </c15:dlblFieldTable>
                  <c15:showDataLabelsRange val="0"/>
                </c:ext>
                <c:ext xmlns:c16="http://schemas.microsoft.com/office/drawing/2014/chart" uri="{C3380CC4-5D6E-409C-BE32-E72D297353CC}">
                  <c16:uniqueId val="{00000026-A7AA-4EA8-829C-46C85A68E9F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{17991174-FD31-41C8-BA96-4A2BF3A4CEE7}</c15:txfldGUID>
                      <c15:f>Diagramm!$K$62</c15:f>
                      <c15:dlblFieldTableCache>
                        <c:ptCount val="1"/>
                      </c15:dlblFieldTableCache>
                    </c15:dlblFTEntry>
                  </c15:dlblFieldTable>
                  <c15:showDataLabelsRange val="0"/>
                </c:ext>
                <c:ext xmlns:c16="http://schemas.microsoft.com/office/drawing/2014/chart" uri="{C3380CC4-5D6E-409C-BE32-E72D297353CC}">
                  <c16:uniqueId val="{00000027-A7AA-4EA8-829C-46C85A68E9F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{6828738D-303A-4B18-AE65-E4151B5A32FE}</c15:txfldGUID>
                      <c15:f>Diagramm!$K$63</c15:f>
                      <c15:dlblFieldTableCache>
                        <c:ptCount val="1"/>
                      </c15:dlblFieldTableCache>
                    </c15:dlblFTEntry>
                  </c15:dlblFieldTable>
                  <c15:showDataLabelsRange val="0"/>
                </c:ext>
                <c:ext xmlns:c16="http://schemas.microsoft.com/office/drawing/2014/chart" uri="{C3380CC4-5D6E-409C-BE32-E72D297353CC}">
                  <c16:uniqueId val="{00000028-A7AA-4EA8-829C-46C85A68E9F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{CE771A21-7CCC-4C3E-93B5-801692BE0244}</c15:txfldGUID>
                      <c15:f>Diagramm!$K$64</c15:f>
                      <c15:dlblFieldTableCache>
                        <c:ptCount val="1"/>
                      </c15:dlblFieldTableCache>
                    </c15:dlblFTEntry>
                  </c15:dlblFieldTable>
                  <c15:showDataLabelsRange val="0"/>
                </c:ext>
                <c:ext xmlns:c16="http://schemas.microsoft.com/office/drawing/2014/chart" uri="{C3380CC4-5D6E-409C-BE32-E72D297353CC}">
                  <c16:uniqueId val="{00000029-A7AA-4EA8-829C-46C85A68E9F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{0E2758C0-8642-4C7D-9573-9C678C49EA3F}</c15:txfldGUID>
                      <c15:f>Diagramm!$K$65</c15:f>
                      <c15:dlblFieldTableCache>
                        <c:ptCount val="1"/>
                      </c15:dlblFieldTableCache>
                    </c15:dlblFTEntry>
                  </c15:dlblFieldTable>
                  <c15:showDataLabelsRange val="0"/>
                </c:ext>
                <c:ext xmlns:c16="http://schemas.microsoft.com/office/drawing/2014/chart" uri="{C3380CC4-5D6E-409C-BE32-E72D297353CC}">
                  <c16:uniqueId val="{0000002A-A7AA-4EA8-829C-46C85A68E9F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{C54A8BCC-93D0-4188-82D3-F3B2B9BEFB2B}</c15:txfldGUID>
                      <c15:f>Diagramm!$K$66</c15:f>
                      <c15:dlblFieldTableCache>
                        <c:ptCount val="1"/>
                      </c15:dlblFieldTableCache>
                    </c15:dlblFTEntry>
                  </c15:dlblFieldTable>
                  <c15:showDataLabelsRange val="0"/>
                </c:ext>
                <c:ext xmlns:c16="http://schemas.microsoft.com/office/drawing/2014/chart" uri="{C3380CC4-5D6E-409C-BE32-E72D297353CC}">
                  <c16:uniqueId val="{0000002B-A7AA-4EA8-829C-46C85A68E9F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{47274494-4D62-4784-9D6F-6219683373CC}</c15:txfldGUID>
                      <c15:f>Diagramm!$K$67</c15:f>
                      <c15:dlblFieldTableCache>
                        <c:ptCount val="1"/>
                      </c15:dlblFieldTableCache>
                    </c15:dlblFTEntry>
                  </c15:dlblFieldTable>
                  <c15:showDataLabelsRange val="0"/>
                </c:ext>
                <c:ext xmlns:c16="http://schemas.microsoft.com/office/drawing/2014/chart" uri="{C3380CC4-5D6E-409C-BE32-E72D297353CC}">
                  <c16:uniqueId val="{0000002C-A7AA-4EA8-829C-46C85A68E9F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7AA-4EA8-829C-46C85A68E9F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{8A07B37C-6B4F-4B55-8B6F-3FB797769BB8}</c15:txfldGUID>
                      <c15:f>Diagramm!$J$46</c15:f>
                      <c15:dlblFieldTableCache>
                        <c:ptCount val="1"/>
                      </c15:dlblFieldTableCache>
                    </c15:dlblFTEntry>
                  </c15:dlblFieldTable>
                  <c15:showDataLabelsRange val="0"/>
                </c:ext>
                <c:ext xmlns:c16="http://schemas.microsoft.com/office/drawing/2014/chart" uri="{C3380CC4-5D6E-409C-BE32-E72D297353CC}">
                  <c16:uniqueId val="{0000002E-A7AA-4EA8-829C-46C85A68E9F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{77F0B9BA-7917-4F20-9B48-E74DB3C72446}</c15:txfldGUID>
                      <c15:f>Diagramm!$J$47</c15:f>
                      <c15:dlblFieldTableCache>
                        <c:ptCount val="1"/>
                      </c15:dlblFieldTableCache>
                    </c15:dlblFTEntry>
                  </c15:dlblFieldTable>
                  <c15:showDataLabelsRange val="0"/>
                </c:ext>
                <c:ext xmlns:c16="http://schemas.microsoft.com/office/drawing/2014/chart" uri="{C3380CC4-5D6E-409C-BE32-E72D297353CC}">
                  <c16:uniqueId val="{0000002F-A7AA-4EA8-829C-46C85A68E9F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{F85C0E6B-F06A-4CFD-9871-1DFC6122B3D0}</c15:txfldGUID>
                      <c15:f>Diagramm!$J$48</c15:f>
                      <c15:dlblFieldTableCache>
                        <c:ptCount val="1"/>
                      </c15:dlblFieldTableCache>
                    </c15:dlblFTEntry>
                  </c15:dlblFieldTable>
                  <c15:showDataLabelsRange val="0"/>
                </c:ext>
                <c:ext xmlns:c16="http://schemas.microsoft.com/office/drawing/2014/chart" uri="{C3380CC4-5D6E-409C-BE32-E72D297353CC}">
                  <c16:uniqueId val="{00000030-A7AA-4EA8-829C-46C85A68E9F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{A0616C27-F831-4728-B744-F5013D83109F}</c15:txfldGUID>
                      <c15:f>Diagramm!$J$49</c15:f>
                      <c15:dlblFieldTableCache>
                        <c:ptCount val="1"/>
                      </c15:dlblFieldTableCache>
                    </c15:dlblFTEntry>
                  </c15:dlblFieldTable>
                  <c15:showDataLabelsRange val="0"/>
                </c:ext>
                <c:ext xmlns:c16="http://schemas.microsoft.com/office/drawing/2014/chart" uri="{C3380CC4-5D6E-409C-BE32-E72D297353CC}">
                  <c16:uniqueId val="{00000031-A7AA-4EA8-829C-46C85A68E9F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{FC0246C3-7A8C-4C21-977A-FDF53E1440B7}</c15:txfldGUID>
                      <c15:f>Diagramm!$J$50</c15:f>
                      <c15:dlblFieldTableCache>
                        <c:ptCount val="1"/>
                      </c15:dlblFieldTableCache>
                    </c15:dlblFTEntry>
                  </c15:dlblFieldTable>
                  <c15:showDataLabelsRange val="0"/>
                </c:ext>
                <c:ext xmlns:c16="http://schemas.microsoft.com/office/drawing/2014/chart" uri="{C3380CC4-5D6E-409C-BE32-E72D297353CC}">
                  <c16:uniqueId val="{00000032-A7AA-4EA8-829C-46C85A68E9F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{691B1C32-ED82-440E-9AED-EE3B49990959}</c15:txfldGUID>
                      <c15:f>Diagramm!$J$51</c15:f>
                      <c15:dlblFieldTableCache>
                        <c:ptCount val="1"/>
                      </c15:dlblFieldTableCache>
                    </c15:dlblFTEntry>
                  </c15:dlblFieldTable>
                  <c15:showDataLabelsRange val="0"/>
                </c:ext>
                <c:ext xmlns:c16="http://schemas.microsoft.com/office/drawing/2014/chart" uri="{C3380CC4-5D6E-409C-BE32-E72D297353CC}">
                  <c16:uniqueId val="{00000033-A7AA-4EA8-829C-46C85A68E9F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{217250F7-091B-4F68-AAF2-7A0BBFF65851}</c15:txfldGUID>
                      <c15:f>Diagramm!$J$52</c15:f>
                      <c15:dlblFieldTableCache>
                        <c:ptCount val="1"/>
                      </c15:dlblFieldTableCache>
                    </c15:dlblFTEntry>
                  </c15:dlblFieldTable>
                  <c15:showDataLabelsRange val="0"/>
                </c:ext>
                <c:ext xmlns:c16="http://schemas.microsoft.com/office/drawing/2014/chart" uri="{C3380CC4-5D6E-409C-BE32-E72D297353CC}">
                  <c16:uniqueId val="{00000034-A7AA-4EA8-829C-46C85A68E9F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{D6F13AC4-03C6-4C5F-93A8-6F206172E496}</c15:txfldGUID>
                      <c15:f>Diagramm!$J$53</c15:f>
                      <c15:dlblFieldTableCache>
                        <c:ptCount val="1"/>
                      </c15:dlblFieldTableCache>
                    </c15:dlblFTEntry>
                  </c15:dlblFieldTable>
                  <c15:showDataLabelsRange val="0"/>
                </c:ext>
                <c:ext xmlns:c16="http://schemas.microsoft.com/office/drawing/2014/chart" uri="{C3380CC4-5D6E-409C-BE32-E72D297353CC}">
                  <c16:uniqueId val="{00000035-A7AA-4EA8-829C-46C85A68E9F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{412F7FDF-6B7C-4224-94F9-45CD52C3204B}</c15:txfldGUID>
                      <c15:f>Diagramm!$J$54</c15:f>
                      <c15:dlblFieldTableCache>
                        <c:ptCount val="1"/>
                      </c15:dlblFieldTableCache>
                    </c15:dlblFTEntry>
                  </c15:dlblFieldTable>
                  <c15:showDataLabelsRange val="0"/>
                </c:ext>
                <c:ext xmlns:c16="http://schemas.microsoft.com/office/drawing/2014/chart" uri="{C3380CC4-5D6E-409C-BE32-E72D297353CC}">
                  <c16:uniqueId val="{00000036-A7AA-4EA8-829C-46C85A68E9F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{F4AD27F2-6C6B-40F2-988C-5925730382D4}</c15:txfldGUID>
                      <c15:f>Diagramm!$J$55</c15:f>
                      <c15:dlblFieldTableCache>
                        <c:ptCount val="1"/>
                      </c15:dlblFieldTableCache>
                    </c15:dlblFTEntry>
                  </c15:dlblFieldTable>
                  <c15:showDataLabelsRange val="0"/>
                </c:ext>
                <c:ext xmlns:c16="http://schemas.microsoft.com/office/drawing/2014/chart" uri="{C3380CC4-5D6E-409C-BE32-E72D297353CC}">
                  <c16:uniqueId val="{00000037-A7AA-4EA8-829C-46C85A68E9F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{84E0E620-5538-445B-95E7-2AEB27B0B596}</c15:txfldGUID>
                      <c15:f>Diagramm!$J$56</c15:f>
                      <c15:dlblFieldTableCache>
                        <c:ptCount val="1"/>
                      </c15:dlblFieldTableCache>
                    </c15:dlblFTEntry>
                  </c15:dlblFieldTable>
                  <c15:showDataLabelsRange val="0"/>
                </c:ext>
                <c:ext xmlns:c16="http://schemas.microsoft.com/office/drawing/2014/chart" uri="{C3380CC4-5D6E-409C-BE32-E72D297353CC}">
                  <c16:uniqueId val="{00000038-A7AA-4EA8-829C-46C85A68E9F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{739B42A2-C5F3-4884-8799-5725D3F455F9}</c15:txfldGUID>
                      <c15:f>Diagramm!$J$57</c15:f>
                      <c15:dlblFieldTableCache>
                        <c:ptCount val="1"/>
                      </c15:dlblFieldTableCache>
                    </c15:dlblFTEntry>
                  </c15:dlblFieldTable>
                  <c15:showDataLabelsRange val="0"/>
                </c:ext>
                <c:ext xmlns:c16="http://schemas.microsoft.com/office/drawing/2014/chart" uri="{C3380CC4-5D6E-409C-BE32-E72D297353CC}">
                  <c16:uniqueId val="{00000039-A7AA-4EA8-829C-46C85A68E9F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{40B6B09A-4C81-4AB7-9E46-DE5A63BCC5E9}</c15:txfldGUID>
                      <c15:f>Diagramm!$J$58</c15:f>
                      <c15:dlblFieldTableCache>
                        <c:ptCount val="1"/>
                      </c15:dlblFieldTableCache>
                    </c15:dlblFTEntry>
                  </c15:dlblFieldTable>
                  <c15:showDataLabelsRange val="0"/>
                </c:ext>
                <c:ext xmlns:c16="http://schemas.microsoft.com/office/drawing/2014/chart" uri="{C3380CC4-5D6E-409C-BE32-E72D297353CC}">
                  <c16:uniqueId val="{0000003A-A7AA-4EA8-829C-46C85A68E9F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{10757F2F-66DD-42A6-8312-65E979E5E65C}</c15:txfldGUID>
                      <c15:f>Diagramm!$J$59</c15:f>
                      <c15:dlblFieldTableCache>
                        <c:ptCount val="1"/>
                      </c15:dlblFieldTableCache>
                    </c15:dlblFTEntry>
                  </c15:dlblFieldTable>
                  <c15:showDataLabelsRange val="0"/>
                </c:ext>
                <c:ext xmlns:c16="http://schemas.microsoft.com/office/drawing/2014/chart" uri="{C3380CC4-5D6E-409C-BE32-E72D297353CC}">
                  <c16:uniqueId val="{0000003B-A7AA-4EA8-829C-46C85A68E9F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{B7AA5B5B-14AC-4EC7-AE9C-AFC2F0733084}</c15:txfldGUID>
                      <c15:f>Diagramm!$J$60</c15:f>
                      <c15:dlblFieldTableCache>
                        <c:ptCount val="1"/>
                      </c15:dlblFieldTableCache>
                    </c15:dlblFTEntry>
                  </c15:dlblFieldTable>
                  <c15:showDataLabelsRange val="0"/>
                </c:ext>
                <c:ext xmlns:c16="http://schemas.microsoft.com/office/drawing/2014/chart" uri="{C3380CC4-5D6E-409C-BE32-E72D297353CC}">
                  <c16:uniqueId val="{0000003C-A7AA-4EA8-829C-46C85A68E9F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{D3B82D27-D8B5-4616-B1D2-26F1E8B9FCAA}</c15:txfldGUID>
                      <c15:f>Diagramm!$J$61</c15:f>
                      <c15:dlblFieldTableCache>
                        <c:ptCount val="1"/>
                      </c15:dlblFieldTableCache>
                    </c15:dlblFTEntry>
                  </c15:dlblFieldTable>
                  <c15:showDataLabelsRange val="0"/>
                </c:ext>
                <c:ext xmlns:c16="http://schemas.microsoft.com/office/drawing/2014/chart" uri="{C3380CC4-5D6E-409C-BE32-E72D297353CC}">
                  <c16:uniqueId val="{0000003D-A7AA-4EA8-829C-46C85A68E9F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{B2BF6E06-7B3A-486D-857E-879733796769}</c15:txfldGUID>
                      <c15:f>Diagramm!$J$62</c15:f>
                      <c15:dlblFieldTableCache>
                        <c:ptCount val="1"/>
                      </c15:dlblFieldTableCache>
                    </c15:dlblFTEntry>
                  </c15:dlblFieldTable>
                  <c15:showDataLabelsRange val="0"/>
                </c:ext>
                <c:ext xmlns:c16="http://schemas.microsoft.com/office/drawing/2014/chart" uri="{C3380CC4-5D6E-409C-BE32-E72D297353CC}">
                  <c16:uniqueId val="{0000003E-A7AA-4EA8-829C-46C85A68E9F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{7F2842A5-BF1D-4889-A357-1BCA75DAA3D1}</c15:txfldGUID>
                      <c15:f>Diagramm!$J$63</c15:f>
                      <c15:dlblFieldTableCache>
                        <c:ptCount val="1"/>
                      </c15:dlblFieldTableCache>
                    </c15:dlblFTEntry>
                  </c15:dlblFieldTable>
                  <c15:showDataLabelsRange val="0"/>
                </c:ext>
                <c:ext xmlns:c16="http://schemas.microsoft.com/office/drawing/2014/chart" uri="{C3380CC4-5D6E-409C-BE32-E72D297353CC}">
                  <c16:uniqueId val="{0000003F-A7AA-4EA8-829C-46C85A68E9F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{930E752B-A85A-4EB4-BADC-AC88657512BA}</c15:txfldGUID>
                      <c15:f>Diagramm!$J$64</c15:f>
                      <c15:dlblFieldTableCache>
                        <c:ptCount val="1"/>
                      </c15:dlblFieldTableCache>
                    </c15:dlblFTEntry>
                  </c15:dlblFieldTable>
                  <c15:showDataLabelsRange val="0"/>
                </c:ext>
                <c:ext xmlns:c16="http://schemas.microsoft.com/office/drawing/2014/chart" uri="{C3380CC4-5D6E-409C-BE32-E72D297353CC}">
                  <c16:uniqueId val="{00000040-A7AA-4EA8-829C-46C85A68E9F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{15023E26-EAB0-452D-98D2-9FAEC0DA9045}</c15:txfldGUID>
                      <c15:f>Diagramm!$J$65</c15:f>
                      <c15:dlblFieldTableCache>
                        <c:ptCount val="1"/>
                      </c15:dlblFieldTableCache>
                    </c15:dlblFTEntry>
                  </c15:dlblFieldTable>
                  <c15:showDataLabelsRange val="0"/>
                </c:ext>
                <c:ext xmlns:c16="http://schemas.microsoft.com/office/drawing/2014/chart" uri="{C3380CC4-5D6E-409C-BE32-E72D297353CC}">
                  <c16:uniqueId val="{00000041-A7AA-4EA8-829C-46C85A68E9F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{74EF22AD-6864-4888-AF04-33130F4AD9D5}</c15:txfldGUID>
                      <c15:f>Diagramm!$J$66</c15:f>
                      <c15:dlblFieldTableCache>
                        <c:ptCount val="1"/>
                      </c15:dlblFieldTableCache>
                    </c15:dlblFTEntry>
                  </c15:dlblFieldTable>
                  <c15:showDataLabelsRange val="0"/>
                </c:ext>
                <c:ext xmlns:c16="http://schemas.microsoft.com/office/drawing/2014/chart" uri="{C3380CC4-5D6E-409C-BE32-E72D297353CC}">
                  <c16:uniqueId val="{00000042-A7AA-4EA8-829C-46C85A68E9F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{CADC59C2-71CC-423D-8519-9FC13FA203D4}</c15:txfldGUID>
                      <c15:f>Diagramm!$J$67</c15:f>
                      <c15:dlblFieldTableCache>
                        <c:ptCount val="1"/>
                      </c15:dlblFieldTableCache>
                    </c15:dlblFTEntry>
                  </c15:dlblFieldTable>
                  <c15:showDataLabelsRange val="0"/>
                </c:ext>
                <c:ext xmlns:c16="http://schemas.microsoft.com/office/drawing/2014/chart" uri="{C3380CC4-5D6E-409C-BE32-E72D297353CC}">
                  <c16:uniqueId val="{00000043-A7AA-4EA8-829C-46C85A68E9F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7AA-4EA8-829C-46C85A68E9F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A2D-485E-BD9D-F2941D57F4D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A2D-485E-BD9D-F2941D57F4D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A2D-485E-BD9D-F2941D57F4D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A2D-485E-BD9D-F2941D57F4D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A2D-485E-BD9D-F2941D57F4D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A2D-485E-BD9D-F2941D57F4D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A2D-485E-BD9D-F2941D57F4D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A2D-485E-BD9D-F2941D57F4D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A2D-485E-BD9D-F2941D57F4D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A2D-485E-BD9D-F2941D57F4D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A2D-485E-BD9D-F2941D57F4D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A2D-485E-BD9D-F2941D57F4D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A2D-485E-BD9D-F2941D57F4D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A2D-485E-BD9D-F2941D57F4D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A2D-485E-BD9D-F2941D57F4D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A2D-485E-BD9D-F2941D57F4D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A2D-485E-BD9D-F2941D57F4D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A2D-485E-BD9D-F2941D57F4D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A2D-485E-BD9D-F2941D57F4D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A2D-485E-BD9D-F2941D57F4D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A2D-485E-BD9D-F2941D57F4D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A2D-485E-BD9D-F2941D57F4D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BA2D-485E-BD9D-F2941D57F4D7}"/>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A2D-485E-BD9D-F2941D57F4D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A2D-485E-BD9D-F2941D57F4D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A2D-485E-BD9D-F2941D57F4D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A2D-485E-BD9D-F2941D57F4D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A2D-485E-BD9D-F2941D57F4D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A2D-485E-BD9D-F2941D57F4D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A2D-485E-BD9D-F2941D57F4D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A2D-485E-BD9D-F2941D57F4D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A2D-485E-BD9D-F2941D57F4D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A2D-485E-BD9D-F2941D57F4D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A2D-485E-BD9D-F2941D57F4D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A2D-485E-BD9D-F2941D57F4D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A2D-485E-BD9D-F2941D57F4D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BA2D-485E-BD9D-F2941D57F4D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A2D-485E-BD9D-F2941D57F4D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A2D-485E-BD9D-F2941D57F4D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A2D-485E-BD9D-F2941D57F4D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BA2D-485E-BD9D-F2941D57F4D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A2D-485E-BD9D-F2941D57F4D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A2D-485E-BD9D-F2941D57F4D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A2D-485E-BD9D-F2941D57F4D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A2D-485E-BD9D-F2941D57F4D7}"/>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BA2D-485E-BD9D-F2941D57F4D7}"/>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A2D-485E-BD9D-F2941D57F4D7}"/>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A2D-485E-BD9D-F2941D57F4D7}"/>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A2D-485E-BD9D-F2941D57F4D7}"/>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A2D-485E-BD9D-F2941D57F4D7}"/>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A2D-485E-BD9D-F2941D57F4D7}"/>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A2D-485E-BD9D-F2941D57F4D7}"/>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A2D-485E-BD9D-F2941D57F4D7}"/>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A2D-485E-BD9D-F2941D57F4D7}"/>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A2D-485E-BD9D-F2941D57F4D7}"/>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BA2D-485E-BD9D-F2941D57F4D7}"/>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BA2D-485E-BD9D-F2941D57F4D7}"/>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BA2D-485E-BD9D-F2941D57F4D7}"/>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BA2D-485E-BD9D-F2941D57F4D7}"/>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BA2D-485E-BD9D-F2941D57F4D7}"/>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BA2D-485E-BD9D-F2941D57F4D7}"/>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BA2D-485E-BD9D-F2941D57F4D7}"/>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BA2D-485E-BD9D-F2941D57F4D7}"/>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BA2D-485E-BD9D-F2941D57F4D7}"/>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BA2D-485E-BD9D-F2941D57F4D7}"/>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BA2D-485E-BD9D-F2941D57F4D7}"/>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BA2D-485E-BD9D-F2941D57F4D7}"/>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BA2D-485E-BD9D-F2941D57F4D7}"/>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BA2D-485E-BD9D-F2941D57F4D7}"/>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99.959804264243274</c:v>
                </c:pt>
                <c:pt idx="2">
                  <c:v>101.16742397763019</c:v>
                </c:pt>
                <c:pt idx="3">
                  <c:v>100.62973319352209</c:v>
                </c:pt>
                <c:pt idx="4">
                  <c:v>98.555866247232899</c:v>
                </c:pt>
                <c:pt idx="5">
                  <c:v>98.468484212979149</c:v>
                </c:pt>
                <c:pt idx="6">
                  <c:v>99.810089712221838</c:v>
                </c:pt>
                <c:pt idx="7">
                  <c:v>99.881160433414891</c:v>
                </c:pt>
                <c:pt idx="8">
                  <c:v>99.504252592333685</c:v>
                </c:pt>
                <c:pt idx="9">
                  <c:v>99.828731212862635</c:v>
                </c:pt>
                <c:pt idx="10">
                  <c:v>101.5396714435512</c:v>
                </c:pt>
                <c:pt idx="11">
                  <c:v>101.50937900500992</c:v>
                </c:pt>
                <c:pt idx="12">
                  <c:v>101.38180123499943</c:v>
                </c:pt>
                <c:pt idx="13">
                  <c:v>101.54782710008156</c:v>
                </c:pt>
                <c:pt idx="14">
                  <c:v>103.33799370849353</c:v>
                </c:pt>
                <c:pt idx="15">
                  <c:v>103.49994174531049</c:v>
                </c:pt>
                <c:pt idx="16">
                  <c:v>103.46906675987417</c:v>
                </c:pt>
                <c:pt idx="17">
                  <c:v>103.49469882325528</c:v>
                </c:pt>
                <c:pt idx="18">
                  <c:v>106.08178958406151</c:v>
                </c:pt>
                <c:pt idx="19">
                  <c:v>106.04101130140977</c:v>
                </c:pt>
                <c:pt idx="20">
                  <c:v>105.76954444832809</c:v>
                </c:pt>
                <c:pt idx="21">
                  <c:v>106.24723290224863</c:v>
                </c:pt>
                <c:pt idx="22">
                  <c:v>108.7766515204474</c:v>
                </c:pt>
                <c:pt idx="23">
                  <c:v>108.69917278340905</c:v>
                </c:pt>
                <c:pt idx="24">
                  <c:v>108.87568449260165</c:v>
                </c:pt>
              </c:numCache>
            </c:numRef>
          </c:val>
          <c:smooth val="0"/>
          <c:extLst>
            <c:ext xmlns:c16="http://schemas.microsoft.com/office/drawing/2014/chart" uri="{C3380CC4-5D6E-409C-BE32-E72D297353CC}">
              <c16:uniqueId val="{00000000-AAE7-47A9-B082-4E8A6F8AB47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100.44806882337127</c:v>
                </c:pt>
                <c:pt idx="2">
                  <c:v>102.72425844609731</c:v>
                </c:pt>
                <c:pt idx="3">
                  <c:v>102.40164889327002</c:v>
                </c:pt>
                <c:pt idx="4">
                  <c:v>99.892463482390895</c:v>
                </c:pt>
                <c:pt idx="5">
                  <c:v>100.41222331750157</c:v>
                </c:pt>
                <c:pt idx="6">
                  <c:v>103.27090241061028</c:v>
                </c:pt>
                <c:pt idx="7">
                  <c:v>103.41428443408907</c:v>
                </c:pt>
                <c:pt idx="8">
                  <c:v>102.6167219284882</c:v>
                </c:pt>
                <c:pt idx="9">
                  <c:v>103.05582937539207</c:v>
                </c:pt>
                <c:pt idx="10">
                  <c:v>106.12062012725154</c:v>
                </c:pt>
                <c:pt idx="11">
                  <c:v>106.09373599784927</c:v>
                </c:pt>
                <c:pt idx="12">
                  <c:v>102.98413836365266</c:v>
                </c:pt>
                <c:pt idx="13">
                  <c:v>104.42691997490815</c:v>
                </c:pt>
                <c:pt idx="14">
                  <c:v>107.49171072676764</c:v>
                </c:pt>
                <c:pt idx="15">
                  <c:v>108.65668966753293</c:v>
                </c:pt>
                <c:pt idx="16">
                  <c:v>107.24079218567972</c:v>
                </c:pt>
                <c:pt idx="17">
                  <c:v>109.03306747916479</c:v>
                </c:pt>
                <c:pt idx="18">
                  <c:v>112.12474236042655</c:v>
                </c:pt>
                <c:pt idx="19">
                  <c:v>113.01191863070169</c:v>
                </c:pt>
                <c:pt idx="20">
                  <c:v>112.97607312483197</c:v>
                </c:pt>
                <c:pt idx="21">
                  <c:v>114.75938704184962</c:v>
                </c:pt>
                <c:pt idx="22">
                  <c:v>119.4103414284434</c:v>
                </c:pt>
                <c:pt idx="23">
                  <c:v>120.96962093377543</c:v>
                </c:pt>
                <c:pt idx="24">
                  <c:v>118.01236669952505</c:v>
                </c:pt>
              </c:numCache>
            </c:numRef>
          </c:val>
          <c:smooth val="0"/>
          <c:extLst>
            <c:ext xmlns:c16="http://schemas.microsoft.com/office/drawing/2014/chart" uri="{C3380CC4-5D6E-409C-BE32-E72D297353CC}">
              <c16:uniqueId val="{00000001-AAE7-47A9-B082-4E8A6F8AB47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101.41931684334511</c:v>
                </c:pt>
                <c:pt idx="2">
                  <c:v>98.975265017667851</c:v>
                </c:pt>
                <c:pt idx="3">
                  <c:v>99.89399293286219</c:v>
                </c:pt>
                <c:pt idx="4">
                  <c:v>95.777385159010592</c:v>
                </c:pt>
                <c:pt idx="5">
                  <c:v>96.984687868080101</c:v>
                </c:pt>
                <c:pt idx="6">
                  <c:v>94.982332155477039</c:v>
                </c:pt>
                <c:pt idx="7">
                  <c:v>95.87161366313309</c:v>
                </c:pt>
                <c:pt idx="8">
                  <c:v>93.639575971731446</c:v>
                </c:pt>
                <c:pt idx="9">
                  <c:v>95.0412249705536</c:v>
                </c:pt>
                <c:pt idx="10">
                  <c:v>93.168433451118958</c:v>
                </c:pt>
                <c:pt idx="11">
                  <c:v>93.951707891637213</c:v>
                </c:pt>
                <c:pt idx="12">
                  <c:v>92.111307420494697</c:v>
                </c:pt>
                <c:pt idx="13">
                  <c:v>93.745583038869256</c:v>
                </c:pt>
                <c:pt idx="14">
                  <c:v>92.355712603062429</c:v>
                </c:pt>
                <c:pt idx="15">
                  <c:v>92.965253239104825</c:v>
                </c:pt>
                <c:pt idx="16">
                  <c:v>91.528268551236749</c:v>
                </c:pt>
                <c:pt idx="17">
                  <c:v>92.773851590106005</c:v>
                </c:pt>
                <c:pt idx="18">
                  <c:v>90.450530035335689</c:v>
                </c:pt>
                <c:pt idx="19">
                  <c:v>91.504711425206125</c:v>
                </c:pt>
                <c:pt idx="20">
                  <c:v>90.262073027090693</c:v>
                </c:pt>
                <c:pt idx="21">
                  <c:v>90.951118963486451</c:v>
                </c:pt>
                <c:pt idx="22">
                  <c:v>88.189045936395758</c:v>
                </c:pt>
                <c:pt idx="23">
                  <c:v>89.38457008244994</c:v>
                </c:pt>
                <c:pt idx="24">
                  <c:v>85.87161366313309</c:v>
                </c:pt>
              </c:numCache>
            </c:numRef>
          </c:val>
          <c:smooth val="0"/>
          <c:extLst>
            <c:ext xmlns:c16="http://schemas.microsoft.com/office/drawing/2014/chart" uri="{C3380CC4-5D6E-409C-BE32-E72D297353CC}">
              <c16:uniqueId val="{00000002-AAE7-47A9-B082-4E8A6F8AB47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AE7-47A9-B082-4E8A6F8AB47B}"/>
                </c:ext>
              </c:extLst>
            </c:dLbl>
            <c:dLbl>
              <c:idx val="1"/>
              <c:delete val="1"/>
              <c:extLst>
                <c:ext xmlns:c15="http://schemas.microsoft.com/office/drawing/2012/chart" uri="{CE6537A1-D6FC-4f65-9D91-7224C49458BB}"/>
                <c:ext xmlns:c16="http://schemas.microsoft.com/office/drawing/2014/chart" uri="{C3380CC4-5D6E-409C-BE32-E72D297353CC}">
                  <c16:uniqueId val="{00000004-AAE7-47A9-B082-4E8A6F8AB47B}"/>
                </c:ext>
              </c:extLst>
            </c:dLbl>
            <c:dLbl>
              <c:idx val="2"/>
              <c:delete val="1"/>
              <c:extLst>
                <c:ext xmlns:c15="http://schemas.microsoft.com/office/drawing/2012/chart" uri="{CE6537A1-D6FC-4f65-9D91-7224C49458BB}"/>
                <c:ext xmlns:c16="http://schemas.microsoft.com/office/drawing/2014/chart" uri="{C3380CC4-5D6E-409C-BE32-E72D297353CC}">
                  <c16:uniqueId val="{00000005-AAE7-47A9-B082-4E8A6F8AB47B}"/>
                </c:ext>
              </c:extLst>
            </c:dLbl>
            <c:dLbl>
              <c:idx val="3"/>
              <c:delete val="1"/>
              <c:extLst>
                <c:ext xmlns:c15="http://schemas.microsoft.com/office/drawing/2012/chart" uri="{CE6537A1-D6FC-4f65-9D91-7224C49458BB}"/>
                <c:ext xmlns:c16="http://schemas.microsoft.com/office/drawing/2014/chart" uri="{C3380CC4-5D6E-409C-BE32-E72D297353CC}">
                  <c16:uniqueId val="{00000006-AAE7-47A9-B082-4E8A6F8AB47B}"/>
                </c:ext>
              </c:extLst>
            </c:dLbl>
            <c:dLbl>
              <c:idx val="4"/>
              <c:delete val="1"/>
              <c:extLst>
                <c:ext xmlns:c15="http://schemas.microsoft.com/office/drawing/2012/chart" uri="{CE6537A1-D6FC-4f65-9D91-7224C49458BB}"/>
                <c:ext xmlns:c16="http://schemas.microsoft.com/office/drawing/2014/chart" uri="{C3380CC4-5D6E-409C-BE32-E72D297353CC}">
                  <c16:uniqueId val="{00000007-AAE7-47A9-B082-4E8A6F8AB47B}"/>
                </c:ext>
              </c:extLst>
            </c:dLbl>
            <c:dLbl>
              <c:idx val="5"/>
              <c:delete val="1"/>
              <c:extLst>
                <c:ext xmlns:c15="http://schemas.microsoft.com/office/drawing/2012/chart" uri="{CE6537A1-D6FC-4f65-9D91-7224C49458BB}"/>
                <c:ext xmlns:c16="http://schemas.microsoft.com/office/drawing/2014/chart" uri="{C3380CC4-5D6E-409C-BE32-E72D297353CC}">
                  <c16:uniqueId val="{00000008-AAE7-47A9-B082-4E8A6F8AB47B}"/>
                </c:ext>
              </c:extLst>
            </c:dLbl>
            <c:dLbl>
              <c:idx val="6"/>
              <c:delete val="1"/>
              <c:extLst>
                <c:ext xmlns:c15="http://schemas.microsoft.com/office/drawing/2012/chart" uri="{CE6537A1-D6FC-4f65-9D91-7224C49458BB}"/>
                <c:ext xmlns:c16="http://schemas.microsoft.com/office/drawing/2014/chart" uri="{C3380CC4-5D6E-409C-BE32-E72D297353CC}">
                  <c16:uniqueId val="{00000009-AAE7-47A9-B082-4E8A6F8AB47B}"/>
                </c:ext>
              </c:extLst>
            </c:dLbl>
            <c:dLbl>
              <c:idx val="7"/>
              <c:delete val="1"/>
              <c:extLst>
                <c:ext xmlns:c15="http://schemas.microsoft.com/office/drawing/2012/chart" uri="{CE6537A1-D6FC-4f65-9D91-7224C49458BB}"/>
                <c:ext xmlns:c16="http://schemas.microsoft.com/office/drawing/2014/chart" uri="{C3380CC4-5D6E-409C-BE32-E72D297353CC}">
                  <c16:uniqueId val="{0000000A-AAE7-47A9-B082-4E8A6F8AB47B}"/>
                </c:ext>
              </c:extLst>
            </c:dLbl>
            <c:dLbl>
              <c:idx val="8"/>
              <c:delete val="1"/>
              <c:extLst>
                <c:ext xmlns:c15="http://schemas.microsoft.com/office/drawing/2012/chart" uri="{CE6537A1-D6FC-4f65-9D91-7224C49458BB}"/>
                <c:ext xmlns:c16="http://schemas.microsoft.com/office/drawing/2014/chart" uri="{C3380CC4-5D6E-409C-BE32-E72D297353CC}">
                  <c16:uniqueId val="{0000000B-AAE7-47A9-B082-4E8A6F8AB47B}"/>
                </c:ext>
              </c:extLst>
            </c:dLbl>
            <c:dLbl>
              <c:idx val="9"/>
              <c:delete val="1"/>
              <c:extLst>
                <c:ext xmlns:c15="http://schemas.microsoft.com/office/drawing/2012/chart" uri="{CE6537A1-D6FC-4f65-9D91-7224C49458BB}"/>
                <c:ext xmlns:c16="http://schemas.microsoft.com/office/drawing/2014/chart" uri="{C3380CC4-5D6E-409C-BE32-E72D297353CC}">
                  <c16:uniqueId val="{0000000C-AAE7-47A9-B082-4E8A6F8AB47B}"/>
                </c:ext>
              </c:extLst>
            </c:dLbl>
            <c:dLbl>
              <c:idx val="10"/>
              <c:delete val="1"/>
              <c:extLst>
                <c:ext xmlns:c15="http://schemas.microsoft.com/office/drawing/2012/chart" uri="{CE6537A1-D6FC-4f65-9D91-7224C49458BB}"/>
                <c:ext xmlns:c16="http://schemas.microsoft.com/office/drawing/2014/chart" uri="{C3380CC4-5D6E-409C-BE32-E72D297353CC}">
                  <c16:uniqueId val="{0000000D-AAE7-47A9-B082-4E8A6F8AB47B}"/>
                </c:ext>
              </c:extLst>
            </c:dLbl>
            <c:dLbl>
              <c:idx val="11"/>
              <c:delete val="1"/>
              <c:extLst>
                <c:ext xmlns:c15="http://schemas.microsoft.com/office/drawing/2012/chart" uri="{CE6537A1-D6FC-4f65-9D91-7224C49458BB}"/>
                <c:ext xmlns:c16="http://schemas.microsoft.com/office/drawing/2014/chart" uri="{C3380CC4-5D6E-409C-BE32-E72D297353CC}">
                  <c16:uniqueId val="{0000000E-AAE7-47A9-B082-4E8A6F8AB47B}"/>
                </c:ext>
              </c:extLst>
            </c:dLbl>
            <c:dLbl>
              <c:idx val="12"/>
              <c:delete val="1"/>
              <c:extLst>
                <c:ext xmlns:c15="http://schemas.microsoft.com/office/drawing/2012/chart" uri="{CE6537A1-D6FC-4f65-9D91-7224C49458BB}"/>
                <c:ext xmlns:c16="http://schemas.microsoft.com/office/drawing/2014/chart" uri="{C3380CC4-5D6E-409C-BE32-E72D297353CC}">
                  <c16:uniqueId val="{0000000F-AAE7-47A9-B082-4E8A6F8AB47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AE7-47A9-B082-4E8A6F8AB47B}"/>
                </c:ext>
              </c:extLst>
            </c:dLbl>
            <c:dLbl>
              <c:idx val="14"/>
              <c:delete val="1"/>
              <c:extLst>
                <c:ext xmlns:c15="http://schemas.microsoft.com/office/drawing/2012/chart" uri="{CE6537A1-D6FC-4f65-9D91-7224C49458BB}"/>
                <c:ext xmlns:c16="http://schemas.microsoft.com/office/drawing/2014/chart" uri="{C3380CC4-5D6E-409C-BE32-E72D297353CC}">
                  <c16:uniqueId val="{00000011-AAE7-47A9-B082-4E8A6F8AB47B}"/>
                </c:ext>
              </c:extLst>
            </c:dLbl>
            <c:dLbl>
              <c:idx val="15"/>
              <c:delete val="1"/>
              <c:extLst>
                <c:ext xmlns:c15="http://schemas.microsoft.com/office/drawing/2012/chart" uri="{CE6537A1-D6FC-4f65-9D91-7224C49458BB}"/>
                <c:ext xmlns:c16="http://schemas.microsoft.com/office/drawing/2014/chart" uri="{C3380CC4-5D6E-409C-BE32-E72D297353CC}">
                  <c16:uniqueId val="{00000012-AAE7-47A9-B082-4E8A6F8AB47B}"/>
                </c:ext>
              </c:extLst>
            </c:dLbl>
            <c:dLbl>
              <c:idx val="16"/>
              <c:delete val="1"/>
              <c:extLst>
                <c:ext xmlns:c15="http://schemas.microsoft.com/office/drawing/2012/chart" uri="{CE6537A1-D6FC-4f65-9D91-7224C49458BB}"/>
                <c:ext xmlns:c16="http://schemas.microsoft.com/office/drawing/2014/chart" uri="{C3380CC4-5D6E-409C-BE32-E72D297353CC}">
                  <c16:uniqueId val="{00000013-AAE7-47A9-B082-4E8A6F8AB47B}"/>
                </c:ext>
              </c:extLst>
            </c:dLbl>
            <c:dLbl>
              <c:idx val="17"/>
              <c:delete val="1"/>
              <c:extLst>
                <c:ext xmlns:c15="http://schemas.microsoft.com/office/drawing/2012/chart" uri="{CE6537A1-D6FC-4f65-9D91-7224C49458BB}"/>
                <c:ext xmlns:c16="http://schemas.microsoft.com/office/drawing/2014/chart" uri="{C3380CC4-5D6E-409C-BE32-E72D297353CC}">
                  <c16:uniqueId val="{00000014-AAE7-47A9-B082-4E8A6F8AB47B}"/>
                </c:ext>
              </c:extLst>
            </c:dLbl>
            <c:dLbl>
              <c:idx val="18"/>
              <c:delete val="1"/>
              <c:extLst>
                <c:ext xmlns:c15="http://schemas.microsoft.com/office/drawing/2012/chart" uri="{CE6537A1-D6FC-4f65-9D91-7224C49458BB}"/>
                <c:ext xmlns:c16="http://schemas.microsoft.com/office/drawing/2014/chart" uri="{C3380CC4-5D6E-409C-BE32-E72D297353CC}">
                  <c16:uniqueId val="{00000015-AAE7-47A9-B082-4E8A6F8AB47B}"/>
                </c:ext>
              </c:extLst>
            </c:dLbl>
            <c:dLbl>
              <c:idx val="19"/>
              <c:delete val="1"/>
              <c:extLst>
                <c:ext xmlns:c15="http://schemas.microsoft.com/office/drawing/2012/chart" uri="{CE6537A1-D6FC-4f65-9D91-7224C49458BB}"/>
                <c:ext xmlns:c16="http://schemas.microsoft.com/office/drawing/2014/chart" uri="{C3380CC4-5D6E-409C-BE32-E72D297353CC}">
                  <c16:uniqueId val="{00000016-AAE7-47A9-B082-4E8A6F8AB47B}"/>
                </c:ext>
              </c:extLst>
            </c:dLbl>
            <c:dLbl>
              <c:idx val="20"/>
              <c:delete val="1"/>
              <c:extLst>
                <c:ext xmlns:c15="http://schemas.microsoft.com/office/drawing/2012/chart" uri="{CE6537A1-D6FC-4f65-9D91-7224C49458BB}"/>
                <c:ext xmlns:c16="http://schemas.microsoft.com/office/drawing/2014/chart" uri="{C3380CC4-5D6E-409C-BE32-E72D297353CC}">
                  <c16:uniqueId val="{00000017-AAE7-47A9-B082-4E8A6F8AB47B}"/>
                </c:ext>
              </c:extLst>
            </c:dLbl>
            <c:dLbl>
              <c:idx val="21"/>
              <c:delete val="1"/>
              <c:extLst>
                <c:ext xmlns:c15="http://schemas.microsoft.com/office/drawing/2012/chart" uri="{CE6537A1-D6FC-4f65-9D91-7224C49458BB}"/>
                <c:ext xmlns:c16="http://schemas.microsoft.com/office/drawing/2014/chart" uri="{C3380CC4-5D6E-409C-BE32-E72D297353CC}">
                  <c16:uniqueId val="{00000018-AAE7-47A9-B082-4E8A6F8AB47B}"/>
                </c:ext>
              </c:extLst>
            </c:dLbl>
            <c:dLbl>
              <c:idx val="22"/>
              <c:delete val="1"/>
              <c:extLst>
                <c:ext xmlns:c15="http://schemas.microsoft.com/office/drawing/2012/chart" uri="{CE6537A1-D6FC-4f65-9D91-7224C49458BB}"/>
                <c:ext xmlns:c16="http://schemas.microsoft.com/office/drawing/2014/chart" uri="{C3380CC4-5D6E-409C-BE32-E72D297353CC}">
                  <c16:uniqueId val="{00000019-AAE7-47A9-B082-4E8A6F8AB47B}"/>
                </c:ext>
              </c:extLst>
            </c:dLbl>
            <c:dLbl>
              <c:idx val="23"/>
              <c:delete val="1"/>
              <c:extLst>
                <c:ext xmlns:c15="http://schemas.microsoft.com/office/drawing/2012/chart" uri="{CE6537A1-D6FC-4f65-9D91-7224C49458BB}"/>
                <c:ext xmlns:c16="http://schemas.microsoft.com/office/drawing/2014/chart" uri="{C3380CC4-5D6E-409C-BE32-E72D297353CC}">
                  <c16:uniqueId val="{0000001A-AAE7-47A9-B082-4E8A6F8AB47B}"/>
                </c:ext>
              </c:extLst>
            </c:dLbl>
            <c:dLbl>
              <c:idx val="24"/>
              <c:delete val="1"/>
              <c:extLst>
                <c:ext xmlns:c15="http://schemas.microsoft.com/office/drawing/2012/chart" uri="{CE6537A1-D6FC-4f65-9D91-7224C49458BB}"/>
                <c:ext xmlns:c16="http://schemas.microsoft.com/office/drawing/2014/chart" uri="{C3380CC4-5D6E-409C-BE32-E72D297353CC}">
                  <c16:uniqueId val="{0000001B-AAE7-47A9-B082-4E8A6F8AB47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AE7-47A9-B082-4E8A6F8AB47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Bochum (321)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186896</v>
      </c>
      <c r="F11" s="238">
        <v>186593</v>
      </c>
      <c r="G11" s="238">
        <v>186726</v>
      </c>
      <c r="H11" s="238">
        <v>182384</v>
      </c>
      <c r="I11" s="265">
        <v>181564</v>
      </c>
      <c r="J11" s="263">
        <v>5332</v>
      </c>
      <c r="K11" s="266">
        <v>2.9367055143090042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15.783109322831949</v>
      </c>
      <c r="E13" s="115">
        <v>29498</v>
      </c>
      <c r="F13" s="114">
        <v>29185</v>
      </c>
      <c r="G13" s="114">
        <v>29657</v>
      </c>
      <c r="H13" s="114">
        <v>29222</v>
      </c>
      <c r="I13" s="140">
        <v>28825</v>
      </c>
      <c r="J13" s="115">
        <v>673</v>
      </c>
      <c r="K13" s="116">
        <v>2.3347788378143974</v>
      </c>
    </row>
    <row r="14" spans="1:255" ht="14.1" customHeight="1" x14ac:dyDescent="0.2">
      <c r="A14" s="306" t="s">
        <v>230</v>
      </c>
      <c r="B14" s="307"/>
      <c r="C14" s="308"/>
      <c r="D14" s="113">
        <v>58.790985360842392</v>
      </c>
      <c r="E14" s="115">
        <v>109878</v>
      </c>
      <c r="F14" s="114">
        <v>110187</v>
      </c>
      <c r="G14" s="114">
        <v>110156</v>
      </c>
      <c r="H14" s="114">
        <v>107117</v>
      </c>
      <c r="I14" s="140">
        <v>107193</v>
      </c>
      <c r="J14" s="115">
        <v>2685</v>
      </c>
      <c r="K14" s="116">
        <v>2.5048277406173911</v>
      </c>
    </row>
    <row r="15" spans="1:255" ht="14.1" customHeight="1" x14ac:dyDescent="0.2">
      <c r="A15" s="306" t="s">
        <v>231</v>
      </c>
      <c r="B15" s="307"/>
      <c r="C15" s="308"/>
      <c r="D15" s="113">
        <v>10.968132009245783</v>
      </c>
      <c r="E15" s="115">
        <v>20499</v>
      </c>
      <c r="F15" s="114">
        <v>20423</v>
      </c>
      <c r="G15" s="114">
        <v>20346</v>
      </c>
      <c r="H15" s="114">
        <v>19809</v>
      </c>
      <c r="I15" s="140">
        <v>19462</v>
      </c>
      <c r="J15" s="115">
        <v>1037</v>
      </c>
      <c r="K15" s="116">
        <v>5.3283321344157848</v>
      </c>
    </row>
    <row r="16" spans="1:255" ht="14.1" customHeight="1" x14ac:dyDescent="0.2">
      <c r="A16" s="306" t="s">
        <v>232</v>
      </c>
      <c r="B16" s="307"/>
      <c r="C16" s="308"/>
      <c r="D16" s="113">
        <v>13.871885968667065</v>
      </c>
      <c r="E16" s="115">
        <v>25926</v>
      </c>
      <c r="F16" s="114">
        <v>25702</v>
      </c>
      <c r="G16" s="114">
        <v>25456</v>
      </c>
      <c r="H16" s="114">
        <v>25162</v>
      </c>
      <c r="I16" s="140">
        <v>25014</v>
      </c>
      <c r="J16" s="115">
        <v>912</v>
      </c>
      <c r="K16" s="116">
        <v>3.6459582633725116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0.11289701224210257</v>
      </c>
      <c r="E18" s="115">
        <v>211</v>
      </c>
      <c r="F18" s="114">
        <v>213</v>
      </c>
      <c r="G18" s="114">
        <v>207</v>
      </c>
      <c r="H18" s="114">
        <v>219</v>
      </c>
      <c r="I18" s="140">
        <v>205</v>
      </c>
      <c r="J18" s="115">
        <v>6</v>
      </c>
      <c r="K18" s="116">
        <v>2.9268292682926829</v>
      </c>
    </row>
    <row r="19" spans="1:255" ht="14.1" customHeight="1" x14ac:dyDescent="0.2">
      <c r="A19" s="306" t="s">
        <v>235</v>
      </c>
      <c r="B19" s="307" t="s">
        <v>236</v>
      </c>
      <c r="C19" s="308"/>
      <c r="D19" s="113">
        <v>2.835801729303998E-2</v>
      </c>
      <c r="E19" s="115">
        <v>53</v>
      </c>
      <c r="F19" s="114">
        <v>54</v>
      </c>
      <c r="G19" s="114">
        <v>54</v>
      </c>
      <c r="H19" s="114">
        <v>57</v>
      </c>
      <c r="I19" s="140">
        <v>49</v>
      </c>
      <c r="J19" s="115">
        <v>4</v>
      </c>
      <c r="K19" s="116">
        <v>8.1632653061224492</v>
      </c>
    </row>
    <row r="20" spans="1:255" ht="14.1" customHeight="1" x14ac:dyDescent="0.2">
      <c r="A20" s="306">
        <v>12</v>
      </c>
      <c r="B20" s="307" t="s">
        <v>237</v>
      </c>
      <c r="C20" s="308"/>
      <c r="D20" s="113">
        <v>0.89943069942641896</v>
      </c>
      <c r="E20" s="115">
        <v>1681</v>
      </c>
      <c r="F20" s="114">
        <v>1676</v>
      </c>
      <c r="G20" s="114">
        <v>1734</v>
      </c>
      <c r="H20" s="114">
        <v>1715</v>
      </c>
      <c r="I20" s="140">
        <v>1661</v>
      </c>
      <c r="J20" s="115">
        <v>20</v>
      </c>
      <c r="K20" s="116">
        <v>1.2040939193257074</v>
      </c>
    </row>
    <row r="21" spans="1:255" ht="14.1" customHeight="1" x14ac:dyDescent="0.2">
      <c r="A21" s="306">
        <v>21</v>
      </c>
      <c r="B21" s="307" t="s">
        <v>238</v>
      </c>
      <c r="C21" s="308"/>
      <c r="D21" s="113">
        <v>0.87321290985360844</v>
      </c>
      <c r="E21" s="115">
        <v>1632</v>
      </c>
      <c r="F21" s="114">
        <v>1687</v>
      </c>
      <c r="G21" s="114">
        <v>1742</v>
      </c>
      <c r="H21" s="114">
        <v>1756</v>
      </c>
      <c r="I21" s="140">
        <v>1641</v>
      </c>
      <c r="J21" s="115">
        <v>-9</v>
      </c>
      <c r="K21" s="116">
        <v>-0.54844606946983543</v>
      </c>
    </row>
    <row r="22" spans="1:255" ht="14.1" customHeight="1" x14ac:dyDescent="0.2">
      <c r="A22" s="306">
        <v>22</v>
      </c>
      <c r="B22" s="307" t="s">
        <v>239</v>
      </c>
      <c r="C22" s="308"/>
      <c r="D22" s="113">
        <v>0.78813885797448846</v>
      </c>
      <c r="E22" s="115">
        <v>1473</v>
      </c>
      <c r="F22" s="114">
        <v>1474</v>
      </c>
      <c r="G22" s="114">
        <v>1495</v>
      </c>
      <c r="H22" s="114">
        <v>1467</v>
      </c>
      <c r="I22" s="140">
        <v>1473</v>
      </c>
      <c r="J22" s="115">
        <v>0</v>
      </c>
      <c r="K22" s="116">
        <v>0</v>
      </c>
    </row>
    <row r="23" spans="1:255" ht="14.1" customHeight="1" x14ac:dyDescent="0.2">
      <c r="A23" s="306">
        <v>23</v>
      </c>
      <c r="B23" s="307" t="s">
        <v>240</v>
      </c>
      <c r="C23" s="308"/>
      <c r="D23" s="113">
        <v>0.59551836315383955</v>
      </c>
      <c r="E23" s="115">
        <v>1113</v>
      </c>
      <c r="F23" s="114">
        <v>1109</v>
      </c>
      <c r="G23" s="114">
        <v>1126</v>
      </c>
      <c r="H23" s="114">
        <v>1115</v>
      </c>
      <c r="I23" s="140">
        <v>1110</v>
      </c>
      <c r="J23" s="115">
        <v>3</v>
      </c>
      <c r="K23" s="116">
        <v>0.27027027027027029</v>
      </c>
    </row>
    <row r="24" spans="1:255" ht="14.1" customHeight="1" x14ac:dyDescent="0.2">
      <c r="A24" s="306">
        <v>24</v>
      </c>
      <c r="B24" s="307" t="s">
        <v>241</v>
      </c>
      <c r="C24" s="308"/>
      <c r="D24" s="113">
        <v>2.9117798133721426</v>
      </c>
      <c r="E24" s="115">
        <v>5442</v>
      </c>
      <c r="F24" s="114">
        <v>5444</v>
      </c>
      <c r="G24" s="114">
        <v>5585</v>
      </c>
      <c r="H24" s="114">
        <v>5529</v>
      </c>
      <c r="I24" s="140">
        <v>5541</v>
      </c>
      <c r="J24" s="115">
        <v>-99</v>
      </c>
      <c r="K24" s="116">
        <v>-1.7866811044937736</v>
      </c>
    </row>
    <row r="25" spans="1:255" ht="14.1" customHeight="1" x14ac:dyDescent="0.2">
      <c r="A25" s="306">
        <v>25</v>
      </c>
      <c r="B25" s="307" t="s">
        <v>242</v>
      </c>
      <c r="C25" s="308"/>
      <c r="D25" s="113">
        <v>3.7989042034072424</v>
      </c>
      <c r="E25" s="115">
        <v>7100</v>
      </c>
      <c r="F25" s="114">
        <v>6939</v>
      </c>
      <c r="G25" s="114">
        <v>7013</v>
      </c>
      <c r="H25" s="114">
        <v>6840</v>
      </c>
      <c r="I25" s="140">
        <v>6876</v>
      </c>
      <c r="J25" s="115">
        <v>224</v>
      </c>
      <c r="K25" s="116">
        <v>3.2577079697498545</v>
      </c>
    </row>
    <row r="26" spans="1:255" ht="14.1" customHeight="1" x14ac:dyDescent="0.2">
      <c r="A26" s="306">
        <v>26</v>
      </c>
      <c r="B26" s="307" t="s">
        <v>243</v>
      </c>
      <c r="C26" s="308"/>
      <c r="D26" s="113">
        <v>3.0546400136974574</v>
      </c>
      <c r="E26" s="115">
        <v>5709</v>
      </c>
      <c r="F26" s="114">
        <v>5656</v>
      </c>
      <c r="G26" s="114">
        <v>5689</v>
      </c>
      <c r="H26" s="114">
        <v>5528</v>
      </c>
      <c r="I26" s="140">
        <v>5504</v>
      </c>
      <c r="J26" s="115">
        <v>205</v>
      </c>
      <c r="K26" s="116">
        <v>3.7245639534883721</v>
      </c>
    </row>
    <row r="27" spans="1:255" ht="14.1" customHeight="1" x14ac:dyDescent="0.2">
      <c r="A27" s="306">
        <v>27</v>
      </c>
      <c r="B27" s="307" t="s">
        <v>244</v>
      </c>
      <c r="C27" s="308"/>
      <c r="D27" s="113">
        <v>2.0867220272236966</v>
      </c>
      <c r="E27" s="115">
        <v>3900</v>
      </c>
      <c r="F27" s="114">
        <v>3859</v>
      </c>
      <c r="G27" s="114">
        <v>3871</v>
      </c>
      <c r="H27" s="114">
        <v>3811</v>
      </c>
      <c r="I27" s="140">
        <v>3812</v>
      </c>
      <c r="J27" s="115">
        <v>88</v>
      </c>
      <c r="K27" s="116">
        <v>2.3084994753410282</v>
      </c>
    </row>
    <row r="28" spans="1:255" ht="14.1" customHeight="1" x14ac:dyDescent="0.2">
      <c r="A28" s="306">
        <v>28</v>
      </c>
      <c r="B28" s="307" t="s">
        <v>245</v>
      </c>
      <c r="C28" s="308"/>
      <c r="D28" s="113">
        <v>0.15837685129697801</v>
      </c>
      <c r="E28" s="115">
        <v>296</v>
      </c>
      <c r="F28" s="114">
        <v>299</v>
      </c>
      <c r="G28" s="114">
        <v>319</v>
      </c>
      <c r="H28" s="114">
        <v>315</v>
      </c>
      <c r="I28" s="140">
        <v>312</v>
      </c>
      <c r="J28" s="115">
        <v>-16</v>
      </c>
      <c r="K28" s="116">
        <v>-5.1282051282051286</v>
      </c>
    </row>
    <row r="29" spans="1:255" ht="14.1" customHeight="1" x14ac:dyDescent="0.2">
      <c r="A29" s="306">
        <v>29</v>
      </c>
      <c r="B29" s="307" t="s">
        <v>246</v>
      </c>
      <c r="C29" s="308"/>
      <c r="D29" s="113">
        <v>1.9331606882972348</v>
      </c>
      <c r="E29" s="115">
        <v>3613</v>
      </c>
      <c r="F29" s="114">
        <v>3625</v>
      </c>
      <c r="G29" s="114">
        <v>3591</v>
      </c>
      <c r="H29" s="114">
        <v>3499</v>
      </c>
      <c r="I29" s="140">
        <v>3517</v>
      </c>
      <c r="J29" s="115">
        <v>96</v>
      </c>
      <c r="K29" s="116">
        <v>2.7295990901336364</v>
      </c>
    </row>
    <row r="30" spans="1:255" ht="14.1" customHeight="1" x14ac:dyDescent="0.2">
      <c r="A30" s="306" t="s">
        <v>247</v>
      </c>
      <c r="B30" s="307" t="s">
        <v>248</v>
      </c>
      <c r="C30" s="308"/>
      <c r="D30" s="113">
        <v>0.54789829637873466</v>
      </c>
      <c r="E30" s="115">
        <v>1024</v>
      </c>
      <c r="F30" s="114">
        <v>986</v>
      </c>
      <c r="G30" s="114">
        <v>930</v>
      </c>
      <c r="H30" s="114">
        <v>886</v>
      </c>
      <c r="I30" s="140">
        <v>886</v>
      </c>
      <c r="J30" s="115">
        <v>138</v>
      </c>
      <c r="K30" s="116">
        <v>15.575620767494357</v>
      </c>
    </row>
    <row r="31" spans="1:255" ht="14.1" customHeight="1" x14ac:dyDescent="0.2">
      <c r="A31" s="306" t="s">
        <v>249</v>
      </c>
      <c r="B31" s="307" t="s">
        <v>250</v>
      </c>
      <c r="C31" s="308"/>
      <c r="D31" s="113">
        <v>1.3590446023456897</v>
      </c>
      <c r="E31" s="115">
        <v>2540</v>
      </c>
      <c r="F31" s="114">
        <v>2587</v>
      </c>
      <c r="G31" s="114">
        <v>2608</v>
      </c>
      <c r="H31" s="114">
        <v>2568</v>
      </c>
      <c r="I31" s="140">
        <v>2587</v>
      </c>
      <c r="J31" s="115">
        <v>-47</v>
      </c>
      <c r="K31" s="116">
        <v>-1.8167761886354852</v>
      </c>
    </row>
    <row r="32" spans="1:255" ht="14.1" customHeight="1" x14ac:dyDescent="0.2">
      <c r="A32" s="306">
        <v>31</v>
      </c>
      <c r="B32" s="307" t="s">
        <v>251</v>
      </c>
      <c r="C32" s="308"/>
      <c r="D32" s="113">
        <v>1.2900222583682903</v>
      </c>
      <c r="E32" s="115">
        <v>2411</v>
      </c>
      <c r="F32" s="114">
        <v>2390</v>
      </c>
      <c r="G32" s="114">
        <v>2332</v>
      </c>
      <c r="H32" s="114">
        <v>2275</v>
      </c>
      <c r="I32" s="140">
        <v>2242</v>
      </c>
      <c r="J32" s="115">
        <v>169</v>
      </c>
      <c r="K32" s="116">
        <v>7.537912578055308</v>
      </c>
    </row>
    <row r="33" spans="1:11" ht="14.1" customHeight="1" x14ac:dyDescent="0.2">
      <c r="A33" s="306">
        <v>32</v>
      </c>
      <c r="B33" s="307" t="s">
        <v>252</v>
      </c>
      <c r="C33" s="308"/>
      <c r="D33" s="113">
        <v>1.9454669976885541</v>
      </c>
      <c r="E33" s="115">
        <v>3636</v>
      </c>
      <c r="F33" s="114">
        <v>3523</v>
      </c>
      <c r="G33" s="114">
        <v>3727</v>
      </c>
      <c r="H33" s="114">
        <v>3546</v>
      </c>
      <c r="I33" s="140">
        <v>3468</v>
      </c>
      <c r="J33" s="115">
        <v>168</v>
      </c>
      <c r="K33" s="116">
        <v>4.844290657439446</v>
      </c>
    </row>
    <row r="34" spans="1:11" ht="14.1" customHeight="1" x14ac:dyDescent="0.2">
      <c r="A34" s="306">
        <v>33</v>
      </c>
      <c r="B34" s="307" t="s">
        <v>253</v>
      </c>
      <c r="C34" s="308"/>
      <c r="D34" s="113">
        <v>1.1931769540279085</v>
      </c>
      <c r="E34" s="115">
        <v>2230</v>
      </c>
      <c r="F34" s="114">
        <v>2245</v>
      </c>
      <c r="G34" s="114">
        <v>2305</v>
      </c>
      <c r="H34" s="114">
        <v>2189</v>
      </c>
      <c r="I34" s="140">
        <v>2162</v>
      </c>
      <c r="J34" s="115">
        <v>68</v>
      </c>
      <c r="K34" s="116">
        <v>3.1452358926919519</v>
      </c>
    </row>
    <row r="35" spans="1:11" ht="14.1" customHeight="1" x14ac:dyDescent="0.2">
      <c r="A35" s="306">
        <v>34</v>
      </c>
      <c r="B35" s="307" t="s">
        <v>254</v>
      </c>
      <c r="C35" s="308"/>
      <c r="D35" s="113">
        <v>2.2648959849327968</v>
      </c>
      <c r="E35" s="115">
        <v>4233</v>
      </c>
      <c r="F35" s="114">
        <v>4233</v>
      </c>
      <c r="G35" s="114">
        <v>4268</v>
      </c>
      <c r="H35" s="114">
        <v>4149</v>
      </c>
      <c r="I35" s="140">
        <v>4129</v>
      </c>
      <c r="J35" s="115">
        <v>104</v>
      </c>
      <c r="K35" s="116">
        <v>2.5187696778881086</v>
      </c>
    </row>
    <row r="36" spans="1:11" ht="14.1" customHeight="1" x14ac:dyDescent="0.2">
      <c r="A36" s="306">
        <v>41</v>
      </c>
      <c r="B36" s="307" t="s">
        <v>255</v>
      </c>
      <c r="C36" s="308"/>
      <c r="D36" s="113">
        <v>0.93902491225066342</v>
      </c>
      <c r="E36" s="115">
        <v>1755</v>
      </c>
      <c r="F36" s="114">
        <v>1772</v>
      </c>
      <c r="G36" s="114">
        <v>1774</v>
      </c>
      <c r="H36" s="114">
        <v>1763</v>
      </c>
      <c r="I36" s="140">
        <v>1779</v>
      </c>
      <c r="J36" s="115">
        <v>-24</v>
      </c>
      <c r="K36" s="116">
        <v>-1.3490725126475549</v>
      </c>
    </row>
    <row r="37" spans="1:11" ht="14.1" customHeight="1" x14ac:dyDescent="0.2">
      <c r="A37" s="306">
        <v>42</v>
      </c>
      <c r="B37" s="307" t="s">
        <v>256</v>
      </c>
      <c r="C37" s="308"/>
      <c r="D37" s="113">
        <v>0.11075678452187313</v>
      </c>
      <c r="E37" s="115">
        <v>207</v>
      </c>
      <c r="F37" s="114">
        <v>207</v>
      </c>
      <c r="G37" s="114">
        <v>210</v>
      </c>
      <c r="H37" s="114">
        <v>204</v>
      </c>
      <c r="I37" s="140">
        <v>205</v>
      </c>
      <c r="J37" s="115">
        <v>2</v>
      </c>
      <c r="K37" s="116">
        <v>0.97560975609756095</v>
      </c>
    </row>
    <row r="38" spans="1:11" ht="14.1" customHeight="1" x14ac:dyDescent="0.2">
      <c r="A38" s="306">
        <v>43</v>
      </c>
      <c r="B38" s="307" t="s">
        <v>257</v>
      </c>
      <c r="C38" s="308"/>
      <c r="D38" s="113">
        <v>2.1594897697114974</v>
      </c>
      <c r="E38" s="115">
        <v>4036</v>
      </c>
      <c r="F38" s="114">
        <v>4049</v>
      </c>
      <c r="G38" s="114">
        <v>3984</v>
      </c>
      <c r="H38" s="114">
        <v>3839</v>
      </c>
      <c r="I38" s="140">
        <v>3812</v>
      </c>
      <c r="J38" s="115">
        <v>224</v>
      </c>
      <c r="K38" s="116">
        <v>5.8761804826862543</v>
      </c>
    </row>
    <row r="39" spans="1:11" ht="14.1" customHeight="1" x14ac:dyDescent="0.2">
      <c r="A39" s="306">
        <v>51</v>
      </c>
      <c r="B39" s="307" t="s">
        <v>258</v>
      </c>
      <c r="C39" s="308"/>
      <c r="D39" s="113">
        <v>5.6469908398253574</v>
      </c>
      <c r="E39" s="115">
        <v>10554</v>
      </c>
      <c r="F39" s="114">
        <v>10455</v>
      </c>
      <c r="G39" s="114">
        <v>10876</v>
      </c>
      <c r="H39" s="114">
        <v>10636</v>
      </c>
      <c r="I39" s="140">
        <v>10575</v>
      </c>
      <c r="J39" s="115">
        <v>-21</v>
      </c>
      <c r="K39" s="116">
        <v>-0.19858156028368795</v>
      </c>
    </row>
    <row r="40" spans="1:11" ht="14.1" customHeight="1" x14ac:dyDescent="0.2">
      <c r="A40" s="306" t="s">
        <v>259</v>
      </c>
      <c r="B40" s="307" t="s">
        <v>260</v>
      </c>
      <c r="C40" s="308"/>
      <c r="D40" s="113">
        <v>4.9524869446109063</v>
      </c>
      <c r="E40" s="115">
        <v>9256</v>
      </c>
      <c r="F40" s="114">
        <v>9138</v>
      </c>
      <c r="G40" s="114">
        <v>9542</v>
      </c>
      <c r="H40" s="114">
        <v>9402</v>
      </c>
      <c r="I40" s="140">
        <v>9339</v>
      </c>
      <c r="J40" s="115">
        <v>-83</v>
      </c>
      <c r="K40" s="116">
        <v>-0.88874611842809725</v>
      </c>
    </row>
    <row r="41" spans="1:11" ht="14.1" customHeight="1" x14ac:dyDescent="0.2">
      <c r="A41" s="306"/>
      <c r="B41" s="307" t="s">
        <v>261</v>
      </c>
      <c r="C41" s="308"/>
      <c r="D41" s="113">
        <v>4.0584068144850614</v>
      </c>
      <c r="E41" s="115">
        <v>7585</v>
      </c>
      <c r="F41" s="114">
        <v>7439</v>
      </c>
      <c r="G41" s="114">
        <v>7338</v>
      </c>
      <c r="H41" s="114">
        <v>7225</v>
      </c>
      <c r="I41" s="140">
        <v>7165</v>
      </c>
      <c r="J41" s="115">
        <v>420</v>
      </c>
      <c r="K41" s="116">
        <v>5.8618283321702718</v>
      </c>
    </row>
    <row r="42" spans="1:11" ht="14.1" customHeight="1" x14ac:dyDescent="0.2">
      <c r="A42" s="306">
        <v>52</v>
      </c>
      <c r="B42" s="307" t="s">
        <v>262</v>
      </c>
      <c r="C42" s="308"/>
      <c r="D42" s="113">
        <v>3.5254901121479327</v>
      </c>
      <c r="E42" s="115">
        <v>6589</v>
      </c>
      <c r="F42" s="114">
        <v>6597</v>
      </c>
      <c r="G42" s="114">
        <v>6520</v>
      </c>
      <c r="H42" s="114">
        <v>6293</v>
      </c>
      <c r="I42" s="140">
        <v>6240</v>
      </c>
      <c r="J42" s="115">
        <v>349</v>
      </c>
      <c r="K42" s="116">
        <v>5.5929487179487181</v>
      </c>
    </row>
    <row r="43" spans="1:11" ht="14.1" customHeight="1" x14ac:dyDescent="0.2">
      <c r="A43" s="306" t="s">
        <v>263</v>
      </c>
      <c r="B43" s="307" t="s">
        <v>264</v>
      </c>
      <c r="C43" s="308"/>
      <c r="D43" s="113">
        <v>3.1445295779470936</v>
      </c>
      <c r="E43" s="115">
        <v>5877</v>
      </c>
      <c r="F43" s="114">
        <v>5895</v>
      </c>
      <c r="G43" s="114">
        <v>5813</v>
      </c>
      <c r="H43" s="114">
        <v>5592</v>
      </c>
      <c r="I43" s="140">
        <v>5570</v>
      </c>
      <c r="J43" s="115">
        <v>307</v>
      </c>
      <c r="K43" s="116">
        <v>5.5116696588868939</v>
      </c>
    </row>
    <row r="44" spans="1:11" ht="14.1" customHeight="1" x14ac:dyDescent="0.2">
      <c r="A44" s="306">
        <v>53</v>
      </c>
      <c r="B44" s="307" t="s">
        <v>265</v>
      </c>
      <c r="C44" s="308"/>
      <c r="D44" s="113">
        <v>1.202807978768941</v>
      </c>
      <c r="E44" s="115">
        <v>2248</v>
      </c>
      <c r="F44" s="114">
        <v>2252</v>
      </c>
      <c r="G44" s="114">
        <v>2247</v>
      </c>
      <c r="H44" s="114">
        <v>2273</v>
      </c>
      <c r="I44" s="140">
        <v>2275</v>
      </c>
      <c r="J44" s="115">
        <v>-27</v>
      </c>
      <c r="K44" s="116">
        <v>-1.1868131868131868</v>
      </c>
    </row>
    <row r="45" spans="1:11" ht="14.1" customHeight="1" x14ac:dyDescent="0.2">
      <c r="A45" s="306" t="s">
        <v>266</v>
      </c>
      <c r="B45" s="307" t="s">
        <v>267</v>
      </c>
      <c r="C45" s="308"/>
      <c r="D45" s="113">
        <v>1.1123833575892474</v>
      </c>
      <c r="E45" s="115">
        <v>2079</v>
      </c>
      <c r="F45" s="114">
        <v>2089</v>
      </c>
      <c r="G45" s="114">
        <v>2089</v>
      </c>
      <c r="H45" s="114">
        <v>2106</v>
      </c>
      <c r="I45" s="140">
        <v>2100</v>
      </c>
      <c r="J45" s="115">
        <v>-21</v>
      </c>
      <c r="K45" s="116">
        <v>-1</v>
      </c>
    </row>
    <row r="46" spans="1:11" ht="14.1" customHeight="1" x14ac:dyDescent="0.2">
      <c r="A46" s="306">
        <v>54</v>
      </c>
      <c r="B46" s="307" t="s">
        <v>268</v>
      </c>
      <c r="C46" s="308"/>
      <c r="D46" s="113">
        <v>2.7571483605855662</v>
      </c>
      <c r="E46" s="115">
        <v>5153</v>
      </c>
      <c r="F46" s="114">
        <v>5114</v>
      </c>
      <c r="G46" s="114">
        <v>5180</v>
      </c>
      <c r="H46" s="114">
        <v>5061</v>
      </c>
      <c r="I46" s="140">
        <v>4984</v>
      </c>
      <c r="J46" s="115">
        <v>169</v>
      </c>
      <c r="K46" s="116">
        <v>3.3908507223113964</v>
      </c>
    </row>
    <row r="47" spans="1:11" ht="14.1" customHeight="1" x14ac:dyDescent="0.2">
      <c r="A47" s="306">
        <v>61</v>
      </c>
      <c r="B47" s="307" t="s">
        <v>269</v>
      </c>
      <c r="C47" s="308"/>
      <c r="D47" s="113">
        <v>2.5907456553377277</v>
      </c>
      <c r="E47" s="115">
        <v>4842</v>
      </c>
      <c r="F47" s="114">
        <v>4831</v>
      </c>
      <c r="G47" s="114">
        <v>4845</v>
      </c>
      <c r="H47" s="114">
        <v>4599</v>
      </c>
      <c r="I47" s="140">
        <v>4602</v>
      </c>
      <c r="J47" s="115">
        <v>240</v>
      </c>
      <c r="K47" s="116">
        <v>5.2151238591916558</v>
      </c>
    </row>
    <row r="48" spans="1:11" ht="14.1" customHeight="1" x14ac:dyDescent="0.2">
      <c r="A48" s="306">
        <v>62</v>
      </c>
      <c r="B48" s="307" t="s">
        <v>270</v>
      </c>
      <c r="C48" s="308"/>
      <c r="D48" s="113">
        <v>7.2676782809690952</v>
      </c>
      <c r="E48" s="115">
        <v>13583</v>
      </c>
      <c r="F48" s="114">
        <v>13703</v>
      </c>
      <c r="G48" s="114">
        <v>13701</v>
      </c>
      <c r="H48" s="114">
        <v>13309</v>
      </c>
      <c r="I48" s="140">
        <v>13319</v>
      </c>
      <c r="J48" s="115">
        <v>264</v>
      </c>
      <c r="K48" s="116">
        <v>1.9821307905998948</v>
      </c>
    </row>
    <row r="49" spans="1:11" ht="14.1" customHeight="1" x14ac:dyDescent="0.2">
      <c r="A49" s="306">
        <v>63</v>
      </c>
      <c r="B49" s="307" t="s">
        <v>271</v>
      </c>
      <c r="C49" s="308"/>
      <c r="D49" s="113">
        <v>2.0813714579231228</v>
      </c>
      <c r="E49" s="115">
        <v>3890</v>
      </c>
      <c r="F49" s="114">
        <v>4002</v>
      </c>
      <c r="G49" s="114">
        <v>4114</v>
      </c>
      <c r="H49" s="114">
        <v>3997</v>
      </c>
      <c r="I49" s="140">
        <v>3971</v>
      </c>
      <c r="J49" s="115">
        <v>-81</v>
      </c>
      <c r="K49" s="116">
        <v>-2.039788466381264</v>
      </c>
    </row>
    <row r="50" spans="1:11" ht="14.1" customHeight="1" x14ac:dyDescent="0.2">
      <c r="A50" s="306" t="s">
        <v>272</v>
      </c>
      <c r="B50" s="307" t="s">
        <v>273</v>
      </c>
      <c r="C50" s="308"/>
      <c r="D50" s="113">
        <v>0.2172331136032874</v>
      </c>
      <c r="E50" s="115">
        <v>406</v>
      </c>
      <c r="F50" s="114">
        <v>403</v>
      </c>
      <c r="G50" s="114">
        <v>479</v>
      </c>
      <c r="H50" s="114">
        <v>405</v>
      </c>
      <c r="I50" s="140">
        <v>412</v>
      </c>
      <c r="J50" s="115">
        <v>-6</v>
      </c>
      <c r="K50" s="116">
        <v>-1.4563106796116505</v>
      </c>
    </row>
    <row r="51" spans="1:11" ht="14.1" customHeight="1" x14ac:dyDescent="0.2">
      <c r="A51" s="306" t="s">
        <v>274</v>
      </c>
      <c r="B51" s="307" t="s">
        <v>275</v>
      </c>
      <c r="C51" s="308"/>
      <c r="D51" s="113">
        <v>1.3718859686670661</v>
      </c>
      <c r="E51" s="115">
        <v>2564</v>
      </c>
      <c r="F51" s="114">
        <v>2644</v>
      </c>
      <c r="G51" s="114">
        <v>2663</v>
      </c>
      <c r="H51" s="114">
        <v>2638</v>
      </c>
      <c r="I51" s="140">
        <v>2578</v>
      </c>
      <c r="J51" s="115">
        <v>-14</v>
      </c>
      <c r="K51" s="116">
        <v>-0.54305663304887508</v>
      </c>
    </row>
    <row r="52" spans="1:11" ht="14.1" customHeight="1" x14ac:dyDescent="0.2">
      <c r="A52" s="306">
        <v>71</v>
      </c>
      <c r="B52" s="307" t="s">
        <v>276</v>
      </c>
      <c r="C52" s="308"/>
      <c r="D52" s="113">
        <v>12.05857803270268</v>
      </c>
      <c r="E52" s="115">
        <v>22537</v>
      </c>
      <c r="F52" s="114">
        <v>22659</v>
      </c>
      <c r="G52" s="114">
        <v>22767</v>
      </c>
      <c r="H52" s="114">
        <v>22418</v>
      </c>
      <c r="I52" s="140">
        <v>22486</v>
      </c>
      <c r="J52" s="115">
        <v>51</v>
      </c>
      <c r="K52" s="116">
        <v>0.22680779151472027</v>
      </c>
    </row>
    <row r="53" spans="1:11" ht="14.1" customHeight="1" x14ac:dyDescent="0.2">
      <c r="A53" s="306" t="s">
        <v>277</v>
      </c>
      <c r="B53" s="307" t="s">
        <v>278</v>
      </c>
      <c r="C53" s="308"/>
      <c r="D53" s="113">
        <v>4.1515067203150418</v>
      </c>
      <c r="E53" s="115">
        <v>7759</v>
      </c>
      <c r="F53" s="114">
        <v>7702</v>
      </c>
      <c r="G53" s="114">
        <v>7713</v>
      </c>
      <c r="H53" s="114">
        <v>7551</v>
      </c>
      <c r="I53" s="140">
        <v>7516</v>
      </c>
      <c r="J53" s="115">
        <v>243</v>
      </c>
      <c r="K53" s="116">
        <v>3.2331027142096862</v>
      </c>
    </row>
    <row r="54" spans="1:11" ht="14.1" customHeight="1" x14ac:dyDescent="0.2">
      <c r="A54" s="306" t="s">
        <v>279</v>
      </c>
      <c r="B54" s="307" t="s">
        <v>280</v>
      </c>
      <c r="C54" s="308"/>
      <c r="D54" s="113">
        <v>6.6898167965071487</v>
      </c>
      <c r="E54" s="115">
        <v>12503</v>
      </c>
      <c r="F54" s="114">
        <v>12682</v>
      </c>
      <c r="G54" s="114">
        <v>12792</v>
      </c>
      <c r="H54" s="114">
        <v>12641</v>
      </c>
      <c r="I54" s="140">
        <v>12754</v>
      </c>
      <c r="J54" s="115">
        <v>-251</v>
      </c>
      <c r="K54" s="116">
        <v>-1.9680100360671162</v>
      </c>
    </row>
    <row r="55" spans="1:11" ht="14.1" customHeight="1" x14ac:dyDescent="0.2">
      <c r="A55" s="306">
        <v>72</v>
      </c>
      <c r="B55" s="307" t="s">
        <v>281</v>
      </c>
      <c r="C55" s="308"/>
      <c r="D55" s="113">
        <v>2.9208757811831179</v>
      </c>
      <c r="E55" s="115">
        <v>5459</v>
      </c>
      <c r="F55" s="114">
        <v>5486</v>
      </c>
      <c r="G55" s="114">
        <v>5449</v>
      </c>
      <c r="H55" s="114">
        <v>5387</v>
      </c>
      <c r="I55" s="140">
        <v>5456</v>
      </c>
      <c r="J55" s="115">
        <v>3</v>
      </c>
      <c r="K55" s="116">
        <v>5.4985337243401759E-2</v>
      </c>
    </row>
    <row r="56" spans="1:11" ht="14.1" customHeight="1" x14ac:dyDescent="0.2">
      <c r="A56" s="306" t="s">
        <v>282</v>
      </c>
      <c r="B56" s="307" t="s">
        <v>283</v>
      </c>
      <c r="C56" s="308"/>
      <c r="D56" s="113">
        <v>1.5505949833062238</v>
      </c>
      <c r="E56" s="115">
        <v>2898</v>
      </c>
      <c r="F56" s="114">
        <v>2945</v>
      </c>
      <c r="G56" s="114">
        <v>2901</v>
      </c>
      <c r="H56" s="114">
        <v>2862</v>
      </c>
      <c r="I56" s="140">
        <v>2921</v>
      </c>
      <c r="J56" s="115">
        <v>-23</v>
      </c>
      <c r="K56" s="116">
        <v>-0.78740157480314965</v>
      </c>
    </row>
    <row r="57" spans="1:11" ht="14.1" customHeight="1" x14ac:dyDescent="0.2">
      <c r="A57" s="306" t="s">
        <v>284</v>
      </c>
      <c r="B57" s="307" t="s">
        <v>285</v>
      </c>
      <c r="C57" s="308"/>
      <c r="D57" s="113">
        <v>0.95561167708244155</v>
      </c>
      <c r="E57" s="115">
        <v>1786</v>
      </c>
      <c r="F57" s="114">
        <v>1765</v>
      </c>
      <c r="G57" s="114">
        <v>1765</v>
      </c>
      <c r="H57" s="114">
        <v>1747</v>
      </c>
      <c r="I57" s="140">
        <v>1740</v>
      </c>
      <c r="J57" s="115">
        <v>46</v>
      </c>
      <c r="K57" s="116">
        <v>2.6436781609195403</v>
      </c>
    </row>
    <row r="58" spans="1:11" ht="14.1" customHeight="1" x14ac:dyDescent="0.2">
      <c r="A58" s="306">
        <v>73</v>
      </c>
      <c r="B58" s="307" t="s">
        <v>286</v>
      </c>
      <c r="C58" s="308"/>
      <c r="D58" s="113">
        <v>4.942320862939817</v>
      </c>
      <c r="E58" s="115">
        <v>9237</v>
      </c>
      <c r="F58" s="114">
        <v>9219</v>
      </c>
      <c r="G58" s="114">
        <v>9221</v>
      </c>
      <c r="H58" s="114">
        <v>8988</v>
      </c>
      <c r="I58" s="140">
        <v>9020</v>
      </c>
      <c r="J58" s="115">
        <v>217</v>
      </c>
      <c r="K58" s="116">
        <v>2.4057649667405765</v>
      </c>
    </row>
    <row r="59" spans="1:11" ht="14.1" customHeight="1" x14ac:dyDescent="0.2">
      <c r="A59" s="306" t="s">
        <v>287</v>
      </c>
      <c r="B59" s="307" t="s">
        <v>288</v>
      </c>
      <c r="C59" s="308"/>
      <c r="D59" s="113">
        <v>4.0337941957024226</v>
      </c>
      <c r="E59" s="115">
        <v>7539</v>
      </c>
      <c r="F59" s="114">
        <v>7532</v>
      </c>
      <c r="G59" s="114">
        <v>7521</v>
      </c>
      <c r="H59" s="114">
        <v>7354</v>
      </c>
      <c r="I59" s="140">
        <v>7372</v>
      </c>
      <c r="J59" s="115">
        <v>167</v>
      </c>
      <c r="K59" s="116">
        <v>2.2653282691264245</v>
      </c>
    </row>
    <row r="60" spans="1:11" ht="14.1" customHeight="1" x14ac:dyDescent="0.2">
      <c r="A60" s="306">
        <v>81</v>
      </c>
      <c r="B60" s="307" t="s">
        <v>289</v>
      </c>
      <c r="C60" s="308"/>
      <c r="D60" s="113">
        <v>11.252247239106241</v>
      </c>
      <c r="E60" s="115">
        <v>21030</v>
      </c>
      <c r="F60" s="114">
        <v>20948</v>
      </c>
      <c r="G60" s="114">
        <v>20509</v>
      </c>
      <c r="H60" s="114">
        <v>19852</v>
      </c>
      <c r="I60" s="140">
        <v>19541</v>
      </c>
      <c r="J60" s="115">
        <v>1489</v>
      </c>
      <c r="K60" s="116">
        <v>7.6198761578220155</v>
      </c>
    </row>
    <row r="61" spans="1:11" ht="14.1" customHeight="1" x14ac:dyDescent="0.2">
      <c r="A61" s="306" t="s">
        <v>290</v>
      </c>
      <c r="B61" s="307" t="s">
        <v>291</v>
      </c>
      <c r="C61" s="308"/>
      <c r="D61" s="113">
        <v>2.6533473161544388</v>
      </c>
      <c r="E61" s="115">
        <v>4959</v>
      </c>
      <c r="F61" s="114">
        <v>4977</v>
      </c>
      <c r="G61" s="114">
        <v>4983</v>
      </c>
      <c r="H61" s="114">
        <v>4787</v>
      </c>
      <c r="I61" s="140">
        <v>4851</v>
      </c>
      <c r="J61" s="115">
        <v>108</v>
      </c>
      <c r="K61" s="116">
        <v>2.2263450834879408</v>
      </c>
    </row>
    <row r="62" spans="1:11" ht="14.1" customHeight="1" x14ac:dyDescent="0.2">
      <c r="A62" s="306" t="s">
        <v>292</v>
      </c>
      <c r="B62" s="307" t="s">
        <v>293</v>
      </c>
      <c r="C62" s="308"/>
      <c r="D62" s="113">
        <v>5.1215649345090322</v>
      </c>
      <c r="E62" s="115">
        <v>9572</v>
      </c>
      <c r="F62" s="114">
        <v>9491</v>
      </c>
      <c r="G62" s="114">
        <v>9221</v>
      </c>
      <c r="H62" s="114">
        <v>8818</v>
      </c>
      <c r="I62" s="140">
        <v>8755</v>
      </c>
      <c r="J62" s="115">
        <v>817</v>
      </c>
      <c r="K62" s="116">
        <v>9.3318103940605361</v>
      </c>
    </row>
    <row r="63" spans="1:11" ht="14.1" customHeight="1" x14ac:dyDescent="0.2">
      <c r="A63" s="306"/>
      <c r="B63" s="307" t="s">
        <v>294</v>
      </c>
      <c r="C63" s="308"/>
      <c r="D63" s="113">
        <v>4.5142753188939304</v>
      </c>
      <c r="E63" s="115">
        <v>8437</v>
      </c>
      <c r="F63" s="114">
        <v>8373</v>
      </c>
      <c r="G63" s="114">
        <v>8114</v>
      </c>
      <c r="H63" s="114">
        <v>7793</v>
      </c>
      <c r="I63" s="140">
        <v>7738</v>
      </c>
      <c r="J63" s="115">
        <v>699</v>
      </c>
      <c r="K63" s="116">
        <v>9.0333419488239848</v>
      </c>
    </row>
    <row r="64" spans="1:11" ht="14.1" customHeight="1" x14ac:dyDescent="0.2">
      <c r="A64" s="306" t="s">
        <v>295</v>
      </c>
      <c r="B64" s="307" t="s">
        <v>296</v>
      </c>
      <c r="C64" s="308"/>
      <c r="D64" s="113">
        <v>1.3472733498844276</v>
      </c>
      <c r="E64" s="115">
        <v>2518</v>
      </c>
      <c r="F64" s="114">
        <v>2458</v>
      </c>
      <c r="G64" s="114">
        <v>2451</v>
      </c>
      <c r="H64" s="114">
        <v>2426</v>
      </c>
      <c r="I64" s="140">
        <v>2428</v>
      </c>
      <c r="J64" s="115">
        <v>90</v>
      </c>
      <c r="K64" s="116">
        <v>3.7067545304777596</v>
      </c>
    </row>
    <row r="65" spans="1:11" ht="14.1" customHeight="1" x14ac:dyDescent="0.2">
      <c r="A65" s="306" t="s">
        <v>297</v>
      </c>
      <c r="B65" s="307" t="s">
        <v>298</v>
      </c>
      <c r="C65" s="308"/>
      <c r="D65" s="113">
        <v>0.98825014981594039</v>
      </c>
      <c r="E65" s="115">
        <v>1847</v>
      </c>
      <c r="F65" s="114">
        <v>1858</v>
      </c>
      <c r="G65" s="114">
        <v>1734</v>
      </c>
      <c r="H65" s="114">
        <v>1738</v>
      </c>
      <c r="I65" s="140">
        <v>1473</v>
      </c>
      <c r="J65" s="115">
        <v>374</v>
      </c>
      <c r="K65" s="116">
        <v>25.390359809911743</v>
      </c>
    </row>
    <row r="66" spans="1:11" ht="14.1" customHeight="1" x14ac:dyDescent="0.2">
      <c r="A66" s="306">
        <v>82</v>
      </c>
      <c r="B66" s="307" t="s">
        <v>299</v>
      </c>
      <c r="C66" s="308"/>
      <c r="D66" s="113">
        <v>3.3371500727677423</v>
      </c>
      <c r="E66" s="115">
        <v>6237</v>
      </c>
      <c r="F66" s="114">
        <v>6278</v>
      </c>
      <c r="G66" s="114">
        <v>6155</v>
      </c>
      <c r="H66" s="114">
        <v>6073</v>
      </c>
      <c r="I66" s="140">
        <v>6077</v>
      </c>
      <c r="J66" s="115">
        <v>160</v>
      </c>
      <c r="K66" s="116">
        <v>2.6328780648346224</v>
      </c>
    </row>
    <row r="67" spans="1:11" ht="14.1" customHeight="1" x14ac:dyDescent="0.2">
      <c r="A67" s="306" t="s">
        <v>300</v>
      </c>
      <c r="B67" s="307" t="s">
        <v>301</v>
      </c>
      <c r="C67" s="308"/>
      <c r="D67" s="113">
        <v>2.2028293810461435</v>
      </c>
      <c r="E67" s="115">
        <v>4117</v>
      </c>
      <c r="F67" s="114">
        <v>4138</v>
      </c>
      <c r="G67" s="114">
        <v>4028</v>
      </c>
      <c r="H67" s="114">
        <v>4035</v>
      </c>
      <c r="I67" s="140">
        <v>4018</v>
      </c>
      <c r="J67" s="115">
        <v>99</v>
      </c>
      <c r="K67" s="116">
        <v>2.4639123942259831</v>
      </c>
    </row>
    <row r="68" spans="1:11" ht="14.1" customHeight="1" x14ac:dyDescent="0.2">
      <c r="A68" s="306" t="s">
        <v>302</v>
      </c>
      <c r="B68" s="307" t="s">
        <v>303</v>
      </c>
      <c r="C68" s="308"/>
      <c r="D68" s="113">
        <v>0.54682818251861998</v>
      </c>
      <c r="E68" s="115">
        <v>1022</v>
      </c>
      <c r="F68" s="114">
        <v>1034</v>
      </c>
      <c r="G68" s="114">
        <v>1040</v>
      </c>
      <c r="H68" s="114">
        <v>1021</v>
      </c>
      <c r="I68" s="140">
        <v>1040</v>
      </c>
      <c r="J68" s="115">
        <v>-18</v>
      </c>
      <c r="K68" s="116">
        <v>-1.7307692307692308</v>
      </c>
    </row>
    <row r="69" spans="1:11" ht="14.1" customHeight="1" x14ac:dyDescent="0.2">
      <c r="A69" s="306">
        <v>83</v>
      </c>
      <c r="B69" s="307" t="s">
        <v>304</v>
      </c>
      <c r="C69" s="308"/>
      <c r="D69" s="113">
        <v>6.4137274205975512</v>
      </c>
      <c r="E69" s="115">
        <v>11987</v>
      </c>
      <c r="F69" s="114">
        <v>11897</v>
      </c>
      <c r="G69" s="114">
        <v>11667</v>
      </c>
      <c r="H69" s="114">
        <v>11402</v>
      </c>
      <c r="I69" s="140">
        <v>11280</v>
      </c>
      <c r="J69" s="115">
        <v>707</v>
      </c>
      <c r="K69" s="116">
        <v>6.2677304964539005</v>
      </c>
    </row>
    <row r="70" spans="1:11" ht="14.1" customHeight="1" x14ac:dyDescent="0.2">
      <c r="A70" s="306" t="s">
        <v>305</v>
      </c>
      <c r="B70" s="307" t="s">
        <v>306</v>
      </c>
      <c r="C70" s="308"/>
      <c r="D70" s="113">
        <v>5.1370815854806953</v>
      </c>
      <c r="E70" s="115">
        <v>9601</v>
      </c>
      <c r="F70" s="114">
        <v>9613</v>
      </c>
      <c r="G70" s="114">
        <v>9456</v>
      </c>
      <c r="H70" s="114">
        <v>9335</v>
      </c>
      <c r="I70" s="140">
        <v>9289</v>
      </c>
      <c r="J70" s="115">
        <v>312</v>
      </c>
      <c r="K70" s="116">
        <v>3.3588114974701258</v>
      </c>
    </row>
    <row r="71" spans="1:11" ht="14.1" customHeight="1" x14ac:dyDescent="0.2">
      <c r="A71" s="306"/>
      <c r="B71" s="307" t="s">
        <v>307</v>
      </c>
      <c r="C71" s="308"/>
      <c r="D71" s="113">
        <v>2.7127386353908056</v>
      </c>
      <c r="E71" s="115">
        <v>5070</v>
      </c>
      <c r="F71" s="114">
        <v>5076</v>
      </c>
      <c r="G71" s="114">
        <v>4980</v>
      </c>
      <c r="H71" s="114">
        <v>4919</v>
      </c>
      <c r="I71" s="140">
        <v>4914</v>
      </c>
      <c r="J71" s="115">
        <v>156</v>
      </c>
      <c r="K71" s="116">
        <v>3.1746031746031744</v>
      </c>
    </row>
    <row r="72" spans="1:11" ht="14.1" customHeight="1" x14ac:dyDescent="0.2">
      <c r="A72" s="306">
        <v>84</v>
      </c>
      <c r="B72" s="307" t="s">
        <v>308</v>
      </c>
      <c r="C72" s="308"/>
      <c r="D72" s="113">
        <v>3.7330922010101877</v>
      </c>
      <c r="E72" s="115">
        <v>6977</v>
      </c>
      <c r="F72" s="114">
        <v>6992</v>
      </c>
      <c r="G72" s="114">
        <v>6864</v>
      </c>
      <c r="H72" s="114">
        <v>6902</v>
      </c>
      <c r="I72" s="140">
        <v>6815</v>
      </c>
      <c r="J72" s="115">
        <v>162</v>
      </c>
      <c r="K72" s="116">
        <v>2.377109317681585</v>
      </c>
    </row>
    <row r="73" spans="1:11" ht="14.1" customHeight="1" x14ac:dyDescent="0.2">
      <c r="A73" s="306" t="s">
        <v>309</v>
      </c>
      <c r="B73" s="307" t="s">
        <v>310</v>
      </c>
      <c r="C73" s="308"/>
      <c r="D73" s="113">
        <v>0.60514938789487205</v>
      </c>
      <c r="E73" s="115">
        <v>1131</v>
      </c>
      <c r="F73" s="114">
        <v>1135</v>
      </c>
      <c r="G73" s="114">
        <v>1105</v>
      </c>
      <c r="H73" s="114">
        <v>1154</v>
      </c>
      <c r="I73" s="140">
        <v>1153</v>
      </c>
      <c r="J73" s="115">
        <v>-22</v>
      </c>
      <c r="K73" s="116">
        <v>-1.9080659150043364</v>
      </c>
    </row>
    <row r="74" spans="1:11" ht="14.1" customHeight="1" x14ac:dyDescent="0.2">
      <c r="A74" s="306" t="s">
        <v>311</v>
      </c>
      <c r="B74" s="307" t="s">
        <v>312</v>
      </c>
      <c r="C74" s="308"/>
      <c r="D74" s="113">
        <v>0.37025939559969179</v>
      </c>
      <c r="E74" s="115">
        <v>692</v>
      </c>
      <c r="F74" s="114">
        <v>669</v>
      </c>
      <c r="G74" s="114">
        <v>653</v>
      </c>
      <c r="H74" s="114">
        <v>632</v>
      </c>
      <c r="I74" s="140">
        <v>620</v>
      </c>
      <c r="J74" s="115">
        <v>72</v>
      </c>
      <c r="K74" s="116">
        <v>11.612903225806452</v>
      </c>
    </row>
    <row r="75" spans="1:11" ht="14.1" customHeight="1" x14ac:dyDescent="0.2">
      <c r="A75" s="306" t="s">
        <v>313</v>
      </c>
      <c r="B75" s="307" t="s">
        <v>314</v>
      </c>
      <c r="C75" s="308"/>
      <c r="D75" s="113">
        <v>2.2697114973033132</v>
      </c>
      <c r="E75" s="115">
        <v>4242</v>
      </c>
      <c r="F75" s="114">
        <v>4269</v>
      </c>
      <c r="G75" s="114">
        <v>4183</v>
      </c>
      <c r="H75" s="114">
        <v>4215</v>
      </c>
      <c r="I75" s="140">
        <v>4123</v>
      </c>
      <c r="J75" s="115">
        <v>119</v>
      </c>
      <c r="K75" s="116">
        <v>2.8862478777589136</v>
      </c>
    </row>
    <row r="76" spans="1:11" ht="14.1" customHeight="1" x14ac:dyDescent="0.2">
      <c r="A76" s="306">
        <v>91</v>
      </c>
      <c r="B76" s="307" t="s">
        <v>315</v>
      </c>
      <c r="C76" s="308"/>
      <c r="D76" s="113">
        <v>0.17175327454841194</v>
      </c>
      <c r="E76" s="115">
        <v>321</v>
      </c>
      <c r="F76" s="114">
        <v>312</v>
      </c>
      <c r="G76" s="114">
        <v>316</v>
      </c>
      <c r="H76" s="114">
        <v>308</v>
      </c>
      <c r="I76" s="140">
        <v>301</v>
      </c>
      <c r="J76" s="115">
        <v>20</v>
      </c>
      <c r="K76" s="116">
        <v>6.6445182724252492</v>
      </c>
    </row>
    <row r="77" spans="1:11" ht="14.1" customHeight="1" x14ac:dyDescent="0.2">
      <c r="A77" s="306">
        <v>92</v>
      </c>
      <c r="B77" s="307" t="s">
        <v>316</v>
      </c>
      <c r="C77" s="308"/>
      <c r="D77" s="113">
        <v>1.7769240647204863</v>
      </c>
      <c r="E77" s="115">
        <v>3321</v>
      </c>
      <c r="F77" s="114">
        <v>3238</v>
      </c>
      <c r="G77" s="114">
        <v>3128</v>
      </c>
      <c r="H77" s="114">
        <v>3034</v>
      </c>
      <c r="I77" s="140">
        <v>3037</v>
      </c>
      <c r="J77" s="115">
        <v>284</v>
      </c>
      <c r="K77" s="116">
        <v>9.3513335528482049</v>
      </c>
    </row>
    <row r="78" spans="1:11" ht="14.1" customHeight="1" x14ac:dyDescent="0.2">
      <c r="A78" s="306">
        <v>93</v>
      </c>
      <c r="B78" s="307" t="s">
        <v>317</v>
      </c>
      <c r="C78" s="308"/>
      <c r="D78" s="113">
        <v>0.1316240047941101</v>
      </c>
      <c r="E78" s="115">
        <v>246</v>
      </c>
      <c r="F78" s="114">
        <v>243</v>
      </c>
      <c r="G78" s="114">
        <v>244</v>
      </c>
      <c r="H78" s="114">
        <v>237</v>
      </c>
      <c r="I78" s="140">
        <v>239</v>
      </c>
      <c r="J78" s="115">
        <v>7</v>
      </c>
      <c r="K78" s="116">
        <v>2.9288702928870292</v>
      </c>
    </row>
    <row r="79" spans="1:11" ht="14.1" customHeight="1" x14ac:dyDescent="0.2">
      <c r="A79" s="306">
        <v>94</v>
      </c>
      <c r="B79" s="307" t="s">
        <v>318</v>
      </c>
      <c r="C79" s="308"/>
      <c r="D79" s="113">
        <v>0.48476157863196645</v>
      </c>
      <c r="E79" s="115">
        <v>906</v>
      </c>
      <c r="F79" s="114">
        <v>864</v>
      </c>
      <c r="G79" s="114">
        <v>834</v>
      </c>
      <c r="H79" s="114">
        <v>776</v>
      </c>
      <c r="I79" s="140">
        <v>817</v>
      </c>
      <c r="J79" s="115">
        <v>89</v>
      </c>
      <c r="K79" s="116">
        <v>10.893512851897185</v>
      </c>
    </row>
    <row r="80" spans="1:11" ht="14.1" customHeight="1" x14ac:dyDescent="0.2">
      <c r="A80" s="306" t="s">
        <v>319</v>
      </c>
      <c r="B80" s="307" t="s">
        <v>320</v>
      </c>
      <c r="C80" s="308"/>
      <c r="D80" s="113">
        <v>3.2103415803441484E-3</v>
      </c>
      <c r="E80" s="115">
        <v>6</v>
      </c>
      <c r="F80" s="114">
        <v>7</v>
      </c>
      <c r="G80" s="114">
        <v>6</v>
      </c>
      <c r="H80" s="114">
        <v>6</v>
      </c>
      <c r="I80" s="140">
        <v>10</v>
      </c>
      <c r="J80" s="115">
        <v>-4</v>
      </c>
      <c r="K80" s="116">
        <v>-40</v>
      </c>
    </row>
    <row r="81" spans="1:11" ht="14.1" customHeight="1" x14ac:dyDescent="0.2">
      <c r="A81" s="310" t="s">
        <v>321</v>
      </c>
      <c r="B81" s="311" t="s">
        <v>224</v>
      </c>
      <c r="C81" s="312"/>
      <c r="D81" s="125">
        <v>0.58588733841280716</v>
      </c>
      <c r="E81" s="143">
        <v>1095</v>
      </c>
      <c r="F81" s="144">
        <v>1096</v>
      </c>
      <c r="G81" s="144">
        <v>1111</v>
      </c>
      <c r="H81" s="144">
        <v>1074</v>
      </c>
      <c r="I81" s="145">
        <v>1070</v>
      </c>
      <c r="J81" s="143">
        <v>25</v>
      </c>
      <c r="K81" s="146">
        <v>2.3364485981308412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42331</v>
      </c>
      <c r="E12" s="114">
        <v>43854</v>
      </c>
      <c r="F12" s="114">
        <v>43274</v>
      </c>
      <c r="G12" s="114">
        <v>43693</v>
      </c>
      <c r="H12" s="140">
        <v>43260</v>
      </c>
      <c r="I12" s="115">
        <v>-929</v>
      </c>
      <c r="J12" s="116">
        <v>-2.1474803513638463</v>
      </c>
      <c r="K12"/>
      <c r="L12"/>
      <c r="M12"/>
      <c r="N12"/>
      <c r="O12"/>
      <c r="P12"/>
    </row>
    <row r="13" spans="1:16" s="110" customFormat="1" ht="14.45" customHeight="1" x14ac:dyDescent="0.2">
      <c r="A13" s="120" t="s">
        <v>105</v>
      </c>
      <c r="B13" s="119" t="s">
        <v>106</v>
      </c>
      <c r="C13" s="113">
        <v>41.921995700550426</v>
      </c>
      <c r="D13" s="115">
        <v>17746</v>
      </c>
      <c r="E13" s="114">
        <v>18453</v>
      </c>
      <c r="F13" s="114">
        <v>18150</v>
      </c>
      <c r="G13" s="114">
        <v>18309</v>
      </c>
      <c r="H13" s="140">
        <v>18111</v>
      </c>
      <c r="I13" s="115">
        <v>-365</v>
      </c>
      <c r="J13" s="116">
        <v>-2.0153497874220085</v>
      </c>
      <c r="K13"/>
      <c r="L13"/>
      <c r="M13"/>
      <c r="N13"/>
      <c r="O13"/>
      <c r="P13"/>
    </row>
    <row r="14" spans="1:16" s="110" customFormat="1" ht="14.45" customHeight="1" x14ac:dyDescent="0.2">
      <c r="A14" s="120"/>
      <c r="B14" s="119" t="s">
        <v>107</v>
      </c>
      <c r="C14" s="113">
        <v>58.078004299449574</v>
      </c>
      <c r="D14" s="115">
        <v>24585</v>
      </c>
      <c r="E14" s="114">
        <v>25401</v>
      </c>
      <c r="F14" s="114">
        <v>25124</v>
      </c>
      <c r="G14" s="114">
        <v>25384</v>
      </c>
      <c r="H14" s="140">
        <v>25149</v>
      </c>
      <c r="I14" s="115">
        <v>-564</v>
      </c>
      <c r="J14" s="116">
        <v>-2.2426339019444113</v>
      </c>
      <c r="K14"/>
      <c r="L14"/>
      <c r="M14"/>
      <c r="N14"/>
      <c r="O14"/>
      <c r="P14"/>
    </row>
    <row r="15" spans="1:16" s="110" customFormat="1" ht="14.45" customHeight="1" x14ac:dyDescent="0.2">
      <c r="A15" s="118" t="s">
        <v>105</v>
      </c>
      <c r="B15" s="121" t="s">
        <v>108</v>
      </c>
      <c r="C15" s="113">
        <v>19.987715858354399</v>
      </c>
      <c r="D15" s="115">
        <v>8461</v>
      </c>
      <c r="E15" s="114">
        <v>8889</v>
      </c>
      <c r="F15" s="114">
        <v>8470</v>
      </c>
      <c r="G15" s="114">
        <v>8825</v>
      </c>
      <c r="H15" s="140">
        <v>8531</v>
      </c>
      <c r="I15" s="115">
        <v>-70</v>
      </c>
      <c r="J15" s="116">
        <v>-0.8205368655491736</v>
      </c>
      <c r="K15"/>
      <c r="L15"/>
      <c r="M15"/>
      <c r="N15"/>
      <c r="O15"/>
      <c r="P15"/>
    </row>
    <row r="16" spans="1:16" s="110" customFormat="1" ht="14.45" customHeight="1" x14ac:dyDescent="0.2">
      <c r="A16" s="118"/>
      <c r="B16" s="121" t="s">
        <v>109</v>
      </c>
      <c r="C16" s="113">
        <v>48.446764782310836</v>
      </c>
      <c r="D16" s="115">
        <v>20508</v>
      </c>
      <c r="E16" s="114">
        <v>21311</v>
      </c>
      <c r="F16" s="114">
        <v>21171</v>
      </c>
      <c r="G16" s="114">
        <v>21248</v>
      </c>
      <c r="H16" s="140">
        <v>21359</v>
      </c>
      <c r="I16" s="115">
        <v>-851</v>
      </c>
      <c r="J16" s="116">
        <v>-3.9842689264478675</v>
      </c>
      <c r="K16"/>
      <c r="L16"/>
      <c r="M16"/>
      <c r="N16"/>
      <c r="O16"/>
      <c r="P16"/>
    </row>
    <row r="17" spans="1:16" s="110" customFormat="1" ht="14.45" customHeight="1" x14ac:dyDescent="0.2">
      <c r="A17" s="118"/>
      <c r="B17" s="121" t="s">
        <v>110</v>
      </c>
      <c r="C17" s="113">
        <v>18.291559377288511</v>
      </c>
      <c r="D17" s="115">
        <v>7743</v>
      </c>
      <c r="E17" s="114">
        <v>7836</v>
      </c>
      <c r="F17" s="114">
        <v>7887</v>
      </c>
      <c r="G17" s="114">
        <v>7916</v>
      </c>
      <c r="H17" s="140">
        <v>7838</v>
      </c>
      <c r="I17" s="115">
        <v>-95</v>
      </c>
      <c r="J17" s="116">
        <v>-1.2120438887471294</v>
      </c>
      <c r="K17"/>
      <c r="L17"/>
      <c r="M17"/>
      <c r="N17"/>
      <c r="O17"/>
      <c r="P17"/>
    </row>
    <row r="18" spans="1:16" s="110" customFormat="1" ht="14.45" customHeight="1" x14ac:dyDescent="0.2">
      <c r="A18" s="120"/>
      <c r="B18" s="121" t="s">
        <v>111</v>
      </c>
      <c r="C18" s="113">
        <v>13.273959982046254</v>
      </c>
      <c r="D18" s="115">
        <v>5619</v>
      </c>
      <c r="E18" s="114">
        <v>5818</v>
      </c>
      <c r="F18" s="114">
        <v>5746</v>
      </c>
      <c r="G18" s="114">
        <v>5704</v>
      </c>
      <c r="H18" s="140">
        <v>5532</v>
      </c>
      <c r="I18" s="115">
        <v>87</v>
      </c>
      <c r="J18" s="116">
        <v>1.5726681127982647</v>
      </c>
      <c r="K18"/>
      <c r="L18"/>
      <c r="M18"/>
      <c r="N18"/>
      <c r="O18"/>
      <c r="P18"/>
    </row>
    <row r="19" spans="1:16" s="110" customFormat="1" ht="14.45" customHeight="1" x14ac:dyDescent="0.2">
      <c r="A19" s="120"/>
      <c r="B19" s="121" t="s">
        <v>112</v>
      </c>
      <c r="C19" s="113">
        <v>1.3323569015615033</v>
      </c>
      <c r="D19" s="115">
        <v>564</v>
      </c>
      <c r="E19" s="114">
        <v>615</v>
      </c>
      <c r="F19" s="114">
        <v>627</v>
      </c>
      <c r="G19" s="114">
        <v>552</v>
      </c>
      <c r="H19" s="140">
        <v>538</v>
      </c>
      <c r="I19" s="115">
        <v>26</v>
      </c>
      <c r="J19" s="116">
        <v>4.8327137546468402</v>
      </c>
      <c r="K19"/>
      <c r="L19"/>
      <c r="M19"/>
      <c r="N19"/>
      <c r="O19"/>
      <c r="P19"/>
    </row>
    <row r="20" spans="1:16" s="110" customFormat="1" ht="14.45" customHeight="1" x14ac:dyDescent="0.2">
      <c r="A20" s="120" t="s">
        <v>113</v>
      </c>
      <c r="B20" s="119" t="s">
        <v>116</v>
      </c>
      <c r="C20" s="113">
        <v>86.544140228201556</v>
      </c>
      <c r="D20" s="115">
        <v>36635</v>
      </c>
      <c r="E20" s="114">
        <v>37949</v>
      </c>
      <c r="F20" s="114">
        <v>37548</v>
      </c>
      <c r="G20" s="114">
        <v>37943</v>
      </c>
      <c r="H20" s="140">
        <v>37608</v>
      </c>
      <c r="I20" s="115">
        <v>-973</v>
      </c>
      <c r="J20" s="116">
        <v>-2.5872154860667944</v>
      </c>
      <c r="K20"/>
      <c r="L20"/>
      <c r="M20"/>
      <c r="N20"/>
      <c r="O20"/>
      <c r="P20"/>
    </row>
    <row r="21" spans="1:16" s="110" customFormat="1" ht="14.45" customHeight="1" x14ac:dyDescent="0.2">
      <c r="A21" s="123"/>
      <c r="B21" s="124" t="s">
        <v>117</v>
      </c>
      <c r="C21" s="125">
        <v>13.106234201885144</v>
      </c>
      <c r="D21" s="143">
        <v>5548</v>
      </c>
      <c r="E21" s="144">
        <v>5744</v>
      </c>
      <c r="F21" s="144">
        <v>5585</v>
      </c>
      <c r="G21" s="144">
        <v>5598</v>
      </c>
      <c r="H21" s="145">
        <v>5490</v>
      </c>
      <c r="I21" s="143">
        <v>58</v>
      </c>
      <c r="J21" s="146">
        <v>1.0564663023679417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43701</v>
      </c>
      <c r="E56" s="114">
        <v>45532</v>
      </c>
      <c r="F56" s="114">
        <v>45021</v>
      </c>
      <c r="G56" s="114">
        <v>45055</v>
      </c>
      <c r="H56" s="140">
        <v>44605</v>
      </c>
      <c r="I56" s="115">
        <v>-904</v>
      </c>
      <c r="J56" s="116">
        <v>-2.026678623472705</v>
      </c>
      <c r="K56"/>
      <c r="L56"/>
      <c r="M56"/>
      <c r="N56"/>
      <c r="O56"/>
      <c r="P56"/>
    </row>
    <row r="57" spans="1:16" s="110" customFormat="1" ht="14.45" customHeight="1" x14ac:dyDescent="0.2">
      <c r="A57" s="120" t="s">
        <v>105</v>
      </c>
      <c r="B57" s="119" t="s">
        <v>106</v>
      </c>
      <c r="C57" s="113">
        <v>42.008192032218943</v>
      </c>
      <c r="D57" s="115">
        <v>18358</v>
      </c>
      <c r="E57" s="114">
        <v>19126</v>
      </c>
      <c r="F57" s="114">
        <v>18909</v>
      </c>
      <c r="G57" s="114">
        <v>18865</v>
      </c>
      <c r="H57" s="140">
        <v>18635</v>
      </c>
      <c r="I57" s="115">
        <v>-277</v>
      </c>
      <c r="J57" s="116">
        <v>-1.4864502280654681</v>
      </c>
    </row>
    <row r="58" spans="1:16" s="110" customFormat="1" ht="14.45" customHeight="1" x14ac:dyDescent="0.2">
      <c r="A58" s="120"/>
      <c r="B58" s="119" t="s">
        <v>107</v>
      </c>
      <c r="C58" s="113">
        <v>57.991807967781057</v>
      </c>
      <c r="D58" s="115">
        <v>25343</v>
      </c>
      <c r="E58" s="114">
        <v>26406</v>
      </c>
      <c r="F58" s="114">
        <v>26112</v>
      </c>
      <c r="G58" s="114">
        <v>26190</v>
      </c>
      <c r="H58" s="140">
        <v>25970</v>
      </c>
      <c r="I58" s="115">
        <v>-627</v>
      </c>
      <c r="J58" s="116">
        <v>-2.4143242202541395</v>
      </c>
    </row>
    <row r="59" spans="1:16" s="110" customFormat="1" ht="14.45" customHeight="1" x14ac:dyDescent="0.2">
      <c r="A59" s="118" t="s">
        <v>105</v>
      </c>
      <c r="B59" s="121" t="s">
        <v>108</v>
      </c>
      <c r="C59" s="113">
        <v>20.631106839660418</v>
      </c>
      <c r="D59" s="115">
        <v>9016</v>
      </c>
      <c r="E59" s="114">
        <v>9480</v>
      </c>
      <c r="F59" s="114">
        <v>9051</v>
      </c>
      <c r="G59" s="114">
        <v>9249</v>
      </c>
      <c r="H59" s="140">
        <v>8900</v>
      </c>
      <c r="I59" s="115">
        <v>116</v>
      </c>
      <c r="J59" s="116">
        <v>1.303370786516854</v>
      </c>
    </row>
    <row r="60" spans="1:16" s="110" customFormat="1" ht="14.45" customHeight="1" x14ac:dyDescent="0.2">
      <c r="A60" s="118"/>
      <c r="B60" s="121" t="s">
        <v>109</v>
      </c>
      <c r="C60" s="113">
        <v>48.623601290588319</v>
      </c>
      <c r="D60" s="115">
        <v>21249</v>
      </c>
      <c r="E60" s="114">
        <v>22312</v>
      </c>
      <c r="F60" s="114">
        <v>22250</v>
      </c>
      <c r="G60" s="114">
        <v>22156</v>
      </c>
      <c r="H60" s="140">
        <v>22182</v>
      </c>
      <c r="I60" s="115">
        <v>-933</v>
      </c>
      <c r="J60" s="116">
        <v>-4.2061130646470115</v>
      </c>
    </row>
    <row r="61" spans="1:16" s="110" customFormat="1" ht="14.45" customHeight="1" x14ac:dyDescent="0.2">
      <c r="A61" s="118"/>
      <c r="B61" s="121" t="s">
        <v>110</v>
      </c>
      <c r="C61" s="113">
        <v>17.631175487975103</v>
      </c>
      <c r="D61" s="115">
        <v>7705</v>
      </c>
      <c r="E61" s="114">
        <v>7837</v>
      </c>
      <c r="F61" s="114">
        <v>7895</v>
      </c>
      <c r="G61" s="114">
        <v>7883</v>
      </c>
      <c r="H61" s="140">
        <v>7848</v>
      </c>
      <c r="I61" s="115">
        <v>-143</v>
      </c>
      <c r="J61" s="116">
        <v>-1.8221202854230376</v>
      </c>
    </row>
    <row r="62" spans="1:16" s="110" customFormat="1" ht="14.45" customHeight="1" x14ac:dyDescent="0.2">
      <c r="A62" s="120"/>
      <c r="B62" s="121" t="s">
        <v>111</v>
      </c>
      <c r="C62" s="113">
        <v>13.11411638177616</v>
      </c>
      <c r="D62" s="115">
        <v>5731</v>
      </c>
      <c r="E62" s="114">
        <v>5903</v>
      </c>
      <c r="F62" s="114">
        <v>5825</v>
      </c>
      <c r="G62" s="114">
        <v>5767</v>
      </c>
      <c r="H62" s="140">
        <v>5675</v>
      </c>
      <c r="I62" s="115">
        <v>56</v>
      </c>
      <c r="J62" s="116">
        <v>0.986784140969163</v>
      </c>
    </row>
    <row r="63" spans="1:16" s="110" customFormat="1" ht="14.45" customHeight="1" x14ac:dyDescent="0.2">
      <c r="A63" s="120"/>
      <c r="B63" s="121" t="s">
        <v>112</v>
      </c>
      <c r="C63" s="113">
        <v>1.2379579414658703</v>
      </c>
      <c r="D63" s="115">
        <v>541</v>
      </c>
      <c r="E63" s="114">
        <v>594</v>
      </c>
      <c r="F63" s="114">
        <v>590</v>
      </c>
      <c r="G63" s="114">
        <v>536</v>
      </c>
      <c r="H63" s="140">
        <v>534</v>
      </c>
      <c r="I63" s="115">
        <v>7</v>
      </c>
      <c r="J63" s="116">
        <v>1.3108614232209739</v>
      </c>
    </row>
    <row r="64" spans="1:16" s="110" customFormat="1" ht="14.45" customHeight="1" x14ac:dyDescent="0.2">
      <c r="A64" s="120" t="s">
        <v>113</v>
      </c>
      <c r="B64" s="119" t="s">
        <v>116</v>
      </c>
      <c r="C64" s="113">
        <v>85.787510583281843</v>
      </c>
      <c r="D64" s="115">
        <v>37490</v>
      </c>
      <c r="E64" s="114">
        <v>39028</v>
      </c>
      <c r="F64" s="114">
        <v>38702</v>
      </c>
      <c r="G64" s="114">
        <v>38793</v>
      </c>
      <c r="H64" s="140">
        <v>38456</v>
      </c>
      <c r="I64" s="115">
        <v>-966</v>
      </c>
      <c r="J64" s="116">
        <v>-2.5119617224880382</v>
      </c>
    </row>
    <row r="65" spans="1:10" s="110" customFormat="1" ht="14.45" customHeight="1" x14ac:dyDescent="0.2">
      <c r="A65" s="123"/>
      <c r="B65" s="124" t="s">
        <v>117</v>
      </c>
      <c r="C65" s="125">
        <v>13.850941626049748</v>
      </c>
      <c r="D65" s="143">
        <v>6053</v>
      </c>
      <c r="E65" s="144">
        <v>6333</v>
      </c>
      <c r="F65" s="144">
        <v>6163</v>
      </c>
      <c r="G65" s="144">
        <v>6106</v>
      </c>
      <c r="H65" s="145">
        <v>5988</v>
      </c>
      <c r="I65" s="143">
        <v>65</v>
      </c>
      <c r="J65" s="146">
        <v>1.085504342017368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42331</v>
      </c>
      <c r="G11" s="114">
        <v>43854</v>
      </c>
      <c r="H11" s="114">
        <v>43274</v>
      </c>
      <c r="I11" s="114">
        <v>43693</v>
      </c>
      <c r="J11" s="140">
        <v>43260</v>
      </c>
      <c r="K11" s="114">
        <v>-929</v>
      </c>
      <c r="L11" s="116">
        <v>-2.1474803513638463</v>
      </c>
    </row>
    <row r="12" spans="1:17" s="110" customFormat="1" ht="24" customHeight="1" x14ac:dyDescent="0.2">
      <c r="A12" s="604" t="s">
        <v>185</v>
      </c>
      <c r="B12" s="605"/>
      <c r="C12" s="605"/>
      <c r="D12" s="606"/>
      <c r="E12" s="113">
        <v>41.921995700550426</v>
      </c>
      <c r="F12" s="115">
        <v>17746</v>
      </c>
      <c r="G12" s="114">
        <v>18453</v>
      </c>
      <c r="H12" s="114">
        <v>18150</v>
      </c>
      <c r="I12" s="114">
        <v>18309</v>
      </c>
      <c r="J12" s="140">
        <v>18111</v>
      </c>
      <c r="K12" s="114">
        <v>-365</v>
      </c>
      <c r="L12" s="116">
        <v>-2.0153497874220085</v>
      </c>
    </row>
    <row r="13" spans="1:17" s="110" customFormat="1" ht="15" customHeight="1" x14ac:dyDescent="0.2">
      <c r="A13" s="120"/>
      <c r="B13" s="612" t="s">
        <v>107</v>
      </c>
      <c r="C13" s="612"/>
      <c r="E13" s="113">
        <v>58.078004299449574</v>
      </c>
      <c r="F13" s="115">
        <v>24585</v>
      </c>
      <c r="G13" s="114">
        <v>25401</v>
      </c>
      <c r="H13" s="114">
        <v>25124</v>
      </c>
      <c r="I13" s="114">
        <v>25384</v>
      </c>
      <c r="J13" s="140">
        <v>25149</v>
      </c>
      <c r="K13" s="114">
        <v>-564</v>
      </c>
      <c r="L13" s="116">
        <v>-2.2426339019444113</v>
      </c>
    </row>
    <row r="14" spans="1:17" s="110" customFormat="1" ht="22.5" customHeight="1" x14ac:dyDescent="0.2">
      <c r="A14" s="604" t="s">
        <v>186</v>
      </c>
      <c r="B14" s="605"/>
      <c r="C14" s="605"/>
      <c r="D14" s="606"/>
      <c r="E14" s="113">
        <v>19.987715858354399</v>
      </c>
      <c r="F14" s="115">
        <v>8461</v>
      </c>
      <c r="G14" s="114">
        <v>8889</v>
      </c>
      <c r="H14" s="114">
        <v>8470</v>
      </c>
      <c r="I14" s="114">
        <v>8825</v>
      </c>
      <c r="J14" s="140">
        <v>8531</v>
      </c>
      <c r="K14" s="114">
        <v>-70</v>
      </c>
      <c r="L14" s="116">
        <v>-0.8205368655491736</v>
      </c>
    </row>
    <row r="15" spans="1:17" s="110" customFormat="1" ht="15" customHeight="1" x14ac:dyDescent="0.2">
      <c r="A15" s="120"/>
      <c r="B15" s="119"/>
      <c r="C15" s="258" t="s">
        <v>106</v>
      </c>
      <c r="E15" s="113">
        <v>47.05117598392625</v>
      </c>
      <c r="F15" s="115">
        <v>3981</v>
      </c>
      <c r="G15" s="114">
        <v>4172</v>
      </c>
      <c r="H15" s="114">
        <v>3975</v>
      </c>
      <c r="I15" s="114">
        <v>4157</v>
      </c>
      <c r="J15" s="140">
        <v>4036</v>
      </c>
      <c r="K15" s="114">
        <v>-55</v>
      </c>
      <c r="L15" s="116">
        <v>-1.3627353815659069</v>
      </c>
    </row>
    <row r="16" spans="1:17" s="110" customFormat="1" ht="15" customHeight="1" x14ac:dyDescent="0.2">
      <c r="A16" s="120"/>
      <c r="B16" s="119"/>
      <c r="C16" s="258" t="s">
        <v>107</v>
      </c>
      <c r="E16" s="113">
        <v>52.94882401607375</v>
      </c>
      <c r="F16" s="115">
        <v>4480</v>
      </c>
      <c r="G16" s="114">
        <v>4717</v>
      </c>
      <c r="H16" s="114">
        <v>4495</v>
      </c>
      <c r="I16" s="114">
        <v>4668</v>
      </c>
      <c r="J16" s="140">
        <v>4495</v>
      </c>
      <c r="K16" s="114">
        <v>-15</v>
      </c>
      <c r="L16" s="116">
        <v>-0.33370411568409342</v>
      </c>
    </row>
    <row r="17" spans="1:12" s="110" customFormat="1" ht="15" customHeight="1" x14ac:dyDescent="0.2">
      <c r="A17" s="120"/>
      <c r="B17" s="121" t="s">
        <v>109</v>
      </c>
      <c r="C17" s="258"/>
      <c r="E17" s="113">
        <v>48.446764782310836</v>
      </c>
      <c r="F17" s="115">
        <v>20508</v>
      </c>
      <c r="G17" s="114">
        <v>21311</v>
      </c>
      <c r="H17" s="114">
        <v>21171</v>
      </c>
      <c r="I17" s="114">
        <v>21248</v>
      </c>
      <c r="J17" s="140">
        <v>21359</v>
      </c>
      <c r="K17" s="114">
        <v>-851</v>
      </c>
      <c r="L17" s="116">
        <v>-3.9842689264478675</v>
      </c>
    </row>
    <row r="18" spans="1:12" s="110" customFormat="1" ht="15" customHeight="1" x14ac:dyDescent="0.2">
      <c r="A18" s="120"/>
      <c r="B18" s="119"/>
      <c r="C18" s="258" t="s">
        <v>106</v>
      </c>
      <c r="E18" s="113">
        <v>38.970157987126974</v>
      </c>
      <c r="F18" s="115">
        <v>7992</v>
      </c>
      <c r="G18" s="114">
        <v>8363</v>
      </c>
      <c r="H18" s="114">
        <v>8243</v>
      </c>
      <c r="I18" s="114">
        <v>8268</v>
      </c>
      <c r="J18" s="140">
        <v>8282</v>
      </c>
      <c r="K18" s="114">
        <v>-290</v>
      </c>
      <c r="L18" s="116">
        <v>-3.5015696691620382</v>
      </c>
    </row>
    <row r="19" spans="1:12" s="110" customFormat="1" ht="15" customHeight="1" x14ac:dyDescent="0.2">
      <c r="A19" s="120"/>
      <c r="B19" s="119"/>
      <c r="C19" s="258" t="s">
        <v>107</v>
      </c>
      <c r="E19" s="113">
        <v>61.029842012873026</v>
      </c>
      <c r="F19" s="115">
        <v>12516</v>
      </c>
      <c r="G19" s="114">
        <v>12948</v>
      </c>
      <c r="H19" s="114">
        <v>12928</v>
      </c>
      <c r="I19" s="114">
        <v>12980</v>
      </c>
      <c r="J19" s="140">
        <v>13077</v>
      </c>
      <c r="K19" s="114">
        <v>-561</v>
      </c>
      <c r="L19" s="116">
        <v>-4.2899747648543247</v>
      </c>
    </row>
    <row r="20" spans="1:12" s="110" customFormat="1" ht="15" customHeight="1" x14ac:dyDescent="0.2">
      <c r="A20" s="120"/>
      <c r="B20" s="121" t="s">
        <v>110</v>
      </c>
      <c r="C20" s="258"/>
      <c r="E20" s="113">
        <v>18.291559377288511</v>
      </c>
      <c r="F20" s="115">
        <v>7743</v>
      </c>
      <c r="G20" s="114">
        <v>7836</v>
      </c>
      <c r="H20" s="114">
        <v>7887</v>
      </c>
      <c r="I20" s="114">
        <v>7916</v>
      </c>
      <c r="J20" s="140">
        <v>7838</v>
      </c>
      <c r="K20" s="114">
        <v>-95</v>
      </c>
      <c r="L20" s="116">
        <v>-1.2120438887471294</v>
      </c>
    </row>
    <row r="21" spans="1:12" s="110" customFormat="1" ht="15" customHeight="1" x14ac:dyDescent="0.2">
      <c r="A21" s="120"/>
      <c r="B21" s="119"/>
      <c r="C21" s="258" t="s">
        <v>106</v>
      </c>
      <c r="E21" s="113">
        <v>35.761332816737699</v>
      </c>
      <c r="F21" s="115">
        <v>2769</v>
      </c>
      <c r="G21" s="114">
        <v>2817</v>
      </c>
      <c r="H21" s="114">
        <v>2855</v>
      </c>
      <c r="I21" s="114">
        <v>2856</v>
      </c>
      <c r="J21" s="140">
        <v>2849</v>
      </c>
      <c r="K21" s="114">
        <v>-80</v>
      </c>
      <c r="L21" s="116">
        <v>-2.8080028080028079</v>
      </c>
    </row>
    <row r="22" spans="1:12" s="110" customFormat="1" ht="15" customHeight="1" x14ac:dyDescent="0.2">
      <c r="A22" s="120"/>
      <c r="B22" s="119"/>
      <c r="C22" s="258" t="s">
        <v>107</v>
      </c>
      <c r="E22" s="113">
        <v>64.238667183262308</v>
      </c>
      <c r="F22" s="115">
        <v>4974</v>
      </c>
      <c r="G22" s="114">
        <v>5019</v>
      </c>
      <c r="H22" s="114">
        <v>5032</v>
      </c>
      <c r="I22" s="114">
        <v>5060</v>
      </c>
      <c r="J22" s="140">
        <v>4989</v>
      </c>
      <c r="K22" s="114">
        <v>-15</v>
      </c>
      <c r="L22" s="116">
        <v>-0.30066145520144316</v>
      </c>
    </row>
    <row r="23" spans="1:12" s="110" customFormat="1" ht="15" customHeight="1" x14ac:dyDescent="0.2">
      <c r="A23" s="120"/>
      <c r="B23" s="121" t="s">
        <v>111</v>
      </c>
      <c r="C23" s="258"/>
      <c r="E23" s="113">
        <v>13.273959982046254</v>
      </c>
      <c r="F23" s="115">
        <v>5619</v>
      </c>
      <c r="G23" s="114">
        <v>5818</v>
      </c>
      <c r="H23" s="114">
        <v>5746</v>
      </c>
      <c r="I23" s="114">
        <v>5704</v>
      </c>
      <c r="J23" s="140">
        <v>5532</v>
      </c>
      <c r="K23" s="114">
        <v>87</v>
      </c>
      <c r="L23" s="116">
        <v>1.5726681127982647</v>
      </c>
    </row>
    <row r="24" spans="1:12" s="110" customFormat="1" ht="15" customHeight="1" x14ac:dyDescent="0.2">
      <c r="A24" s="120"/>
      <c r="B24" s="119"/>
      <c r="C24" s="258" t="s">
        <v>106</v>
      </c>
      <c r="E24" s="113">
        <v>53.461470012457731</v>
      </c>
      <c r="F24" s="115">
        <v>3004</v>
      </c>
      <c r="G24" s="114">
        <v>3101</v>
      </c>
      <c r="H24" s="114">
        <v>3077</v>
      </c>
      <c r="I24" s="114">
        <v>3028</v>
      </c>
      <c r="J24" s="140">
        <v>2944</v>
      </c>
      <c r="K24" s="114">
        <v>60</v>
      </c>
      <c r="L24" s="116">
        <v>2.0380434782608696</v>
      </c>
    </row>
    <row r="25" spans="1:12" s="110" customFormat="1" ht="15" customHeight="1" x14ac:dyDescent="0.2">
      <c r="A25" s="120"/>
      <c r="B25" s="119"/>
      <c r="C25" s="258" t="s">
        <v>107</v>
      </c>
      <c r="E25" s="113">
        <v>46.538529987542269</v>
      </c>
      <c r="F25" s="115">
        <v>2615</v>
      </c>
      <c r="G25" s="114">
        <v>2717</v>
      </c>
      <c r="H25" s="114">
        <v>2669</v>
      </c>
      <c r="I25" s="114">
        <v>2676</v>
      </c>
      <c r="J25" s="140">
        <v>2588</v>
      </c>
      <c r="K25" s="114">
        <v>27</v>
      </c>
      <c r="L25" s="116">
        <v>1.0432766615146831</v>
      </c>
    </row>
    <row r="26" spans="1:12" s="110" customFormat="1" ht="15" customHeight="1" x14ac:dyDescent="0.2">
      <c r="A26" s="120"/>
      <c r="C26" s="121" t="s">
        <v>187</v>
      </c>
      <c r="D26" s="110" t="s">
        <v>188</v>
      </c>
      <c r="E26" s="113">
        <v>1.3323569015615033</v>
      </c>
      <c r="F26" s="115">
        <v>564</v>
      </c>
      <c r="G26" s="114">
        <v>615</v>
      </c>
      <c r="H26" s="114">
        <v>627</v>
      </c>
      <c r="I26" s="114">
        <v>552</v>
      </c>
      <c r="J26" s="140">
        <v>538</v>
      </c>
      <c r="K26" s="114">
        <v>26</v>
      </c>
      <c r="L26" s="116">
        <v>4.8327137546468402</v>
      </c>
    </row>
    <row r="27" spans="1:12" s="110" customFormat="1" ht="15" customHeight="1" x14ac:dyDescent="0.2">
      <c r="A27" s="120"/>
      <c r="B27" s="119"/>
      <c r="D27" s="259" t="s">
        <v>106</v>
      </c>
      <c r="E27" s="113">
        <v>50.354609929078016</v>
      </c>
      <c r="F27" s="115">
        <v>284</v>
      </c>
      <c r="G27" s="114">
        <v>310</v>
      </c>
      <c r="H27" s="114">
        <v>302</v>
      </c>
      <c r="I27" s="114">
        <v>268</v>
      </c>
      <c r="J27" s="140">
        <v>271</v>
      </c>
      <c r="K27" s="114">
        <v>13</v>
      </c>
      <c r="L27" s="116">
        <v>4.7970479704797047</v>
      </c>
    </row>
    <row r="28" spans="1:12" s="110" customFormat="1" ht="15" customHeight="1" x14ac:dyDescent="0.2">
      <c r="A28" s="120"/>
      <c r="B28" s="119"/>
      <c r="D28" s="259" t="s">
        <v>107</v>
      </c>
      <c r="E28" s="113">
        <v>49.645390070921984</v>
      </c>
      <c r="F28" s="115">
        <v>280</v>
      </c>
      <c r="G28" s="114">
        <v>305</v>
      </c>
      <c r="H28" s="114">
        <v>325</v>
      </c>
      <c r="I28" s="114">
        <v>284</v>
      </c>
      <c r="J28" s="140">
        <v>267</v>
      </c>
      <c r="K28" s="114">
        <v>13</v>
      </c>
      <c r="L28" s="116">
        <v>4.868913857677903</v>
      </c>
    </row>
    <row r="29" spans="1:12" s="110" customFormat="1" ht="24" customHeight="1" x14ac:dyDescent="0.2">
      <c r="A29" s="604" t="s">
        <v>189</v>
      </c>
      <c r="B29" s="605"/>
      <c r="C29" s="605"/>
      <c r="D29" s="606"/>
      <c r="E29" s="113">
        <v>86.544140228201556</v>
      </c>
      <c r="F29" s="115">
        <v>36635</v>
      </c>
      <c r="G29" s="114">
        <v>37949</v>
      </c>
      <c r="H29" s="114">
        <v>37548</v>
      </c>
      <c r="I29" s="114">
        <v>37943</v>
      </c>
      <c r="J29" s="140">
        <v>37608</v>
      </c>
      <c r="K29" s="114">
        <v>-973</v>
      </c>
      <c r="L29" s="116">
        <v>-2.5872154860667944</v>
      </c>
    </row>
    <row r="30" spans="1:12" s="110" customFormat="1" ht="15" customHeight="1" x14ac:dyDescent="0.2">
      <c r="A30" s="120"/>
      <c r="B30" s="119"/>
      <c r="C30" s="258" t="s">
        <v>106</v>
      </c>
      <c r="E30" s="113">
        <v>41.048177971884812</v>
      </c>
      <c r="F30" s="115">
        <v>15038</v>
      </c>
      <c r="G30" s="114">
        <v>15630</v>
      </c>
      <c r="H30" s="114">
        <v>15435</v>
      </c>
      <c r="I30" s="114">
        <v>15578</v>
      </c>
      <c r="J30" s="140">
        <v>15410</v>
      </c>
      <c r="K30" s="114">
        <v>-372</v>
      </c>
      <c r="L30" s="116">
        <v>-2.4140168721609343</v>
      </c>
    </row>
    <row r="31" spans="1:12" s="110" customFormat="1" ht="15" customHeight="1" x14ac:dyDescent="0.2">
      <c r="A31" s="120"/>
      <c r="B31" s="119"/>
      <c r="C31" s="258" t="s">
        <v>107</v>
      </c>
      <c r="E31" s="113">
        <v>58.951822028115188</v>
      </c>
      <c r="F31" s="115">
        <v>21597</v>
      </c>
      <c r="G31" s="114">
        <v>22319</v>
      </c>
      <c r="H31" s="114">
        <v>22113</v>
      </c>
      <c r="I31" s="114">
        <v>22365</v>
      </c>
      <c r="J31" s="140">
        <v>22198</v>
      </c>
      <c r="K31" s="114">
        <v>-601</v>
      </c>
      <c r="L31" s="116">
        <v>-2.7074511217226775</v>
      </c>
    </row>
    <row r="32" spans="1:12" s="110" customFormat="1" ht="15" customHeight="1" x14ac:dyDescent="0.2">
      <c r="A32" s="120"/>
      <c r="B32" s="119" t="s">
        <v>117</v>
      </c>
      <c r="C32" s="258"/>
      <c r="E32" s="113">
        <v>13.106234201885144</v>
      </c>
      <c r="F32" s="114">
        <v>5548</v>
      </c>
      <c r="G32" s="114">
        <v>5744</v>
      </c>
      <c r="H32" s="114">
        <v>5585</v>
      </c>
      <c r="I32" s="114">
        <v>5598</v>
      </c>
      <c r="J32" s="140">
        <v>5490</v>
      </c>
      <c r="K32" s="114">
        <v>58</v>
      </c>
      <c r="L32" s="116">
        <v>1.0564663023679417</v>
      </c>
    </row>
    <row r="33" spans="1:12" s="110" customFormat="1" ht="15" customHeight="1" x14ac:dyDescent="0.2">
      <c r="A33" s="120"/>
      <c r="B33" s="119"/>
      <c r="C33" s="258" t="s">
        <v>106</v>
      </c>
      <c r="E33" s="113">
        <v>47.909156452775775</v>
      </c>
      <c r="F33" s="114">
        <v>2658</v>
      </c>
      <c r="G33" s="114">
        <v>2762</v>
      </c>
      <c r="H33" s="114">
        <v>2661</v>
      </c>
      <c r="I33" s="114">
        <v>2676</v>
      </c>
      <c r="J33" s="140">
        <v>2639</v>
      </c>
      <c r="K33" s="114">
        <v>19</v>
      </c>
      <c r="L33" s="116">
        <v>0.71996968548692686</v>
      </c>
    </row>
    <row r="34" spans="1:12" s="110" customFormat="1" ht="15" customHeight="1" x14ac:dyDescent="0.2">
      <c r="A34" s="120"/>
      <c r="B34" s="119"/>
      <c r="C34" s="258" t="s">
        <v>107</v>
      </c>
      <c r="E34" s="113">
        <v>52.090843547224225</v>
      </c>
      <c r="F34" s="114">
        <v>2890</v>
      </c>
      <c r="G34" s="114">
        <v>2982</v>
      </c>
      <c r="H34" s="114">
        <v>2924</v>
      </c>
      <c r="I34" s="114">
        <v>2922</v>
      </c>
      <c r="J34" s="140">
        <v>2851</v>
      </c>
      <c r="K34" s="114">
        <v>39</v>
      </c>
      <c r="L34" s="116">
        <v>1.3679410733076114</v>
      </c>
    </row>
    <row r="35" spans="1:12" s="110" customFormat="1" ht="24" customHeight="1" x14ac:dyDescent="0.2">
      <c r="A35" s="604" t="s">
        <v>192</v>
      </c>
      <c r="B35" s="605"/>
      <c r="C35" s="605"/>
      <c r="D35" s="606"/>
      <c r="E35" s="113">
        <v>24.261179750064965</v>
      </c>
      <c r="F35" s="114">
        <v>10270</v>
      </c>
      <c r="G35" s="114">
        <v>10516</v>
      </c>
      <c r="H35" s="114">
        <v>10122</v>
      </c>
      <c r="I35" s="114">
        <v>10386</v>
      </c>
      <c r="J35" s="114">
        <v>10104</v>
      </c>
      <c r="K35" s="318">
        <v>166</v>
      </c>
      <c r="L35" s="319">
        <v>1.6429136975455265</v>
      </c>
    </row>
    <row r="36" spans="1:12" s="110" customFormat="1" ht="15" customHeight="1" x14ac:dyDescent="0.2">
      <c r="A36" s="120"/>
      <c r="B36" s="119"/>
      <c r="C36" s="258" t="s">
        <v>106</v>
      </c>
      <c r="E36" s="113">
        <v>44.196689386562802</v>
      </c>
      <c r="F36" s="114">
        <v>4539</v>
      </c>
      <c r="G36" s="114">
        <v>4674</v>
      </c>
      <c r="H36" s="114">
        <v>4416</v>
      </c>
      <c r="I36" s="114">
        <v>4548</v>
      </c>
      <c r="J36" s="114">
        <v>4465</v>
      </c>
      <c r="K36" s="318">
        <v>74</v>
      </c>
      <c r="L36" s="116">
        <v>1.6573348264277716</v>
      </c>
    </row>
    <row r="37" spans="1:12" s="110" customFormat="1" ht="15" customHeight="1" x14ac:dyDescent="0.2">
      <c r="A37" s="120"/>
      <c r="B37" s="119"/>
      <c r="C37" s="258" t="s">
        <v>107</v>
      </c>
      <c r="E37" s="113">
        <v>55.803310613437198</v>
      </c>
      <c r="F37" s="114">
        <v>5731</v>
      </c>
      <c r="G37" s="114">
        <v>5842</v>
      </c>
      <c r="H37" s="114">
        <v>5706</v>
      </c>
      <c r="I37" s="114">
        <v>5838</v>
      </c>
      <c r="J37" s="140">
        <v>5639</v>
      </c>
      <c r="K37" s="114">
        <v>92</v>
      </c>
      <c r="L37" s="116">
        <v>1.6314949459123957</v>
      </c>
    </row>
    <row r="38" spans="1:12" s="110" customFormat="1" ht="15" customHeight="1" x14ac:dyDescent="0.2">
      <c r="A38" s="120"/>
      <c r="B38" s="119" t="s">
        <v>329</v>
      </c>
      <c r="C38" s="258"/>
      <c r="E38" s="113">
        <v>41.378658666225697</v>
      </c>
      <c r="F38" s="114">
        <v>17516</v>
      </c>
      <c r="G38" s="114">
        <v>17963</v>
      </c>
      <c r="H38" s="114">
        <v>17907</v>
      </c>
      <c r="I38" s="114">
        <v>17877</v>
      </c>
      <c r="J38" s="140">
        <v>17667</v>
      </c>
      <c r="K38" s="114">
        <v>-151</v>
      </c>
      <c r="L38" s="116">
        <v>-0.85470085470085466</v>
      </c>
    </row>
    <row r="39" spans="1:12" s="110" customFormat="1" ht="15" customHeight="1" x14ac:dyDescent="0.2">
      <c r="A39" s="120"/>
      <c r="B39" s="119"/>
      <c r="C39" s="258" t="s">
        <v>106</v>
      </c>
      <c r="E39" s="113">
        <v>41.105275176981046</v>
      </c>
      <c r="F39" s="115">
        <v>7200</v>
      </c>
      <c r="G39" s="114">
        <v>7413</v>
      </c>
      <c r="H39" s="114">
        <v>7388</v>
      </c>
      <c r="I39" s="114">
        <v>7363</v>
      </c>
      <c r="J39" s="140">
        <v>7238</v>
      </c>
      <c r="K39" s="114">
        <v>-38</v>
      </c>
      <c r="L39" s="116">
        <v>-0.52500690798563143</v>
      </c>
    </row>
    <row r="40" spans="1:12" s="110" customFormat="1" ht="15" customHeight="1" x14ac:dyDescent="0.2">
      <c r="A40" s="120"/>
      <c r="B40" s="119"/>
      <c r="C40" s="258" t="s">
        <v>107</v>
      </c>
      <c r="E40" s="113">
        <v>58.894724823018954</v>
      </c>
      <c r="F40" s="115">
        <v>10316</v>
      </c>
      <c r="G40" s="114">
        <v>10550</v>
      </c>
      <c r="H40" s="114">
        <v>10519</v>
      </c>
      <c r="I40" s="114">
        <v>10514</v>
      </c>
      <c r="J40" s="140">
        <v>10429</v>
      </c>
      <c r="K40" s="114">
        <v>-113</v>
      </c>
      <c r="L40" s="116">
        <v>-1.0835171157349699</v>
      </c>
    </row>
    <row r="41" spans="1:12" s="110" customFormat="1" ht="15" customHeight="1" x14ac:dyDescent="0.2">
      <c r="A41" s="120"/>
      <c r="B41" s="320" t="s">
        <v>516</v>
      </c>
      <c r="C41" s="258"/>
      <c r="E41" s="113">
        <v>9.5887174883655</v>
      </c>
      <c r="F41" s="115">
        <v>4059</v>
      </c>
      <c r="G41" s="114">
        <v>4161</v>
      </c>
      <c r="H41" s="114">
        <v>3994</v>
      </c>
      <c r="I41" s="114">
        <v>4035</v>
      </c>
      <c r="J41" s="140">
        <v>3971</v>
      </c>
      <c r="K41" s="114">
        <v>88</v>
      </c>
      <c r="L41" s="116">
        <v>2.21606648199446</v>
      </c>
    </row>
    <row r="42" spans="1:12" s="110" customFormat="1" ht="15" customHeight="1" x14ac:dyDescent="0.2">
      <c r="A42" s="120"/>
      <c r="B42" s="119"/>
      <c r="C42" s="268" t="s">
        <v>106</v>
      </c>
      <c r="D42" s="182"/>
      <c r="E42" s="113">
        <v>46.686375954668641</v>
      </c>
      <c r="F42" s="115">
        <v>1895</v>
      </c>
      <c r="G42" s="114">
        <v>1930</v>
      </c>
      <c r="H42" s="114">
        <v>1877</v>
      </c>
      <c r="I42" s="114">
        <v>1909</v>
      </c>
      <c r="J42" s="140">
        <v>1865</v>
      </c>
      <c r="K42" s="114">
        <v>30</v>
      </c>
      <c r="L42" s="116">
        <v>1.6085790884718498</v>
      </c>
    </row>
    <row r="43" spans="1:12" s="110" customFormat="1" ht="15" customHeight="1" x14ac:dyDescent="0.2">
      <c r="A43" s="120"/>
      <c r="B43" s="119"/>
      <c r="C43" s="268" t="s">
        <v>107</v>
      </c>
      <c r="D43" s="182"/>
      <c r="E43" s="113">
        <v>53.313624045331359</v>
      </c>
      <c r="F43" s="115">
        <v>2164</v>
      </c>
      <c r="G43" s="114">
        <v>2231</v>
      </c>
      <c r="H43" s="114">
        <v>2117</v>
      </c>
      <c r="I43" s="114">
        <v>2126</v>
      </c>
      <c r="J43" s="140">
        <v>2106</v>
      </c>
      <c r="K43" s="114">
        <v>58</v>
      </c>
      <c r="L43" s="116">
        <v>2.7540360873694207</v>
      </c>
    </row>
    <row r="44" spans="1:12" s="110" customFormat="1" ht="15" customHeight="1" x14ac:dyDescent="0.2">
      <c r="A44" s="120"/>
      <c r="B44" s="119" t="s">
        <v>205</v>
      </c>
      <c r="C44" s="268"/>
      <c r="D44" s="182"/>
      <c r="E44" s="113">
        <v>24.771444095343838</v>
      </c>
      <c r="F44" s="115">
        <v>10486</v>
      </c>
      <c r="G44" s="114">
        <v>11214</v>
      </c>
      <c r="H44" s="114">
        <v>11251</v>
      </c>
      <c r="I44" s="114">
        <v>11395</v>
      </c>
      <c r="J44" s="140">
        <v>11518</v>
      </c>
      <c r="K44" s="114">
        <v>-1032</v>
      </c>
      <c r="L44" s="116">
        <v>-8.9598888695954155</v>
      </c>
    </row>
    <row r="45" spans="1:12" s="110" customFormat="1" ht="15" customHeight="1" x14ac:dyDescent="0.2">
      <c r="A45" s="120"/>
      <c r="B45" s="119"/>
      <c r="C45" s="268" t="s">
        <v>106</v>
      </c>
      <c r="D45" s="182"/>
      <c r="E45" s="113">
        <v>39.214190349036812</v>
      </c>
      <c r="F45" s="115">
        <v>4112</v>
      </c>
      <c r="G45" s="114">
        <v>4436</v>
      </c>
      <c r="H45" s="114">
        <v>4469</v>
      </c>
      <c r="I45" s="114">
        <v>4489</v>
      </c>
      <c r="J45" s="140">
        <v>4543</v>
      </c>
      <c r="K45" s="114">
        <v>-431</v>
      </c>
      <c r="L45" s="116">
        <v>-9.4871230464450811</v>
      </c>
    </row>
    <row r="46" spans="1:12" s="110" customFormat="1" ht="15" customHeight="1" x14ac:dyDescent="0.2">
      <c r="A46" s="123"/>
      <c r="B46" s="124"/>
      <c r="C46" s="260" t="s">
        <v>107</v>
      </c>
      <c r="D46" s="261"/>
      <c r="E46" s="125">
        <v>60.785809650963188</v>
      </c>
      <c r="F46" s="143">
        <v>6374</v>
      </c>
      <c r="G46" s="144">
        <v>6778</v>
      </c>
      <c r="H46" s="144">
        <v>6782</v>
      </c>
      <c r="I46" s="144">
        <v>6906</v>
      </c>
      <c r="J46" s="145">
        <v>6975</v>
      </c>
      <c r="K46" s="144">
        <v>-601</v>
      </c>
      <c r="L46" s="146">
        <v>-8.6164874551971327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42331</v>
      </c>
      <c r="E11" s="114">
        <v>43854</v>
      </c>
      <c r="F11" s="114">
        <v>43274</v>
      </c>
      <c r="G11" s="114">
        <v>43693</v>
      </c>
      <c r="H11" s="140">
        <v>43260</v>
      </c>
      <c r="I11" s="115">
        <v>-929</v>
      </c>
      <c r="J11" s="116">
        <v>-2.1474803513638463</v>
      </c>
    </row>
    <row r="12" spans="1:15" s="110" customFormat="1" ht="24.95" customHeight="1" x14ac:dyDescent="0.2">
      <c r="A12" s="193" t="s">
        <v>132</v>
      </c>
      <c r="B12" s="194" t="s">
        <v>133</v>
      </c>
      <c r="C12" s="113">
        <v>0.1393777609789516</v>
      </c>
      <c r="D12" s="115">
        <v>59</v>
      </c>
      <c r="E12" s="114">
        <v>57</v>
      </c>
      <c r="F12" s="114">
        <v>64</v>
      </c>
      <c r="G12" s="114">
        <v>76</v>
      </c>
      <c r="H12" s="140">
        <v>57</v>
      </c>
      <c r="I12" s="115">
        <v>2</v>
      </c>
      <c r="J12" s="116">
        <v>3.5087719298245612</v>
      </c>
    </row>
    <row r="13" spans="1:15" s="110" customFormat="1" ht="24.95" customHeight="1" x14ac:dyDescent="0.2">
      <c r="A13" s="193" t="s">
        <v>134</v>
      </c>
      <c r="B13" s="199" t="s">
        <v>214</v>
      </c>
      <c r="C13" s="113">
        <v>0.44648130211901443</v>
      </c>
      <c r="D13" s="115">
        <v>189</v>
      </c>
      <c r="E13" s="114">
        <v>200</v>
      </c>
      <c r="F13" s="114">
        <v>199</v>
      </c>
      <c r="G13" s="114">
        <v>189</v>
      </c>
      <c r="H13" s="140">
        <v>186</v>
      </c>
      <c r="I13" s="115">
        <v>3</v>
      </c>
      <c r="J13" s="116">
        <v>1.6129032258064515</v>
      </c>
    </row>
    <row r="14" spans="1:15" s="287" customFormat="1" ht="24.95" customHeight="1" x14ac:dyDescent="0.2">
      <c r="A14" s="193" t="s">
        <v>215</v>
      </c>
      <c r="B14" s="199" t="s">
        <v>137</v>
      </c>
      <c r="C14" s="113">
        <v>3.9167513170017245</v>
      </c>
      <c r="D14" s="115">
        <v>1658</v>
      </c>
      <c r="E14" s="114">
        <v>1721</v>
      </c>
      <c r="F14" s="114">
        <v>1700</v>
      </c>
      <c r="G14" s="114">
        <v>1735</v>
      </c>
      <c r="H14" s="140">
        <v>1728</v>
      </c>
      <c r="I14" s="115">
        <v>-70</v>
      </c>
      <c r="J14" s="116">
        <v>-4.0509259259259256</v>
      </c>
      <c r="K14" s="110"/>
      <c r="L14" s="110"/>
      <c r="M14" s="110"/>
      <c r="N14" s="110"/>
      <c r="O14" s="110"/>
    </row>
    <row r="15" spans="1:15" s="110" customFormat="1" ht="24.95" customHeight="1" x14ac:dyDescent="0.2">
      <c r="A15" s="193" t="s">
        <v>216</v>
      </c>
      <c r="B15" s="199" t="s">
        <v>217</v>
      </c>
      <c r="C15" s="113">
        <v>1.7174174954525052</v>
      </c>
      <c r="D15" s="115">
        <v>727</v>
      </c>
      <c r="E15" s="114">
        <v>747</v>
      </c>
      <c r="F15" s="114">
        <v>733</v>
      </c>
      <c r="G15" s="114">
        <v>771</v>
      </c>
      <c r="H15" s="140">
        <v>770</v>
      </c>
      <c r="I15" s="115">
        <v>-43</v>
      </c>
      <c r="J15" s="116">
        <v>-5.5844155844155843</v>
      </c>
    </row>
    <row r="16" spans="1:15" s="287" customFormat="1" ht="24.95" customHeight="1" x14ac:dyDescent="0.2">
      <c r="A16" s="193" t="s">
        <v>218</v>
      </c>
      <c r="B16" s="199" t="s">
        <v>141</v>
      </c>
      <c r="C16" s="113">
        <v>1.8615199262951501</v>
      </c>
      <c r="D16" s="115">
        <v>788</v>
      </c>
      <c r="E16" s="114">
        <v>834</v>
      </c>
      <c r="F16" s="114">
        <v>830</v>
      </c>
      <c r="G16" s="114">
        <v>829</v>
      </c>
      <c r="H16" s="140">
        <v>812</v>
      </c>
      <c r="I16" s="115">
        <v>-24</v>
      </c>
      <c r="J16" s="116">
        <v>-2.9556650246305418</v>
      </c>
      <c r="K16" s="110"/>
      <c r="L16" s="110"/>
      <c r="M16" s="110"/>
      <c r="N16" s="110"/>
      <c r="O16" s="110"/>
    </row>
    <row r="17" spans="1:15" s="110" customFormat="1" ht="24.95" customHeight="1" x14ac:dyDescent="0.2">
      <c r="A17" s="193" t="s">
        <v>142</v>
      </c>
      <c r="B17" s="199" t="s">
        <v>220</v>
      </c>
      <c r="C17" s="113">
        <v>0.33781389525406913</v>
      </c>
      <c r="D17" s="115">
        <v>143</v>
      </c>
      <c r="E17" s="114">
        <v>140</v>
      </c>
      <c r="F17" s="114">
        <v>137</v>
      </c>
      <c r="G17" s="114">
        <v>135</v>
      </c>
      <c r="H17" s="140">
        <v>146</v>
      </c>
      <c r="I17" s="115">
        <v>-3</v>
      </c>
      <c r="J17" s="116">
        <v>-2.0547945205479454</v>
      </c>
    </row>
    <row r="18" spans="1:15" s="287" customFormat="1" ht="24.95" customHeight="1" x14ac:dyDescent="0.2">
      <c r="A18" s="201" t="s">
        <v>144</v>
      </c>
      <c r="B18" s="202" t="s">
        <v>145</v>
      </c>
      <c r="C18" s="113">
        <v>3.8553306087737118</v>
      </c>
      <c r="D18" s="115">
        <v>1632</v>
      </c>
      <c r="E18" s="114">
        <v>1623</v>
      </c>
      <c r="F18" s="114">
        <v>1618</v>
      </c>
      <c r="G18" s="114">
        <v>1614</v>
      </c>
      <c r="H18" s="140">
        <v>1565</v>
      </c>
      <c r="I18" s="115">
        <v>67</v>
      </c>
      <c r="J18" s="116">
        <v>4.281150159744409</v>
      </c>
      <c r="K18" s="110"/>
      <c r="L18" s="110"/>
      <c r="M18" s="110"/>
      <c r="N18" s="110"/>
      <c r="O18" s="110"/>
    </row>
    <row r="19" spans="1:15" s="110" customFormat="1" ht="24.95" customHeight="1" x14ac:dyDescent="0.2">
      <c r="A19" s="193" t="s">
        <v>146</v>
      </c>
      <c r="B19" s="199" t="s">
        <v>147</v>
      </c>
      <c r="C19" s="113">
        <v>17.223783988093832</v>
      </c>
      <c r="D19" s="115">
        <v>7291</v>
      </c>
      <c r="E19" s="114">
        <v>7563</v>
      </c>
      <c r="F19" s="114">
        <v>7436</v>
      </c>
      <c r="G19" s="114">
        <v>7485</v>
      </c>
      <c r="H19" s="140">
        <v>7509</v>
      </c>
      <c r="I19" s="115">
        <v>-218</v>
      </c>
      <c r="J19" s="116">
        <v>-2.9031828472499668</v>
      </c>
    </row>
    <row r="20" spans="1:15" s="287" customFormat="1" ht="24.95" customHeight="1" x14ac:dyDescent="0.2">
      <c r="A20" s="193" t="s">
        <v>148</v>
      </c>
      <c r="B20" s="199" t="s">
        <v>149</v>
      </c>
      <c r="C20" s="113">
        <v>4.5215090595544636</v>
      </c>
      <c r="D20" s="115">
        <v>1914</v>
      </c>
      <c r="E20" s="114">
        <v>1981</v>
      </c>
      <c r="F20" s="114">
        <v>2053</v>
      </c>
      <c r="G20" s="114">
        <v>2046</v>
      </c>
      <c r="H20" s="140">
        <v>2090</v>
      </c>
      <c r="I20" s="115">
        <v>-176</v>
      </c>
      <c r="J20" s="116">
        <v>-8.4210526315789469</v>
      </c>
      <c r="K20" s="110"/>
      <c r="L20" s="110"/>
      <c r="M20" s="110"/>
      <c r="N20" s="110"/>
      <c r="O20" s="110"/>
    </row>
    <row r="21" spans="1:15" s="110" customFormat="1" ht="24.95" customHeight="1" x14ac:dyDescent="0.2">
      <c r="A21" s="201" t="s">
        <v>150</v>
      </c>
      <c r="B21" s="202" t="s">
        <v>151</v>
      </c>
      <c r="C21" s="113">
        <v>10.687203231674188</v>
      </c>
      <c r="D21" s="115">
        <v>4524</v>
      </c>
      <c r="E21" s="114">
        <v>5062</v>
      </c>
      <c r="F21" s="114">
        <v>4955</v>
      </c>
      <c r="G21" s="114">
        <v>5042</v>
      </c>
      <c r="H21" s="140">
        <v>4997</v>
      </c>
      <c r="I21" s="115">
        <v>-473</v>
      </c>
      <c r="J21" s="116">
        <v>-9.4656794076445863</v>
      </c>
    </row>
    <row r="22" spans="1:15" s="110" customFormat="1" ht="24.95" customHeight="1" x14ac:dyDescent="0.2">
      <c r="A22" s="201" t="s">
        <v>152</v>
      </c>
      <c r="B22" s="199" t="s">
        <v>153</v>
      </c>
      <c r="C22" s="113">
        <v>2.2938272188230848</v>
      </c>
      <c r="D22" s="115">
        <v>971</v>
      </c>
      <c r="E22" s="114">
        <v>977</v>
      </c>
      <c r="F22" s="114">
        <v>977</v>
      </c>
      <c r="G22" s="114">
        <v>1002</v>
      </c>
      <c r="H22" s="140">
        <v>1024</v>
      </c>
      <c r="I22" s="115">
        <v>-53</v>
      </c>
      <c r="J22" s="116">
        <v>-5.17578125</v>
      </c>
    </row>
    <row r="23" spans="1:15" s="110" customFormat="1" ht="24.95" customHeight="1" x14ac:dyDescent="0.2">
      <c r="A23" s="193" t="s">
        <v>154</v>
      </c>
      <c r="B23" s="199" t="s">
        <v>155</v>
      </c>
      <c r="C23" s="113">
        <v>0.79846920696416335</v>
      </c>
      <c r="D23" s="115">
        <v>338</v>
      </c>
      <c r="E23" s="114">
        <v>342</v>
      </c>
      <c r="F23" s="114">
        <v>346</v>
      </c>
      <c r="G23" s="114">
        <v>347</v>
      </c>
      <c r="H23" s="140">
        <v>336</v>
      </c>
      <c r="I23" s="115">
        <v>2</v>
      </c>
      <c r="J23" s="116">
        <v>0.59523809523809523</v>
      </c>
    </row>
    <row r="24" spans="1:15" s="110" customFormat="1" ht="24.95" customHeight="1" x14ac:dyDescent="0.2">
      <c r="A24" s="193" t="s">
        <v>156</v>
      </c>
      <c r="B24" s="199" t="s">
        <v>221</v>
      </c>
      <c r="C24" s="113">
        <v>9.3642956698400699</v>
      </c>
      <c r="D24" s="115">
        <v>3964</v>
      </c>
      <c r="E24" s="114">
        <v>4007</v>
      </c>
      <c r="F24" s="114">
        <v>4028</v>
      </c>
      <c r="G24" s="114">
        <v>4048</v>
      </c>
      <c r="H24" s="140">
        <v>4056</v>
      </c>
      <c r="I24" s="115">
        <v>-92</v>
      </c>
      <c r="J24" s="116">
        <v>-2.2682445759368837</v>
      </c>
    </row>
    <row r="25" spans="1:15" s="110" customFormat="1" ht="24.95" customHeight="1" x14ac:dyDescent="0.2">
      <c r="A25" s="193" t="s">
        <v>222</v>
      </c>
      <c r="B25" s="204" t="s">
        <v>159</v>
      </c>
      <c r="C25" s="113">
        <v>10.235997259691478</v>
      </c>
      <c r="D25" s="115">
        <v>4333</v>
      </c>
      <c r="E25" s="114">
        <v>4374</v>
      </c>
      <c r="F25" s="114">
        <v>4282</v>
      </c>
      <c r="G25" s="114">
        <v>4166</v>
      </c>
      <c r="H25" s="140">
        <v>4110</v>
      </c>
      <c r="I25" s="115">
        <v>223</v>
      </c>
      <c r="J25" s="116">
        <v>5.4257907542579078</v>
      </c>
    </row>
    <row r="26" spans="1:15" s="110" customFormat="1" ht="24.95" customHeight="1" x14ac:dyDescent="0.2">
      <c r="A26" s="201">
        <v>782.78300000000002</v>
      </c>
      <c r="B26" s="203" t="s">
        <v>160</v>
      </c>
      <c r="C26" s="113">
        <v>1.2071531501736317</v>
      </c>
      <c r="D26" s="115">
        <v>511</v>
      </c>
      <c r="E26" s="114">
        <v>548</v>
      </c>
      <c r="F26" s="114">
        <v>592</v>
      </c>
      <c r="G26" s="114">
        <v>568</v>
      </c>
      <c r="H26" s="140">
        <v>528</v>
      </c>
      <c r="I26" s="115">
        <v>-17</v>
      </c>
      <c r="J26" s="116">
        <v>-3.2196969696969697</v>
      </c>
    </row>
    <row r="27" spans="1:15" s="110" customFormat="1" ht="24.95" customHeight="1" x14ac:dyDescent="0.2">
      <c r="A27" s="193" t="s">
        <v>161</v>
      </c>
      <c r="B27" s="199" t="s">
        <v>162</v>
      </c>
      <c r="C27" s="113">
        <v>0.30237887127636959</v>
      </c>
      <c r="D27" s="115">
        <v>128</v>
      </c>
      <c r="E27" s="114">
        <v>128</v>
      </c>
      <c r="F27" s="114">
        <v>116</v>
      </c>
      <c r="G27" s="114">
        <v>117</v>
      </c>
      <c r="H27" s="140">
        <v>115</v>
      </c>
      <c r="I27" s="115">
        <v>13</v>
      </c>
      <c r="J27" s="116">
        <v>11.304347826086957</v>
      </c>
    </row>
    <row r="28" spans="1:15" s="110" customFormat="1" ht="24.95" customHeight="1" x14ac:dyDescent="0.2">
      <c r="A28" s="193" t="s">
        <v>163</v>
      </c>
      <c r="B28" s="199" t="s">
        <v>164</v>
      </c>
      <c r="C28" s="113">
        <v>7.0988164701991447</v>
      </c>
      <c r="D28" s="115">
        <v>3005</v>
      </c>
      <c r="E28" s="114">
        <v>3148</v>
      </c>
      <c r="F28" s="114">
        <v>2889</v>
      </c>
      <c r="G28" s="114">
        <v>3091</v>
      </c>
      <c r="H28" s="140">
        <v>2958</v>
      </c>
      <c r="I28" s="115">
        <v>47</v>
      </c>
      <c r="J28" s="116">
        <v>1.5889114266396214</v>
      </c>
    </row>
    <row r="29" spans="1:15" s="110" customFormat="1" ht="24.95" customHeight="1" x14ac:dyDescent="0.2">
      <c r="A29" s="193">
        <v>86</v>
      </c>
      <c r="B29" s="199" t="s">
        <v>165</v>
      </c>
      <c r="C29" s="113">
        <v>7.9657933901868603</v>
      </c>
      <c r="D29" s="115">
        <v>3372</v>
      </c>
      <c r="E29" s="114">
        <v>3415</v>
      </c>
      <c r="F29" s="114">
        <v>3413</v>
      </c>
      <c r="G29" s="114">
        <v>3449</v>
      </c>
      <c r="H29" s="140">
        <v>3430</v>
      </c>
      <c r="I29" s="115">
        <v>-58</v>
      </c>
      <c r="J29" s="116">
        <v>-1.6909620991253644</v>
      </c>
    </row>
    <row r="30" spans="1:15" s="110" customFormat="1" ht="24.95" customHeight="1" x14ac:dyDescent="0.2">
      <c r="A30" s="193">
        <v>87.88</v>
      </c>
      <c r="B30" s="204" t="s">
        <v>166</v>
      </c>
      <c r="C30" s="113">
        <v>6.3097966029623684</v>
      </c>
      <c r="D30" s="115">
        <v>2671</v>
      </c>
      <c r="E30" s="114">
        <v>2660</v>
      </c>
      <c r="F30" s="114">
        <v>2654</v>
      </c>
      <c r="G30" s="114">
        <v>2732</v>
      </c>
      <c r="H30" s="140">
        <v>2684</v>
      </c>
      <c r="I30" s="115">
        <v>-13</v>
      </c>
      <c r="J30" s="116">
        <v>-0.4843517138599106</v>
      </c>
    </row>
    <row r="31" spans="1:15" s="110" customFormat="1" ht="24.95" customHeight="1" x14ac:dyDescent="0.2">
      <c r="A31" s="193" t="s">
        <v>167</v>
      </c>
      <c r="B31" s="199" t="s">
        <v>168</v>
      </c>
      <c r="C31" s="113">
        <v>13.633034891686943</v>
      </c>
      <c r="D31" s="115">
        <v>5771</v>
      </c>
      <c r="E31" s="114">
        <v>6048</v>
      </c>
      <c r="F31" s="114">
        <v>5952</v>
      </c>
      <c r="G31" s="114">
        <v>5986</v>
      </c>
      <c r="H31" s="140">
        <v>5887</v>
      </c>
      <c r="I31" s="115">
        <v>-116</v>
      </c>
      <c r="J31" s="116">
        <v>-1.9704433497536946</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0.1393777609789516</v>
      </c>
      <c r="D34" s="115">
        <v>59</v>
      </c>
      <c r="E34" s="114">
        <v>57</v>
      </c>
      <c r="F34" s="114">
        <v>64</v>
      </c>
      <c r="G34" s="114">
        <v>76</v>
      </c>
      <c r="H34" s="140">
        <v>57</v>
      </c>
      <c r="I34" s="115">
        <v>2</v>
      </c>
      <c r="J34" s="116">
        <v>3.5087719298245612</v>
      </c>
    </row>
    <row r="35" spans="1:10" s="110" customFormat="1" ht="24.95" customHeight="1" x14ac:dyDescent="0.2">
      <c r="A35" s="292" t="s">
        <v>171</v>
      </c>
      <c r="B35" s="293" t="s">
        <v>172</v>
      </c>
      <c r="C35" s="113">
        <v>8.2185632278944514</v>
      </c>
      <c r="D35" s="115">
        <v>3479</v>
      </c>
      <c r="E35" s="114">
        <v>3544</v>
      </c>
      <c r="F35" s="114">
        <v>3517</v>
      </c>
      <c r="G35" s="114">
        <v>3538</v>
      </c>
      <c r="H35" s="140">
        <v>3479</v>
      </c>
      <c r="I35" s="115">
        <v>0</v>
      </c>
      <c r="J35" s="116">
        <v>0</v>
      </c>
    </row>
    <row r="36" spans="1:10" s="110" customFormat="1" ht="24.95" customHeight="1" x14ac:dyDescent="0.2">
      <c r="A36" s="294" t="s">
        <v>173</v>
      </c>
      <c r="B36" s="295" t="s">
        <v>174</v>
      </c>
      <c r="C36" s="125">
        <v>91.642059011126591</v>
      </c>
      <c r="D36" s="143">
        <v>38793</v>
      </c>
      <c r="E36" s="144">
        <v>40253</v>
      </c>
      <c r="F36" s="144">
        <v>39693</v>
      </c>
      <c r="G36" s="144">
        <v>40079</v>
      </c>
      <c r="H36" s="145">
        <v>39724</v>
      </c>
      <c r="I36" s="143">
        <v>-931</v>
      </c>
      <c r="J36" s="146">
        <v>-2.3436713321921259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42331</v>
      </c>
      <c r="F11" s="264">
        <v>43854</v>
      </c>
      <c r="G11" s="264">
        <v>43274</v>
      </c>
      <c r="H11" s="264">
        <v>43693</v>
      </c>
      <c r="I11" s="265">
        <v>43260</v>
      </c>
      <c r="J11" s="263">
        <v>-929</v>
      </c>
      <c r="K11" s="266">
        <v>-2.1474803513638463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41.976329403982895</v>
      </c>
      <c r="E13" s="115">
        <v>17769</v>
      </c>
      <c r="F13" s="114">
        <v>18242</v>
      </c>
      <c r="G13" s="114">
        <v>18236</v>
      </c>
      <c r="H13" s="114">
        <v>18361</v>
      </c>
      <c r="I13" s="140">
        <v>18240</v>
      </c>
      <c r="J13" s="115">
        <v>-471</v>
      </c>
      <c r="K13" s="116">
        <v>-2.5822368421052633</v>
      </c>
    </row>
    <row r="14" spans="1:15" ht="15.95" customHeight="1" x14ac:dyDescent="0.2">
      <c r="A14" s="306" t="s">
        <v>230</v>
      </c>
      <c r="B14" s="307"/>
      <c r="C14" s="308"/>
      <c r="D14" s="113">
        <v>40.667595851739861</v>
      </c>
      <c r="E14" s="115">
        <v>17215</v>
      </c>
      <c r="F14" s="114">
        <v>18003</v>
      </c>
      <c r="G14" s="114">
        <v>17808</v>
      </c>
      <c r="H14" s="114">
        <v>17856</v>
      </c>
      <c r="I14" s="140">
        <v>17744</v>
      </c>
      <c r="J14" s="115">
        <v>-529</v>
      </c>
      <c r="K14" s="116">
        <v>-2.9812894499549145</v>
      </c>
    </row>
    <row r="15" spans="1:15" ht="15.95" customHeight="1" x14ac:dyDescent="0.2">
      <c r="A15" s="306" t="s">
        <v>231</v>
      </c>
      <c r="B15" s="307"/>
      <c r="C15" s="308"/>
      <c r="D15" s="113">
        <v>5.2845432425409271</v>
      </c>
      <c r="E15" s="115">
        <v>2237</v>
      </c>
      <c r="F15" s="114">
        <v>2296</v>
      </c>
      <c r="G15" s="114">
        <v>2237</v>
      </c>
      <c r="H15" s="114">
        <v>2172</v>
      </c>
      <c r="I15" s="140">
        <v>2141</v>
      </c>
      <c r="J15" s="115">
        <v>96</v>
      </c>
      <c r="K15" s="116">
        <v>4.4838860345632883</v>
      </c>
    </row>
    <row r="16" spans="1:15" ht="15.95" customHeight="1" x14ac:dyDescent="0.2">
      <c r="A16" s="306" t="s">
        <v>232</v>
      </c>
      <c r="B16" s="307"/>
      <c r="C16" s="308"/>
      <c r="D16" s="113">
        <v>7.7838936004346699</v>
      </c>
      <c r="E16" s="115">
        <v>3295</v>
      </c>
      <c r="F16" s="114">
        <v>3461</v>
      </c>
      <c r="G16" s="114">
        <v>3171</v>
      </c>
      <c r="H16" s="114">
        <v>3433</v>
      </c>
      <c r="I16" s="140">
        <v>3297</v>
      </c>
      <c r="J16" s="115">
        <v>-2</v>
      </c>
      <c r="K16" s="116">
        <v>-6.0661207158022444E-2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0.21969714866173726</v>
      </c>
      <c r="E18" s="115">
        <v>93</v>
      </c>
      <c r="F18" s="114">
        <v>95</v>
      </c>
      <c r="G18" s="114">
        <v>104</v>
      </c>
      <c r="H18" s="114">
        <v>116</v>
      </c>
      <c r="I18" s="140">
        <v>100</v>
      </c>
      <c r="J18" s="115">
        <v>-7</v>
      </c>
      <c r="K18" s="116">
        <v>-7</v>
      </c>
    </row>
    <row r="19" spans="1:11" ht="14.1" customHeight="1" x14ac:dyDescent="0.2">
      <c r="A19" s="306" t="s">
        <v>235</v>
      </c>
      <c r="B19" s="307" t="s">
        <v>236</v>
      </c>
      <c r="C19" s="308"/>
      <c r="D19" s="113">
        <v>9.9218067137558763E-2</v>
      </c>
      <c r="E19" s="115">
        <v>42</v>
      </c>
      <c r="F19" s="114">
        <v>43</v>
      </c>
      <c r="G19" s="114">
        <v>53</v>
      </c>
      <c r="H19" s="114">
        <v>61</v>
      </c>
      <c r="I19" s="140">
        <v>47</v>
      </c>
      <c r="J19" s="115">
        <v>-5</v>
      </c>
      <c r="K19" s="116">
        <v>-10.638297872340425</v>
      </c>
    </row>
    <row r="20" spans="1:11" ht="14.1" customHeight="1" x14ac:dyDescent="0.2">
      <c r="A20" s="306">
        <v>12</v>
      </c>
      <c r="B20" s="307" t="s">
        <v>237</v>
      </c>
      <c r="C20" s="308"/>
      <c r="D20" s="113">
        <v>0.99690534123928087</v>
      </c>
      <c r="E20" s="115">
        <v>422</v>
      </c>
      <c r="F20" s="114">
        <v>433</v>
      </c>
      <c r="G20" s="114">
        <v>428</v>
      </c>
      <c r="H20" s="114">
        <v>440</v>
      </c>
      <c r="I20" s="140">
        <v>425</v>
      </c>
      <c r="J20" s="115">
        <v>-3</v>
      </c>
      <c r="K20" s="116">
        <v>-0.70588235294117652</v>
      </c>
    </row>
    <row r="21" spans="1:11" ht="14.1" customHeight="1" x14ac:dyDescent="0.2">
      <c r="A21" s="306">
        <v>21</v>
      </c>
      <c r="B21" s="307" t="s">
        <v>238</v>
      </c>
      <c r="C21" s="308"/>
      <c r="D21" s="113">
        <v>0.25749450757128345</v>
      </c>
      <c r="E21" s="115">
        <v>109</v>
      </c>
      <c r="F21" s="114">
        <v>115</v>
      </c>
      <c r="G21" s="114">
        <v>119</v>
      </c>
      <c r="H21" s="114">
        <v>112</v>
      </c>
      <c r="I21" s="140">
        <v>113</v>
      </c>
      <c r="J21" s="115">
        <v>-4</v>
      </c>
      <c r="K21" s="116">
        <v>-3.5398230088495577</v>
      </c>
    </row>
    <row r="22" spans="1:11" ht="14.1" customHeight="1" x14ac:dyDescent="0.2">
      <c r="A22" s="306">
        <v>22</v>
      </c>
      <c r="B22" s="307" t="s">
        <v>239</v>
      </c>
      <c r="C22" s="308"/>
      <c r="D22" s="113">
        <v>0.23623349318466372</v>
      </c>
      <c r="E22" s="115">
        <v>100</v>
      </c>
      <c r="F22" s="114">
        <v>101</v>
      </c>
      <c r="G22" s="114">
        <v>109</v>
      </c>
      <c r="H22" s="114">
        <v>103</v>
      </c>
      <c r="I22" s="140">
        <v>101</v>
      </c>
      <c r="J22" s="115">
        <v>-1</v>
      </c>
      <c r="K22" s="116">
        <v>-0.99009900990099009</v>
      </c>
    </row>
    <row r="23" spans="1:11" ht="14.1" customHeight="1" x14ac:dyDescent="0.2">
      <c r="A23" s="306">
        <v>23</v>
      </c>
      <c r="B23" s="307" t="s">
        <v>240</v>
      </c>
      <c r="C23" s="308"/>
      <c r="D23" s="113">
        <v>0.30237887127636959</v>
      </c>
      <c r="E23" s="115">
        <v>128</v>
      </c>
      <c r="F23" s="114">
        <v>141</v>
      </c>
      <c r="G23" s="114">
        <v>151</v>
      </c>
      <c r="H23" s="114">
        <v>159</v>
      </c>
      <c r="I23" s="140">
        <v>168</v>
      </c>
      <c r="J23" s="115">
        <v>-40</v>
      </c>
      <c r="K23" s="116">
        <v>-23.80952380952381</v>
      </c>
    </row>
    <row r="24" spans="1:11" ht="14.1" customHeight="1" x14ac:dyDescent="0.2">
      <c r="A24" s="306">
        <v>24</v>
      </c>
      <c r="B24" s="307" t="s">
        <v>241</v>
      </c>
      <c r="C24" s="308"/>
      <c r="D24" s="113">
        <v>0.48664099596040727</v>
      </c>
      <c r="E24" s="115">
        <v>206</v>
      </c>
      <c r="F24" s="114">
        <v>225</v>
      </c>
      <c r="G24" s="114">
        <v>225</v>
      </c>
      <c r="H24" s="114">
        <v>241</v>
      </c>
      <c r="I24" s="140">
        <v>230</v>
      </c>
      <c r="J24" s="115">
        <v>-24</v>
      </c>
      <c r="K24" s="116">
        <v>-10.434782608695652</v>
      </c>
    </row>
    <row r="25" spans="1:11" ht="14.1" customHeight="1" x14ac:dyDescent="0.2">
      <c r="A25" s="306">
        <v>25</v>
      </c>
      <c r="B25" s="307" t="s">
        <v>242</v>
      </c>
      <c r="C25" s="308"/>
      <c r="D25" s="113">
        <v>0.79138220216862343</v>
      </c>
      <c r="E25" s="115">
        <v>335</v>
      </c>
      <c r="F25" s="114">
        <v>335</v>
      </c>
      <c r="G25" s="114">
        <v>330</v>
      </c>
      <c r="H25" s="114">
        <v>334</v>
      </c>
      <c r="I25" s="140">
        <v>318</v>
      </c>
      <c r="J25" s="115">
        <v>17</v>
      </c>
      <c r="K25" s="116">
        <v>5.3459119496855347</v>
      </c>
    </row>
    <row r="26" spans="1:11" ht="14.1" customHeight="1" x14ac:dyDescent="0.2">
      <c r="A26" s="306">
        <v>26</v>
      </c>
      <c r="B26" s="307" t="s">
        <v>243</v>
      </c>
      <c r="C26" s="308"/>
      <c r="D26" s="113">
        <v>0.61656941721197234</v>
      </c>
      <c r="E26" s="115">
        <v>261</v>
      </c>
      <c r="F26" s="114">
        <v>271</v>
      </c>
      <c r="G26" s="114">
        <v>261</v>
      </c>
      <c r="H26" s="114">
        <v>272</v>
      </c>
      <c r="I26" s="140">
        <v>269</v>
      </c>
      <c r="J26" s="115">
        <v>-8</v>
      </c>
      <c r="K26" s="116">
        <v>-2.9739776951672861</v>
      </c>
    </row>
    <row r="27" spans="1:11" ht="14.1" customHeight="1" x14ac:dyDescent="0.2">
      <c r="A27" s="306">
        <v>27</v>
      </c>
      <c r="B27" s="307" t="s">
        <v>244</v>
      </c>
      <c r="C27" s="308"/>
      <c r="D27" s="113">
        <v>0.25040750277574353</v>
      </c>
      <c r="E27" s="115">
        <v>106</v>
      </c>
      <c r="F27" s="114">
        <v>112</v>
      </c>
      <c r="G27" s="114">
        <v>118</v>
      </c>
      <c r="H27" s="114">
        <v>118</v>
      </c>
      <c r="I27" s="140">
        <v>116</v>
      </c>
      <c r="J27" s="115">
        <v>-10</v>
      </c>
      <c r="K27" s="116">
        <v>-8.6206896551724146</v>
      </c>
    </row>
    <row r="28" spans="1:11" ht="14.1" customHeight="1" x14ac:dyDescent="0.2">
      <c r="A28" s="306">
        <v>28</v>
      </c>
      <c r="B28" s="307" t="s">
        <v>245</v>
      </c>
      <c r="C28" s="308"/>
      <c r="D28" s="113">
        <v>0.25040750277574353</v>
      </c>
      <c r="E28" s="115">
        <v>106</v>
      </c>
      <c r="F28" s="114">
        <v>101</v>
      </c>
      <c r="G28" s="114">
        <v>100</v>
      </c>
      <c r="H28" s="114">
        <v>101</v>
      </c>
      <c r="I28" s="140">
        <v>103</v>
      </c>
      <c r="J28" s="115">
        <v>3</v>
      </c>
      <c r="K28" s="116">
        <v>2.912621359223301</v>
      </c>
    </row>
    <row r="29" spans="1:11" ht="14.1" customHeight="1" x14ac:dyDescent="0.2">
      <c r="A29" s="306">
        <v>29</v>
      </c>
      <c r="B29" s="307" t="s">
        <v>246</v>
      </c>
      <c r="C29" s="308"/>
      <c r="D29" s="113">
        <v>2.6623514681911602</v>
      </c>
      <c r="E29" s="115">
        <v>1127</v>
      </c>
      <c r="F29" s="114">
        <v>1274</v>
      </c>
      <c r="G29" s="114">
        <v>1266</v>
      </c>
      <c r="H29" s="114">
        <v>1302</v>
      </c>
      <c r="I29" s="140">
        <v>1307</v>
      </c>
      <c r="J29" s="115">
        <v>-180</v>
      </c>
      <c r="K29" s="116">
        <v>-13.771996939556235</v>
      </c>
    </row>
    <row r="30" spans="1:11" ht="14.1" customHeight="1" x14ac:dyDescent="0.2">
      <c r="A30" s="306" t="s">
        <v>247</v>
      </c>
      <c r="B30" s="307" t="s">
        <v>248</v>
      </c>
      <c r="C30" s="308"/>
      <c r="D30" s="113" t="s">
        <v>514</v>
      </c>
      <c r="E30" s="115" t="s">
        <v>514</v>
      </c>
      <c r="F30" s="114" t="s">
        <v>514</v>
      </c>
      <c r="G30" s="114" t="s">
        <v>514</v>
      </c>
      <c r="H30" s="114" t="s">
        <v>514</v>
      </c>
      <c r="I30" s="140" t="s">
        <v>514</v>
      </c>
      <c r="J30" s="115" t="s">
        <v>514</v>
      </c>
      <c r="K30" s="116" t="s">
        <v>514</v>
      </c>
    </row>
    <row r="31" spans="1:11" ht="14.1" customHeight="1" x14ac:dyDescent="0.2">
      <c r="A31" s="306" t="s">
        <v>249</v>
      </c>
      <c r="B31" s="307" t="s">
        <v>250</v>
      </c>
      <c r="C31" s="308"/>
      <c r="D31" s="113">
        <v>2.2465805201861522</v>
      </c>
      <c r="E31" s="115">
        <v>951</v>
      </c>
      <c r="F31" s="114">
        <v>1085</v>
      </c>
      <c r="G31" s="114">
        <v>1073</v>
      </c>
      <c r="H31" s="114">
        <v>1097</v>
      </c>
      <c r="I31" s="140">
        <v>1096</v>
      </c>
      <c r="J31" s="115">
        <v>-145</v>
      </c>
      <c r="K31" s="116">
        <v>-13.229927007299271</v>
      </c>
    </row>
    <row r="32" spans="1:11" ht="14.1" customHeight="1" x14ac:dyDescent="0.2">
      <c r="A32" s="306">
        <v>31</v>
      </c>
      <c r="B32" s="307" t="s">
        <v>251</v>
      </c>
      <c r="C32" s="308"/>
      <c r="D32" s="113">
        <v>0.30237887127636959</v>
      </c>
      <c r="E32" s="115">
        <v>128</v>
      </c>
      <c r="F32" s="114">
        <v>121</v>
      </c>
      <c r="G32" s="114">
        <v>121</v>
      </c>
      <c r="H32" s="114">
        <v>129</v>
      </c>
      <c r="I32" s="140">
        <v>121</v>
      </c>
      <c r="J32" s="115">
        <v>7</v>
      </c>
      <c r="K32" s="116">
        <v>5.785123966942149</v>
      </c>
    </row>
    <row r="33" spans="1:11" ht="14.1" customHeight="1" x14ac:dyDescent="0.2">
      <c r="A33" s="306">
        <v>32</v>
      </c>
      <c r="B33" s="307" t="s">
        <v>252</v>
      </c>
      <c r="C33" s="308"/>
      <c r="D33" s="113">
        <v>0.91658595355649519</v>
      </c>
      <c r="E33" s="115">
        <v>388</v>
      </c>
      <c r="F33" s="114">
        <v>370</v>
      </c>
      <c r="G33" s="114">
        <v>380</v>
      </c>
      <c r="H33" s="114">
        <v>367</v>
      </c>
      <c r="I33" s="140">
        <v>345</v>
      </c>
      <c r="J33" s="115">
        <v>43</v>
      </c>
      <c r="K33" s="116">
        <v>12.463768115942029</v>
      </c>
    </row>
    <row r="34" spans="1:11" ht="14.1" customHeight="1" x14ac:dyDescent="0.2">
      <c r="A34" s="306">
        <v>33</v>
      </c>
      <c r="B34" s="307" t="s">
        <v>253</v>
      </c>
      <c r="C34" s="308"/>
      <c r="D34" s="113">
        <v>0.39687226855023505</v>
      </c>
      <c r="E34" s="115">
        <v>168</v>
      </c>
      <c r="F34" s="114">
        <v>184</v>
      </c>
      <c r="G34" s="114">
        <v>184</v>
      </c>
      <c r="H34" s="114">
        <v>183</v>
      </c>
      <c r="I34" s="140">
        <v>175</v>
      </c>
      <c r="J34" s="115">
        <v>-7</v>
      </c>
      <c r="K34" s="116">
        <v>-4</v>
      </c>
    </row>
    <row r="35" spans="1:11" ht="14.1" customHeight="1" x14ac:dyDescent="0.2">
      <c r="A35" s="306">
        <v>34</v>
      </c>
      <c r="B35" s="307" t="s">
        <v>254</v>
      </c>
      <c r="C35" s="308"/>
      <c r="D35" s="113">
        <v>3.0875717559235549</v>
      </c>
      <c r="E35" s="115">
        <v>1307</v>
      </c>
      <c r="F35" s="114">
        <v>1337</v>
      </c>
      <c r="G35" s="114">
        <v>1358</v>
      </c>
      <c r="H35" s="114">
        <v>1324</v>
      </c>
      <c r="I35" s="140">
        <v>1319</v>
      </c>
      <c r="J35" s="115">
        <v>-12</v>
      </c>
      <c r="K35" s="116">
        <v>-0.90978013646702049</v>
      </c>
    </row>
    <row r="36" spans="1:11" ht="14.1" customHeight="1" x14ac:dyDescent="0.2">
      <c r="A36" s="306">
        <v>41</v>
      </c>
      <c r="B36" s="307" t="s">
        <v>255</v>
      </c>
      <c r="C36" s="308"/>
      <c r="D36" s="113">
        <v>0.18189978975219107</v>
      </c>
      <c r="E36" s="115">
        <v>77</v>
      </c>
      <c r="F36" s="114">
        <v>80</v>
      </c>
      <c r="G36" s="114">
        <v>79</v>
      </c>
      <c r="H36" s="114">
        <v>82</v>
      </c>
      <c r="I36" s="140">
        <v>78</v>
      </c>
      <c r="J36" s="115">
        <v>-1</v>
      </c>
      <c r="K36" s="116">
        <v>-1.2820512820512822</v>
      </c>
    </row>
    <row r="37" spans="1:11" ht="14.1" customHeight="1" x14ac:dyDescent="0.2">
      <c r="A37" s="306">
        <v>42</v>
      </c>
      <c r="B37" s="307" t="s">
        <v>256</v>
      </c>
      <c r="C37" s="308"/>
      <c r="D37" s="113">
        <v>7.7957052750939032E-2</v>
      </c>
      <c r="E37" s="115">
        <v>33</v>
      </c>
      <c r="F37" s="114">
        <v>32</v>
      </c>
      <c r="G37" s="114">
        <v>30</v>
      </c>
      <c r="H37" s="114">
        <v>28</v>
      </c>
      <c r="I37" s="140">
        <v>29</v>
      </c>
      <c r="J37" s="115">
        <v>4</v>
      </c>
      <c r="K37" s="116">
        <v>13.793103448275861</v>
      </c>
    </row>
    <row r="38" spans="1:11" ht="14.1" customHeight="1" x14ac:dyDescent="0.2">
      <c r="A38" s="306">
        <v>43</v>
      </c>
      <c r="B38" s="307" t="s">
        <v>257</v>
      </c>
      <c r="C38" s="308"/>
      <c r="D38" s="113">
        <v>0.50790201034702698</v>
      </c>
      <c r="E38" s="115">
        <v>215</v>
      </c>
      <c r="F38" s="114">
        <v>211</v>
      </c>
      <c r="G38" s="114">
        <v>221</v>
      </c>
      <c r="H38" s="114">
        <v>219</v>
      </c>
      <c r="I38" s="140">
        <v>243</v>
      </c>
      <c r="J38" s="115">
        <v>-28</v>
      </c>
      <c r="K38" s="116">
        <v>-11.522633744855968</v>
      </c>
    </row>
    <row r="39" spans="1:11" ht="14.1" customHeight="1" x14ac:dyDescent="0.2">
      <c r="A39" s="306">
        <v>51</v>
      </c>
      <c r="B39" s="307" t="s">
        <v>258</v>
      </c>
      <c r="C39" s="308"/>
      <c r="D39" s="113">
        <v>5.6270818076586897</v>
      </c>
      <c r="E39" s="115">
        <v>2382</v>
      </c>
      <c r="F39" s="114">
        <v>2386</v>
      </c>
      <c r="G39" s="114">
        <v>2327</v>
      </c>
      <c r="H39" s="114">
        <v>2395</v>
      </c>
      <c r="I39" s="140">
        <v>2459</v>
      </c>
      <c r="J39" s="115">
        <v>-77</v>
      </c>
      <c r="K39" s="116">
        <v>-3.1313542090280602</v>
      </c>
    </row>
    <row r="40" spans="1:11" ht="14.1" customHeight="1" x14ac:dyDescent="0.2">
      <c r="A40" s="306" t="s">
        <v>259</v>
      </c>
      <c r="B40" s="307" t="s">
        <v>260</v>
      </c>
      <c r="C40" s="308"/>
      <c r="D40" s="113">
        <v>5.4026599891332596</v>
      </c>
      <c r="E40" s="115">
        <v>2287</v>
      </c>
      <c r="F40" s="114">
        <v>2288</v>
      </c>
      <c r="G40" s="114">
        <v>2232</v>
      </c>
      <c r="H40" s="114">
        <v>2307</v>
      </c>
      <c r="I40" s="140">
        <v>2374</v>
      </c>
      <c r="J40" s="115">
        <v>-87</v>
      </c>
      <c r="K40" s="116">
        <v>-3.6647009267059816</v>
      </c>
    </row>
    <row r="41" spans="1:11" ht="14.1" customHeight="1" x14ac:dyDescent="0.2">
      <c r="A41" s="306"/>
      <c r="B41" s="307" t="s">
        <v>261</v>
      </c>
      <c r="C41" s="308"/>
      <c r="D41" s="113">
        <v>3.0143393730363091</v>
      </c>
      <c r="E41" s="115">
        <v>1276</v>
      </c>
      <c r="F41" s="114">
        <v>1291</v>
      </c>
      <c r="G41" s="114">
        <v>1211</v>
      </c>
      <c r="H41" s="114">
        <v>1227</v>
      </c>
      <c r="I41" s="140">
        <v>1280</v>
      </c>
      <c r="J41" s="115">
        <v>-4</v>
      </c>
      <c r="K41" s="116">
        <v>-0.3125</v>
      </c>
    </row>
    <row r="42" spans="1:11" ht="14.1" customHeight="1" x14ac:dyDescent="0.2">
      <c r="A42" s="306">
        <v>52</v>
      </c>
      <c r="B42" s="307" t="s">
        <v>262</v>
      </c>
      <c r="C42" s="308"/>
      <c r="D42" s="113">
        <v>5.5207767357255912</v>
      </c>
      <c r="E42" s="115">
        <v>2337</v>
      </c>
      <c r="F42" s="114">
        <v>2397</v>
      </c>
      <c r="G42" s="114">
        <v>2404</v>
      </c>
      <c r="H42" s="114">
        <v>2347</v>
      </c>
      <c r="I42" s="140">
        <v>2360</v>
      </c>
      <c r="J42" s="115">
        <v>-23</v>
      </c>
      <c r="K42" s="116">
        <v>-0.97457627118644063</v>
      </c>
    </row>
    <row r="43" spans="1:11" ht="14.1" customHeight="1" x14ac:dyDescent="0.2">
      <c r="A43" s="306" t="s">
        <v>263</v>
      </c>
      <c r="B43" s="307" t="s">
        <v>264</v>
      </c>
      <c r="C43" s="308"/>
      <c r="D43" s="113">
        <v>5.4924287165434311</v>
      </c>
      <c r="E43" s="115">
        <v>2325</v>
      </c>
      <c r="F43" s="114">
        <v>2385</v>
      </c>
      <c r="G43" s="114">
        <v>2390</v>
      </c>
      <c r="H43" s="114">
        <v>2327</v>
      </c>
      <c r="I43" s="140">
        <v>2347</v>
      </c>
      <c r="J43" s="115">
        <v>-22</v>
      </c>
      <c r="K43" s="116">
        <v>-0.93736685129953135</v>
      </c>
    </row>
    <row r="44" spans="1:11" ht="14.1" customHeight="1" x14ac:dyDescent="0.2">
      <c r="A44" s="306">
        <v>53</v>
      </c>
      <c r="B44" s="307" t="s">
        <v>265</v>
      </c>
      <c r="C44" s="308"/>
      <c r="D44" s="113">
        <v>1.9631003283645556</v>
      </c>
      <c r="E44" s="115">
        <v>831</v>
      </c>
      <c r="F44" s="114">
        <v>873</v>
      </c>
      <c r="G44" s="114">
        <v>818</v>
      </c>
      <c r="H44" s="114">
        <v>825</v>
      </c>
      <c r="I44" s="140">
        <v>823</v>
      </c>
      <c r="J44" s="115">
        <v>8</v>
      </c>
      <c r="K44" s="116">
        <v>0.97205346294046169</v>
      </c>
    </row>
    <row r="45" spans="1:11" ht="14.1" customHeight="1" x14ac:dyDescent="0.2">
      <c r="A45" s="306" t="s">
        <v>266</v>
      </c>
      <c r="B45" s="307" t="s">
        <v>267</v>
      </c>
      <c r="C45" s="308"/>
      <c r="D45" s="113">
        <v>1.8615199262951501</v>
      </c>
      <c r="E45" s="115">
        <v>788</v>
      </c>
      <c r="F45" s="114">
        <v>830</v>
      </c>
      <c r="G45" s="114">
        <v>775</v>
      </c>
      <c r="H45" s="114">
        <v>777</v>
      </c>
      <c r="I45" s="140">
        <v>772</v>
      </c>
      <c r="J45" s="115">
        <v>16</v>
      </c>
      <c r="K45" s="116">
        <v>2.0725388601036268</v>
      </c>
    </row>
    <row r="46" spans="1:11" ht="14.1" customHeight="1" x14ac:dyDescent="0.2">
      <c r="A46" s="306">
        <v>54</v>
      </c>
      <c r="B46" s="307" t="s">
        <v>268</v>
      </c>
      <c r="C46" s="308"/>
      <c r="D46" s="113">
        <v>14.299213342467695</v>
      </c>
      <c r="E46" s="115">
        <v>6053</v>
      </c>
      <c r="F46" s="114">
        <v>6065</v>
      </c>
      <c r="G46" s="114">
        <v>6109</v>
      </c>
      <c r="H46" s="114">
        <v>6055</v>
      </c>
      <c r="I46" s="140">
        <v>6029</v>
      </c>
      <c r="J46" s="115">
        <v>24</v>
      </c>
      <c r="K46" s="116">
        <v>0.39807596616354285</v>
      </c>
    </row>
    <row r="47" spans="1:11" ht="14.1" customHeight="1" x14ac:dyDescent="0.2">
      <c r="A47" s="306">
        <v>61</v>
      </c>
      <c r="B47" s="307" t="s">
        <v>269</v>
      </c>
      <c r="C47" s="308"/>
      <c r="D47" s="113">
        <v>0.78193286244123694</v>
      </c>
      <c r="E47" s="115">
        <v>331</v>
      </c>
      <c r="F47" s="114">
        <v>334</v>
      </c>
      <c r="G47" s="114">
        <v>313</v>
      </c>
      <c r="H47" s="114">
        <v>307</v>
      </c>
      <c r="I47" s="140">
        <v>298</v>
      </c>
      <c r="J47" s="115">
        <v>33</v>
      </c>
      <c r="K47" s="116">
        <v>11.073825503355705</v>
      </c>
    </row>
    <row r="48" spans="1:11" ht="14.1" customHeight="1" x14ac:dyDescent="0.2">
      <c r="A48" s="306">
        <v>62</v>
      </c>
      <c r="B48" s="307" t="s">
        <v>270</v>
      </c>
      <c r="C48" s="308"/>
      <c r="D48" s="113">
        <v>12.246344286692967</v>
      </c>
      <c r="E48" s="115">
        <v>5184</v>
      </c>
      <c r="F48" s="114">
        <v>5520</v>
      </c>
      <c r="G48" s="114">
        <v>5408</v>
      </c>
      <c r="H48" s="114">
        <v>5456</v>
      </c>
      <c r="I48" s="140">
        <v>5426</v>
      </c>
      <c r="J48" s="115">
        <v>-242</v>
      </c>
      <c r="K48" s="116">
        <v>-4.4600073719130116</v>
      </c>
    </row>
    <row r="49" spans="1:11" ht="14.1" customHeight="1" x14ac:dyDescent="0.2">
      <c r="A49" s="306">
        <v>63</v>
      </c>
      <c r="B49" s="307" t="s">
        <v>271</v>
      </c>
      <c r="C49" s="308"/>
      <c r="D49" s="113">
        <v>9.3831943492948433</v>
      </c>
      <c r="E49" s="115">
        <v>3972</v>
      </c>
      <c r="F49" s="114">
        <v>4440</v>
      </c>
      <c r="G49" s="114">
        <v>4348</v>
      </c>
      <c r="H49" s="114">
        <v>4319</v>
      </c>
      <c r="I49" s="140">
        <v>4259</v>
      </c>
      <c r="J49" s="115">
        <v>-287</v>
      </c>
      <c r="K49" s="116">
        <v>-6.7386710495421465</v>
      </c>
    </row>
    <row r="50" spans="1:11" ht="14.1" customHeight="1" x14ac:dyDescent="0.2">
      <c r="A50" s="306" t="s">
        <v>272</v>
      </c>
      <c r="B50" s="307" t="s">
        <v>273</v>
      </c>
      <c r="C50" s="308"/>
      <c r="D50" s="113">
        <v>0.31655288086744937</v>
      </c>
      <c r="E50" s="115">
        <v>134</v>
      </c>
      <c r="F50" s="114">
        <v>138</v>
      </c>
      <c r="G50" s="114">
        <v>134</v>
      </c>
      <c r="H50" s="114">
        <v>139</v>
      </c>
      <c r="I50" s="140">
        <v>133</v>
      </c>
      <c r="J50" s="115">
        <v>1</v>
      </c>
      <c r="K50" s="116">
        <v>0.75187969924812026</v>
      </c>
    </row>
    <row r="51" spans="1:11" ht="14.1" customHeight="1" x14ac:dyDescent="0.2">
      <c r="A51" s="306" t="s">
        <v>274</v>
      </c>
      <c r="B51" s="307" t="s">
        <v>275</v>
      </c>
      <c r="C51" s="308"/>
      <c r="D51" s="113">
        <v>8.3225059648957025</v>
      </c>
      <c r="E51" s="115">
        <v>3523</v>
      </c>
      <c r="F51" s="114">
        <v>3977</v>
      </c>
      <c r="G51" s="114">
        <v>3841</v>
      </c>
      <c r="H51" s="114">
        <v>3897</v>
      </c>
      <c r="I51" s="140">
        <v>3854</v>
      </c>
      <c r="J51" s="115">
        <v>-331</v>
      </c>
      <c r="K51" s="116">
        <v>-8.5884795018162947</v>
      </c>
    </row>
    <row r="52" spans="1:11" ht="14.1" customHeight="1" x14ac:dyDescent="0.2">
      <c r="A52" s="306">
        <v>71</v>
      </c>
      <c r="B52" s="307" t="s">
        <v>276</v>
      </c>
      <c r="C52" s="308"/>
      <c r="D52" s="113">
        <v>12.208546927783422</v>
      </c>
      <c r="E52" s="115">
        <v>5168</v>
      </c>
      <c r="F52" s="114">
        <v>5186</v>
      </c>
      <c r="G52" s="114">
        <v>5197</v>
      </c>
      <c r="H52" s="114">
        <v>5219</v>
      </c>
      <c r="I52" s="140">
        <v>5116</v>
      </c>
      <c r="J52" s="115">
        <v>52</v>
      </c>
      <c r="K52" s="116">
        <v>1.0164190774042221</v>
      </c>
    </row>
    <row r="53" spans="1:11" ht="14.1" customHeight="1" x14ac:dyDescent="0.2">
      <c r="A53" s="306" t="s">
        <v>277</v>
      </c>
      <c r="B53" s="307" t="s">
        <v>278</v>
      </c>
      <c r="C53" s="308"/>
      <c r="D53" s="113">
        <v>0.97800666178450779</v>
      </c>
      <c r="E53" s="115">
        <v>414</v>
      </c>
      <c r="F53" s="114">
        <v>402</v>
      </c>
      <c r="G53" s="114">
        <v>388</v>
      </c>
      <c r="H53" s="114">
        <v>384</v>
      </c>
      <c r="I53" s="140">
        <v>369</v>
      </c>
      <c r="J53" s="115">
        <v>45</v>
      </c>
      <c r="K53" s="116">
        <v>12.195121951219512</v>
      </c>
    </row>
    <row r="54" spans="1:11" ht="14.1" customHeight="1" x14ac:dyDescent="0.2">
      <c r="A54" s="306" t="s">
        <v>279</v>
      </c>
      <c r="B54" s="307" t="s">
        <v>280</v>
      </c>
      <c r="C54" s="308"/>
      <c r="D54" s="113">
        <v>10.805319978266519</v>
      </c>
      <c r="E54" s="115">
        <v>4574</v>
      </c>
      <c r="F54" s="114">
        <v>4608</v>
      </c>
      <c r="G54" s="114">
        <v>4635</v>
      </c>
      <c r="H54" s="114">
        <v>4659</v>
      </c>
      <c r="I54" s="140">
        <v>4572</v>
      </c>
      <c r="J54" s="115">
        <v>2</v>
      </c>
      <c r="K54" s="116">
        <v>4.3744531933508309E-2</v>
      </c>
    </row>
    <row r="55" spans="1:11" ht="14.1" customHeight="1" x14ac:dyDescent="0.2">
      <c r="A55" s="306">
        <v>72</v>
      </c>
      <c r="B55" s="307" t="s">
        <v>281</v>
      </c>
      <c r="C55" s="308"/>
      <c r="D55" s="113">
        <v>0.98745600151189439</v>
      </c>
      <c r="E55" s="115">
        <v>418</v>
      </c>
      <c r="F55" s="114">
        <v>413</v>
      </c>
      <c r="G55" s="114">
        <v>406</v>
      </c>
      <c r="H55" s="114">
        <v>410</v>
      </c>
      <c r="I55" s="140">
        <v>426</v>
      </c>
      <c r="J55" s="115">
        <v>-8</v>
      </c>
      <c r="K55" s="116">
        <v>-1.8779342723004695</v>
      </c>
    </row>
    <row r="56" spans="1:11" ht="14.1" customHeight="1" x14ac:dyDescent="0.2">
      <c r="A56" s="306" t="s">
        <v>282</v>
      </c>
      <c r="B56" s="307" t="s">
        <v>283</v>
      </c>
      <c r="C56" s="308"/>
      <c r="D56" s="113">
        <v>0.19134912947957761</v>
      </c>
      <c r="E56" s="115">
        <v>81</v>
      </c>
      <c r="F56" s="114">
        <v>82</v>
      </c>
      <c r="G56" s="114">
        <v>81</v>
      </c>
      <c r="H56" s="114">
        <v>78</v>
      </c>
      <c r="I56" s="140">
        <v>79</v>
      </c>
      <c r="J56" s="115">
        <v>2</v>
      </c>
      <c r="K56" s="116">
        <v>2.5316455696202533</v>
      </c>
    </row>
    <row r="57" spans="1:11" ht="14.1" customHeight="1" x14ac:dyDescent="0.2">
      <c r="A57" s="306" t="s">
        <v>284</v>
      </c>
      <c r="B57" s="307" t="s">
        <v>285</v>
      </c>
      <c r="C57" s="308"/>
      <c r="D57" s="113">
        <v>0.5409746993928799</v>
      </c>
      <c r="E57" s="115">
        <v>229</v>
      </c>
      <c r="F57" s="114">
        <v>224</v>
      </c>
      <c r="G57" s="114">
        <v>220</v>
      </c>
      <c r="H57" s="114">
        <v>228</v>
      </c>
      <c r="I57" s="140">
        <v>240</v>
      </c>
      <c r="J57" s="115">
        <v>-11</v>
      </c>
      <c r="K57" s="116">
        <v>-4.583333333333333</v>
      </c>
    </row>
    <row r="58" spans="1:11" ht="14.1" customHeight="1" x14ac:dyDescent="0.2">
      <c r="A58" s="306">
        <v>73</v>
      </c>
      <c r="B58" s="307" t="s">
        <v>286</v>
      </c>
      <c r="C58" s="308"/>
      <c r="D58" s="113">
        <v>1.0725000590583733</v>
      </c>
      <c r="E58" s="115">
        <v>454</v>
      </c>
      <c r="F58" s="114">
        <v>458</v>
      </c>
      <c r="G58" s="114">
        <v>477</v>
      </c>
      <c r="H58" s="114">
        <v>464</v>
      </c>
      <c r="I58" s="140">
        <v>471</v>
      </c>
      <c r="J58" s="115">
        <v>-17</v>
      </c>
      <c r="K58" s="116">
        <v>-3.6093418259023355</v>
      </c>
    </row>
    <row r="59" spans="1:11" ht="14.1" customHeight="1" x14ac:dyDescent="0.2">
      <c r="A59" s="306" t="s">
        <v>287</v>
      </c>
      <c r="B59" s="307" t="s">
        <v>288</v>
      </c>
      <c r="C59" s="308"/>
      <c r="D59" s="113">
        <v>0.7063381446221445</v>
      </c>
      <c r="E59" s="115">
        <v>299</v>
      </c>
      <c r="F59" s="114">
        <v>298</v>
      </c>
      <c r="G59" s="114">
        <v>309</v>
      </c>
      <c r="H59" s="114">
        <v>296</v>
      </c>
      <c r="I59" s="140">
        <v>296</v>
      </c>
      <c r="J59" s="115">
        <v>3</v>
      </c>
      <c r="K59" s="116">
        <v>1.0135135135135136</v>
      </c>
    </row>
    <row r="60" spans="1:11" ht="14.1" customHeight="1" x14ac:dyDescent="0.2">
      <c r="A60" s="306">
        <v>81</v>
      </c>
      <c r="B60" s="307" t="s">
        <v>289</v>
      </c>
      <c r="C60" s="308"/>
      <c r="D60" s="113">
        <v>5.3790366398147933</v>
      </c>
      <c r="E60" s="115">
        <v>2277</v>
      </c>
      <c r="F60" s="114">
        <v>2274</v>
      </c>
      <c r="G60" s="114">
        <v>2255</v>
      </c>
      <c r="H60" s="114">
        <v>2308</v>
      </c>
      <c r="I60" s="140">
        <v>2289</v>
      </c>
      <c r="J60" s="115">
        <v>-12</v>
      </c>
      <c r="K60" s="116">
        <v>-0.52424639580602883</v>
      </c>
    </row>
    <row r="61" spans="1:11" ht="14.1" customHeight="1" x14ac:dyDescent="0.2">
      <c r="A61" s="306" t="s">
        <v>290</v>
      </c>
      <c r="B61" s="307" t="s">
        <v>291</v>
      </c>
      <c r="C61" s="308"/>
      <c r="D61" s="113">
        <v>1.575677399541707</v>
      </c>
      <c r="E61" s="115">
        <v>667</v>
      </c>
      <c r="F61" s="114">
        <v>665</v>
      </c>
      <c r="G61" s="114">
        <v>674</v>
      </c>
      <c r="H61" s="114">
        <v>707</v>
      </c>
      <c r="I61" s="140">
        <v>715</v>
      </c>
      <c r="J61" s="115">
        <v>-48</v>
      </c>
      <c r="K61" s="116">
        <v>-6.7132867132867133</v>
      </c>
    </row>
    <row r="62" spans="1:11" ht="14.1" customHeight="1" x14ac:dyDescent="0.2">
      <c r="A62" s="306" t="s">
        <v>292</v>
      </c>
      <c r="B62" s="307" t="s">
        <v>293</v>
      </c>
      <c r="C62" s="308"/>
      <c r="D62" s="113">
        <v>2.4261179750064965</v>
      </c>
      <c r="E62" s="115">
        <v>1027</v>
      </c>
      <c r="F62" s="114">
        <v>1009</v>
      </c>
      <c r="G62" s="114">
        <v>998</v>
      </c>
      <c r="H62" s="114">
        <v>1018</v>
      </c>
      <c r="I62" s="140">
        <v>984</v>
      </c>
      <c r="J62" s="115">
        <v>43</v>
      </c>
      <c r="K62" s="116">
        <v>4.3699186991869921</v>
      </c>
    </row>
    <row r="63" spans="1:11" ht="14.1" customHeight="1" x14ac:dyDescent="0.2">
      <c r="A63" s="306"/>
      <c r="B63" s="307" t="s">
        <v>294</v>
      </c>
      <c r="C63" s="308"/>
      <c r="D63" s="113">
        <v>2.2111454962084522</v>
      </c>
      <c r="E63" s="115">
        <v>936</v>
      </c>
      <c r="F63" s="114">
        <v>932</v>
      </c>
      <c r="G63" s="114">
        <v>919</v>
      </c>
      <c r="H63" s="114">
        <v>942</v>
      </c>
      <c r="I63" s="140">
        <v>909</v>
      </c>
      <c r="J63" s="115">
        <v>27</v>
      </c>
      <c r="K63" s="116">
        <v>2.9702970297029703</v>
      </c>
    </row>
    <row r="64" spans="1:11" ht="14.1" customHeight="1" x14ac:dyDescent="0.2">
      <c r="A64" s="306" t="s">
        <v>295</v>
      </c>
      <c r="B64" s="307" t="s">
        <v>296</v>
      </c>
      <c r="C64" s="308"/>
      <c r="D64" s="113">
        <v>0.15118943563818479</v>
      </c>
      <c r="E64" s="115">
        <v>64</v>
      </c>
      <c r="F64" s="114">
        <v>65</v>
      </c>
      <c r="G64" s="114">
        <v>62</v>
      </c>
      <c r="H64" s="114">
        <v>61</v>
      </c>
      <c r="I64" s="140">
        <v>64</v>
      </c>
      <c r="J64" s="115">
        <v>0</v>
      </c>
      <c r="K64" s="116">
        <v>0</v>
      </c>
    </row>
    <row r="65" spans="1:11" ht="14.1" customHeight="1" x14ac:dyDescent="0.2">
      <c r="A65" s="306" t="s">
        <v>297</v>
      </c>
      <c r="B65" s="307" t="s">
        <v>298</v>
      </c>
      <c r="C65" s="308"/>
      <c r="D65" s="113">
        <v>0.70161347475845126</v>
      </c>
      <c r="E65" s="115">
        <v>297</v>
      </c>
      <c r="F65" s="114">
        <v>319</v>
      </c>
      <c r="G65" s="114">
        <v>307</v>
      </c>
      <c r="H65" s="114">
        <v>319</v>
      </c>
      <c r="I65" s="140">
        <v>320</v>
      </c>
      <c r="J65" s="115">
        <v>-23</v>
      </c>
      <c r="K65" s="116">
        <v>-7.1875</v>
      </c>
    </row>
    <row r="66" spans="1:11" ht="14.1" customHeight="1" x14ac:dyDescent="0.2">
      <c r="A66" s="306">
        <v>82</v>
      </c>
      <c r="B66" s="307" t="s">
        <v>299</v>
      </c>
      <c r="C66" s="308"/>
      <c r="D66" s="113">
        <v>2.8867732867165907</v>
      </c>
      <c r="E66" s="115">
        <v>1222</v>
      </c>
      <c r="F66" s="114">
        <v>1293</v>
      </c>
      <c r="G66" s="114">
        <v>1294</v>
      </c>
      <c r="H66" s="114">
        <v>1286</v>
      </c>
      <c r="I66" s="140">
        <v>1300</v>
      </c>
      <c r="J66" s="115">
        <v>-78</v>
      </c>
      <c r="K66" s="116">
        <v>-6</v>
      </c>
    </row>
    <row r="67" spans="1:11" ht="14.1" customHeight="1" x14ac:dyDescent="0.2">
      <c r="A67" s="306" t="s">
        <v>300</v>
      </c>
      <c r="B67" s="307" t="s">
        <v>301</v>
      </c>
      <c r="C67" s="308"/>
      <c r="D67" s="113">
        <v>1.0961234083768396</v>
      </c>
      <c r="E67" s="115">
        <v>464</v>
      </c>
      <c r="F67" s="114">
        <v>482</v>
      </c>
      <c r="G67" s="114">
        <v>497</v>
      </c>
      <c r="H67" s="114">
        <v>507</v>
      </c>
      <c r="I67" s="140">
        <v>521</v>
      </c>
      <c r="J67" s="115">
        <v>-57</v>
      </c>
      <c r="K67" s="116">
        <v>-10.940499040307103</v>
      </c>
    </row>
    <row r="68" spans="1:11" ht="14.1" customHeight="1" x14ac:dyDescent="0.2">
      <c r="A68" s="306" t="s">
        <v>302</v>
      </c>
      <c r="B68" s="307" t="s">
        <v>303</v>
      </c>
      <c r="C68" s="308"/>
      <c r="D68" s="113">
        <v>1.093761073444993</v>
      </c>
      <c r="E68" s="115">
        <v>463</v>
      </c>
      <c r="F68" s="114">
        <v>523</v>
      </c>
      <c r="G68" s="114">
        <v>518</v>
      </c>
      <c r="H68" s="114">
        <v>498</v>
      </c>
      <c r="I68" s="140">
        <v>500</v>
      </c>
      <c r="J68" s="115">
        <v>-37</v>
      </c>
      <c r="K68" s="116">
        <v>-7.4</v>
      </c>
    </row>
    <row r="69" spans="1:11" ht="14.1" customHeight="1" x14ac:dyDescent="0.2">
      <c r="A69" s="306">
        <v>83</v>
      </c>
      <c r="B69" s="307" t="s">
        <v>304</v>
      </c>
      <c r="C69" s="308"/>
      <c r="D69" s="113">
        <v>3.2694715456757457</v>
      </c>
      <c r="E69" s="115">
        <v>1384</v>
      </c>
      <c r="F69" s="114">
        <v>1394</v>
      </c>
      <c r="G69" s="114">
        <v>1364</v>
      </c>
      <c r="H69" s="114">
        <v>1403</v>
      </c>
      <c r="I69" s="140">
        <v>1399</v>
      </c>
      <c r="J69" s="115">
        <v>-15</v>
      </c>
      <c r="K69" s="116">
        <v>-1.0721944245889921</v>
      </c>
    </row>
    <row r="70" spans="1:11" ht="14.1" customHeight="1" x14ac:dyDescent="0.2">
      <c r="A70" s="306" t="s">
        <v>305</v>
      </c>
      <c r="B70" s="307" t="s">
        <v>306</v>
      </c>
      <c r="C70" s="308"/>
      <c r="D70" s="113">
        <v>2.1261014386619737</v>
      </c>
      <c r="E70" s="115">
        <v>900</v>
      </c>
      <c r="F70" s="114">
        <v>916</v>
      </c>
      <c r="G70" s="114">
        <v>886</v>
      </c>
      <c r="H70" s="114">
        <v>936</v>
      </c>
      <c r="I70" s="140">
        <v>908</v>
      </c>
      <c r="J70" s="115">
        <v>-8</v>
      </c>
      <c r="K70" s="116">
        <v>-0.88105726872246692</v>
      </c>
    </row>
    <row r="71" spans="1:11" ht="14.1" customHeight="1" x14ac:dyDescent="0.2">
      <c r="A71" s="306"/>
      <c r="B71" s="307" t="s">
        <v>307</v>
      </c>
      <c r="C71" s="308"/>
      <c r="D71" s="113">
        <v>0.94965864260234811</v>
      </c>
      <c r="E71" s="115">
        <v>402</v>
      </c>
      <c r="F71" s="114">
        <v>401</v>
      </c>
      <c r="G71" s="114">
        <v>410</v>
      </c>
      <c r="H71" s="114">
        <v>431</v>
      </c>
      <c r="I71" s="140">
        <v>432</v>
      </c>
      <c r="J71" s="115">
        <v>-30</v>
      </c>
      <c r="K71" s="116">
        <v>-6.9444444444444446</v>
      </c>
    </row>
    <row r="72" spans="1:11" ht="14.1" customHeight="1" x14ac:dyDescent="0.2">
      <c r="A72" s="306">
        <v>84</v>
      </c>
      <c r="B72" s="307" t="s">
        <v>308</v>
      </c>
      <c r="C72" s="308"/>
      <c r="D72" s="113">
        <v>6.3381446221445277</v>
      </c>
      <c r="E72" s="115">
        <v>2683</v>
      </c>
      <c r="F72" s="114">
        <v>2861</v>
      </c>
      <c r="G72" s="114">
        <v>2586</v>
      </c>
      <c r="H72" s="114">
        <v>2810</v>
      </c>
      <c r="I72" s="140">
        <v>2675</v>
      </c>
      <c r="J72" s="115">
        <v>8</v>
      </c>
      <c r="K72" s="116">
        <v>0.29906542056074764</v>
      </c>
    </row>
    <row r="73" spans="1:11" ht="14.1" customHeight="1" x14ac:dyDescent="0.2">
      <c r="A73" s="306" t="s">
        <v>309</v>
      </c>
      <c r="B73" s="307" t="s">
        <v>310</v>
      </c>
      <c r="C73" s="308"/>
      <c r="D73" s="113">
        <v>0.12756608631971841</v>
      </c>
      <c r="E73" s="115">
        <v>54</v>
      </c>
      <c r="F73" s="114">
        <v>53</v>
      </c>
      <c r="G73" s="114">
        <v>49</v>
      </c>
      <c r="H73" s="114">
        <v>54</v>
      </c>
      <c r="I73" s="140">
        <v>55</v>
      </c>
      <c r="J73" s="115">
        <v>-1</v>
      </c>
      <c r="K73" s="116">
        <v>-1.8181818181818181</v>
      </c>
    </row>
    <row r="74" spans="1:11" ht="14.1" customHeight="1" x14ac:dyDescent="0.2">
      <c r="A74" s="306" t="s">
        <v>311</v>
      </c>
      <c r="B74" s="307" t="s">
        <v>312</v>
      </c>
      <c r="C74" s="308"/>
      <c r="D74" s="113">
        <v>9.4493397273865493E-2</v>
      </c>
      <c r="E74" s="115">
        <v>40</v>
      </c>
      <c r="F74" s="114">
        <v>40</v>
      </c>
      <c r="G74" s="114">
        <v>37</v>
      </c>
      <c r="H74" s="114">
        <v>40</v>
      </c>
      <c r="I74" s="140">
        <v>44</v>
      </c>
      <c r="J74" s="115">
        <v>-4</v>
      </c>
      <c r="K74" s="116">
        <v>-9.0909090909090917</v>
      </c>
    </row>
    <row r="75" spans="1:11" ht="14.1" customHeight="1" x14ac:dyDescent="0.2">
      <c r="A75" s="306" t="s">
        <v>313</v>
      </c>
      <c r="B75" s="307" t="s">
        <v>314</v>
      </c>
      <c r="C75" s="308"/>
      <c r="D75" s="113">
        <v>4.8569606198766859</v>
      </c>
      <c r="E75" s="115">
        <v>2056</v>
      </c>
      <c r="F75" s="114">
        <v>2174</v>
      </c>
      <c r="G75" s="114">
        <v>1952</v>
      </c>
      <c r="H75" s="114">
        <v>2151</v>
      </c>
      <c r="I75" s="140">
        <v>2058</v>
      </c>
      <c r="J75" s="115">
        <v>-2</v>
      </c>
      <c r="K75" s="116">
        <v>-9.7181729834791064E-2</v>
      </c>
    </row>
    <row r="76" spans="1:11" ht="14.1" customHeight="1" x14ac:dyDescent="0.2">
      <c r="A76" s="306">
        <v>91</v>
      </c>
      <c r="B76" s="307" t="s">
        <v>315</v>
      </c>
      <c r="C76" s="308"/>
      <c r="D76" s="113">
        <v>8.7406392478325573E-2</v>
      </c>
      <c r="E76" s="115">
        <v>37</v>
      </c>
      <c r="F76" s="114">
        <v>42</v>
      </c>
      <c r="G76" s="114">
        <v>48</v>
      </c>
      <c r="H76" s="114">
        <v>53</v>
      </c>
      <c r="I76" s="140">
        <v>44</v>
      </c>
      <c r="J76" s="115">
        <v>-7</v>
      </c>
      <c r="K76" s="116">
        <v>-15.909090909090908</v>
      </c>
    </row>
    <row r="77" spans="1:11" ht="14.1" customHeight="1" x14ac:dyDescent="0.2">
      <c r="A77" s="306">
        <v>92</v>
      </c>
      <c r="B77" s="307" t="s">
        <v>316</v>
      </c>
      <c r="C77" s="308"/>
      <c r="D77" s="113">
        <v>0.45120597198270773</v>
      </c>
      <c r="E77" s="115">
        <v>191</v>
      </c>
      <c r="F77" s="114">
        <v>197</v>
      </c>
      <c r="G77" s="114">
        <v>196</v>
      </c>
      <c r="H77" s="114">
        <v>200</v>
      </c>
      <c r="I77" s="140">
        <v>198</v>
      </c>
      <c r="J77" s="115">
        <v>-7</v>
      </c>
      <c r="K77" s="116">
        <v>-3.5353535353535355</v>
      </c>
    </row>
    <row r="78" spans="1:11" ht="14.1" customHeight="1" x14ac:dyDescent="0.2">
      <c r="A78" s="306">
        <v>93</v>
      </c>
      <c r="B78" s="307" t="s">
        <v>317</v>
      </c>
      <c r="C78" s="308"/>
      <c r="D78" s="113">
        <v>6.6145378091705842E-2</v>
      </c>
      <c r="E78" s="115">
        <v>28</v>
      </c>
      <c r="F78" s="114">
        <v>39</v>
      </c>
      <c r="G78" s="114">
        <v>33</v>
      </c>
      <c r="H78" s="114">
        <v>30</v>
      </c>
      <c r="I78" s="140">
        <v>33</v>
      </c>
      <c r="J78" s="115">
        <v>-5</v>
      </c>
      <c r="K78" s="116">
        <v>-15.151515151515152</v>
      </c>
    </row>
    <row r="79" spans="1:11" ht="14.1" customHeight="1" x14ac:dyDescent="0.2">
      <c r="A79" s="306">
        <v>94</v>
      </c>
      <c r="B79" s="307" t="s">
        <v>318</v>
      </c>
      <c r="C79" s="308"/>
      <c r="D79" s="113">
        <v>0.59058373296165934</v>
      </c>
      <c r="E79" s="115">
        <v>250</v>
      </c>
      <c r="F79" s="114">
        <v>287</v>
      </c>
      <c r="G79" s="114">
        <v>280</v>
      </c>
      <c r="H79" s="114">
        <v>300</v>
      </c>
      <c r="I79" s="140">
        <v>252</v>
      </c>
      <c r="J79" s="115">
        <v>-2</v>
      </c>
      <c r="K79" s="116">
        <v>-0.79365079365079361</v>
      </c>
    </row>
    <row r="80" spans="1:11" ht="14.1" customHeight="1" x14ac:dyDescent="0.2">
      <c r="A80" s="306" t="s">
        <v>319</v>
      </c>
      <c r="B80" s="307" t="s">
        <v>320</v>
      </c>
      <c r="C80" s="308"/>
      <c r="D80" s="113">
        <v>1.1811674659233187E-2</v>
      </c>
      <c r="E80" s="115">
        <v>5</v>
      </c>
      <c r="F80" s="114">
        <v>5</v>
      </c>
      <c r="G80" s="114">
        <v>5</v>
      </c>
      <c r="H80" s="114">
        <v>5</v>
      </c>
      <c r="I80" s="140">
        <v>5</v>
      </c>
      <c r="J80" s="115">
        <v>0</v>
      </c>
      <c r="K80" s="116">
        <v>0</v>
      </c>
    </row>
    <row r="81" spans="1:11" ht="14.1" customHeight="1" x14ac:dyDescent="0.2">
      <c r="A81" s="310" t="s">
        <v>321</v>
      </c>
      <c r="B81" s="311" t="s">
        <v>334</v>
      </c>
      <c r="C81" s="312"/>
      <c r="D81" s="125">
        <v>4.2876379013016468</v>
      </c>
      <c r="E81" s="143">
        <v>1815</v>
      </c>
      <c r="F81" s="144">
        <v>1852</v>
      </c>
      <c r="G81" s="144">
        <v>1822</v>
      </c>
      <c r="H81" s="144">
        <v>1871</v>
      </c>
      <c r="I81" s="145">
        <v>1838</v>
      </c>
      <c r="J81" s="143">
        <v>-23</v>
      </c>
      <c r="K81" s="146">
        <v>-1.2513601741022851</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15760</v>
      </c>
      <c r="G12" s="536">
        <v>14158</v>
      </c>
      <c r="H12" s="536">
        <v>19863</v>
      </c>
      <c r="I12" s="536">
        <v>13578</v>
      </c>
      <c r="J12" s="537">
        <v>15406</v>
      </c>
      <c r="K12" s="538">
        <v>354</v>
      </c>
      <c r="L12" s="349">
        <v>2.2978060495910686</v>
      </c>
    </row>
    <row r="13" spans="1:17" s="110" customFormat="1" ht="15" customHeight="1" x14ac:dyDescent="0.2">
      <c r="A13" s="350" t="s">
        <v>345</v>
      </c>
      <c r="B13" s="351" t="s">
        <v>346</v>
      </c>
      <c r="C13" s="347"/>
      <c r="D13" s="347"/>
      <c r="E13" s="348"/>
      <c r="F13" s="536">
        <v>9148</v>
      </c>
      <c r="G13" s="536">
        <v>7714</v>
      </c>
      <c r="H13" s="536">
        <v>11342</v>
      </c>
      <c r="I13" s="536">
        <v>8135</v>
      </c>
      <c r="J13" s="537">
        <v>8878</v>
      </c>
      <c r="K13" s="538">
        <v>270</v>
      </c>
      <c r="L13" s="349">
        <v>3.0412255012390177</v>
      </c>
    </row>
    <row r="14" spans="1:17" s="110" customFormat="1" ht="22.5" customHeight="1" x14ac:dyDescent="0.2">
      <c r="A14" s="350"/>
      <c r="B14" s="351" t="s">
        <v>347</v>
      </c>
      <c r="C14" s="347"/>
      <c r="D14" s="347"/>
      <c r="E14" s="348"/>
      <c r="F14" s="536">
        <v>6612</v>
      </c>
      <c r="G14" s="536">
        <v>6444</v>
      </c>
      <c r="H14" s="536">
        <v>8521</v>
      </c>
      <c r="I14" s="536">
        <v>5443</v>
      </c>
      <c r="J14" s="537">
        <v>6528</v>
      </c>
      <c r="K14" s="538">
        <v>84</v>
      </c>
      <c r="L14" s="349">
        <v>1.286764705882353</v>
      </c>
    </row>
    <row r="15" spans="1:17" s="110" customFormat="1" ht="15" customHeight="1" x14ac:dyDescent="0.2">
      <c r="A15" s="350" t="s">
        <v>348</v>
      </c>
      <c r="B15" s="351" t="s">
        <v>108</v>
      </c>
      <c r="C15" s="347"/>
      <c r="D15" s="347"/>
      <c r="E15" s="348"/>
      <c r="F15" s="536">
        <v>3389</v>
      </c>
      <c r="G15" s="536">
        <v>3784</v>
      </c>
      <c r="H15" s="536">
        <v>7336</v>
      </c>
      <c r="I15" s="536">
        <v>3116</v>
      </c>
      <c r="J15" s="537">
        <v>3395</v>
      </c>
      <c r="K15" s="538">
        <v>-6</v>
      </c>
      <c r="L15" s="349">
        <v>-0.17673048600883653</v>
      </c>
    </row>
    <row r="16" spans="1:17" s="110" customFormat="1" ht="15" customHeight="1" x14ac:dyDescent="0.2">
      <c r="A16" s="350"/>
      <c r="B16" s="351" t="s">
        <v>109</v>
      </c>
      <c r="C16" s="347"/>
      <c r="D16" s="347"/>
      <c r="E16" s="348"/>
      <c r="F16" s="536">
        <v>10840</v>
      </c>
      <c r="G16" s="536">
        <v>9236</v>
      </c>
      <c r="H16" s="536">
        <v>11155</v>
      </c>
      <c r="I16" s="536">
        <v>9351</v>
      </c>
      <c r="J16" s="537">
        <v>10605</v>
      </c>
      <c r="K16" s="538">
        <v>235</v>
      </c>
      <c r="L16" s="349">
        <v>2.2159358793022159</v>
      </c>
    </row>
    <row r="17" spans="1:12" s="110" customFormat="1" ht="15" customHeight="1" x14ac:dyDescent="0.2">
      <c r="A17" s="350"/>
      <c r="B17" s="351" t="s">
        <v>110</v>
      </c>
      <c r="C17" s="347"/>
      <c r="D17" s="347"/>
      <c r="E17" s="348"/>
      <c r="F17" s="536">
        <v>1377</v>
      </c>
      <c r="G17" s="536">
        <v>1023</v>
      </c>
      <c r="H17" s="536">
        <v>1226</v>
      </c>
      <c r="I17" s="536">
        <v>994</v>
      </c>
      <c r="J17" s="537">
        <v>1258</v>
      </c>
      <c r="K17" s="538">
        <v>119</v>
      </c>
      <c r="L17" s="349">
        <v>9.4594594594594597</v>
      </c>
    </row>
    <row r="18" spans="1:12" s="110" customFormat="1" ht="15" customHeight="1" x14ac:dyDescent="0.2">
      <c r="A18" s="350"/>
      <c r="B18" s="351" t="s">
        <v>111</v>
      </c>
      <c r="C18" s="347"/>
      <c r="D18" s="347"/>
      <c r="E18" s="348"/>
      <c r="F18" s="536">
        <v>154</v>
      </c>
      <c r="G18" s="536">
        <v>115</v>
      </c>
      <c r="H18" s="536">
        <v>146</v>
      </c>
      <c r="I18" s="536">
        <v>117</v>
      </c>
      <c r="J18" s="537">
        <v>148</v>
      </c>
      <c r="K18" s="538">
        <v>6</v>
      </c>
      <c r="L18" s="349">
        <v>4.0540540540540544</v>
      </c>
    </row>
    <row r="19" spans="1:12" s="110" customFormat="1" ht="15" customHeight="1" x14ac:dyDescent="0.2">
      <c r="A19" s="118" t="s">
        <v>113</v>
      </c>
      <c r="B19" s="119" t="s">
        <v>181</v>
      </c>
      <c r="C19" s="347"/>
      <c r="D19" s="347"/>
      <c r="E19" s="348"/>
      <c r="F19" s="536">
        <v>9786</v>
      </c>
      <c r="G19" s="536">
        <v>8285</v>
      </c>
      <c r="H19" s="536">
        <v>13417</v>
      </c>
      <c r="I19" s="536">
        <v>8333</v>
      </c>
      <c r="J19" s="537">
        <v>9557</v>
      </c>
      <c r="K19" s="538">
        <v>229</v>
      </c>
      <c r="L19" s="349">
        <v>2.3961494192738306</v>
      </c>
    </row>
    <row r="20" spans="1:12" s="110" customFormat="1" ht="15" customHeight="1" x14ac:dyDescent="0.2">
      <c r="A20" s="118"/>
      <c r="B20" s="119" t="s">
        <v>182</v>
      </c>
      <c r="C20" s="347"/>
      <c r="D20" s="347"/>
      <c r="E20" s="348"/>
      <c r="F20" s="536">
        <v>5974</v>
      </c>
      <c r="G20" s="536">
        <v>5873</v>
      </c>
      <c r="H20" s="536">
        <v>6446</v>
      </c>
      <c r="I20" s="536">
        <v>5245</v>
      </c>
      <c r="J20" s="537">
        <v>5849</v>
      </c>
      <c r="K20" s="538">
        <v>125</v>
      </c>
      <c r="L20" s="349">
        <v>2.1371174559753805</v>
      </c>
    </row>
    <row r="21" spans="1:12" s="110" customFormat="1" ht="15" customHeight="1" x14ac:dyDescent="0.2">
      <c r="A21" s="118" t="s">
        <v>113</v>
      </c>
      <c r="B21" s="119" t="s">
        <v>116</v>
      </c>
      <c r="C21" s="347"/>
      <c r="D21" s="347"/>
      <c r="E21" s="348"/>
      <c r="F21" s="536">
        <v>12106</v>
      </c>
      <c r="G21" s="536">
        <v>10681</v>
      </c>
      <c r="H21" s="536">
        <v>15508</v>
      </c>
      <c r="I21" s="536">
        <v>10210</v>
      </c>
      <c r="J21" s="537">
        <v>12060</v>
      </c>
      <c r="K21" s="538">
        <v>46</v>
      </c>
      <c r="L21" s="349">
        <v>0.38142620232172469</v>
      </c>
    </row>
    <row r="22" spans="1:12" s="110" customFormat="1" ht="15" customHeight="1" x14ac:dyDescent="0.2">
      <c r="A22" s="118"/>
      <c r="B22" s="119" t="s">
        <v>117</v>
      </c>
      <c r="C22" s="347"/>
      <c r="D22" s="347"/>
      <c r="E22" s="348"/>
      <c r="F22" s="536">
        <v>3628</v>
      </c>
      <c r="G22" s="536">
        <v>3444</v>
      </c>
      <c r="H22" s="536">
        <v>4330</v>
      </c>
      <c r="I22" s="536">
        <v>3339</v>
      </c>
      <c r="J22" s="537">
        <v>3319</v>
      </c>
      <c r="K22" s="538">
        <v>309</v>
      </c>
      <c r="L22" s="349">
        <v>9.3100331425128058</v>
      </c>
    </row>
    <row r="23" spans="1:12" s="110" customFormat="1" ht="15" customHeight="1" x14ac:dyDescent="0.2">
      <c r="A23" s="352" t="s">
        <v>348</v>
      </c>
      <c r="B23" s="353" t="s">
        <v>193</v>
      </c>
      <c r="C23" s="354"/>
      <c r="D23" s="354"/>
      <c r="E23" s="355"/>
      <c r="F23" s="539">
        <v>562</v>
      </c>
      <c r="G23" s="539">
        <v>1158</v>
      </c>
      <c r="H23" s="539">
        <v>3656</v>
      </c>
      <c r="I23" s="539">
        <v>476</v>
      </c>
      <c r="J23" s="540">
        <v>462</v>
      </c>
      <c r="K23" s="541">
        <v>100</v>
      </c>
      <c r="L23" s="356">
        <v>21.645021645021647</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39.6</v>
      </c>
      <c r="G25" s="542">
        <v>43.8</v>
      </c>
      <c r="H25" s="542">
        <v>45</v>
      </c>
      <c r="I25" s="542">
        <v>43.3</v>
      </c>
      <c r="J25" s="542">
        <v>41.2</v>
      </c>
      <c r="K25" s="543" t="s">
        <v>350</v>
      </c>
      <c r="L25" s="364">
        <v>-1.6000000000000014</v>
      </c>
    </row>
    <row r="26" spans="1:12" s="110" customFormat="1" ht="15" customHeight="1" x14ac:dyDescent="0.2">
      <c r="A26" s="365" t="s">
        <v>105</v>
      </c>
      <c r="B26" s="366" t="s">
        <v>346</v>
      </c>
      <c r="C26" s="362"/>
      <c r="D26" s="362"/>
      <c r="E26" s="363"/>
      <c r="F26" s="542">
        <v>37.1</v>
      </c>
      <c r="G26" s="542">
        <v>41.1</v>
      </c>
      <c r="H26" s="542">
        <v>41.3</v>
      </c>
      <c r="I26" s="542">
        <v>38.799999999999997</v>
      </c>
      <c r="J26" s="544">
        <v>37.6</v>
      </c>
      <c r="K26" s="543" t="s">
        <v>350</v>
      </c>
      <c r="L26" s="364">
        <v>-0.5</v>
      </c>
    </row>
    <row r="27" spans="1:12" s="110" customFormat="1" ht="15" customHeight="1" x14ac:dyDescent="0.2">
      <c r="A27" s="365"/>
      <c r="B27" s="366" t="s">
        <v>347</v>
      </c>
      <c r="C27" s="362"/>
      <c r="D27" s="362"/>
      <c r="E27" s="363"/>
      <c r="F27" s="542">
        <v>43.1</v>
      </c>
      <c r="G27" s="542">
        <v>47.3</v>
      </c>
      <c r="H27" s="542">
        <v>50.1</v>
      </c>
      <c r="I27" s="542">
        <v>50.3</v>
      </c>
      <c r="J27" s="542">
        <v>46.2</v>
      </c>
      <c r="K27" s="543" t="s">
        <v>350</v>
      </c>
      <c r="L27" s="364">
        <v>-3.1000000000000014</v>
      </c>
    </row>
    <row r="28" spans="1:12" s="110" customFormat="1" ht="15" customHeight="1" x14ac:dyDescent="0.2">
      <c r="A28" s="365" t="s">
        <v>113</v>
      </c>
      <c r="B28" s="366" t="s">
        <v>108</v>
      </c>
      <c r="C28" s="362"/>
      <c r="D28" s="362"/>
      <c r="E28" s="363"/>
      <c r="F28" s="542">
        <v>54.3</v>
      </c>
      <c r="G28" s="542">
        <v>57.7</v>
      </c>
      <c r="H28" s="542">
        <v>58.5</v>
      </c>
      <c r="I28" s="542">
        <v>56.1</v>
      </c>
      <c r="J28" s="542">
        <v>55.1</v>
      </c>
      <c r="K28" s="543" t="s">
        <v>350</v>
      </c>
      <c r="L28" s="364">
        <v>-0.80000000000000426</v>
      </c>
    </row>
    <row r="29" spans="1:12" s="110" customFormat="1" ht="11.25" x14ac:dyDescent="0.2">
      <c r="A29" s="365"/>
      <c r="B29" s="366" t="s">
        <v>109</v>
      </c>
      <c r="C29" s="362"/>
      <c r="D29" s="362"/>
      <c r="E29" s="363"/>
      <c r="F29" s="542">
        <v>37.700000000000003</v>
      </c>
      <c r="G29" s="542">
        <v>41</v>
      </c>
      <c r="H29" s="542">
        <v>41.7</v>
      </c>
      <c r="I29" s="542">
        <v>40.299999999999997</v>
      </c>
      <c r="J29" s="544">
        <v>38.6</v>
      </c>
      <c r="K29" s="543" t="s">
        <v>350</v>
      </c>
      <c r="L29" s="364">
        <v>-0.89999999999999858</v>
      </c>
    </row>
    <row r="30" spans="1:12" s="110" customFormat="1" ht="15" customHeight="1" x14ac:dyDescent="0.2">
      <c r="A30" s="365"/>
      <c r="B30" s="366" t="s">
        <v>110</v>
      </c>
      <c r="C30" s="362"/>
      <c r="D30" s="362"/>
      <c r="E30" s="363"/>
      <c r="F30" s="542">
        <v>25.6</v>
      </c>
      <c r="G30" s="542">
        <v>31.9</v>
      </c>
      <c r="H30" s="542">
        <v>33.4</v>
      </c>
      <c r="I30" s="542">
        <v>35.9</v>
      </c>
      <c r="J30" s="542">
        <v>31</v>
      </c>
      <c r="K30" s="543" t="s">
        <v>350</v>
      </c>
      <c r="L30" s="364">
        <v>-5.3999999999999986</v>
      </c>
    </row>
    <row r="31" spans="1:12" s="110" customFormat="1" ht="15" customHeight="1" x14ac:dyDescent="0.2">
      <c r="A31" s="365"/>
      <c r="B31" s="366" t="s">
        <v>111</v>
      </c>
      <c r="C31" s="362"/>
      <c r="D31" s="362"/>
      <c r="E31" s="363"/>
      <c r="F31" s="542">
        <v>24.7</v>
      </c>
      <c r="G31" s="542">
        <v>34.799999999999997</v>
      </c>
      <c r="H31" s="542">
        <v>44.5</v>
      </c>
      <c r="I31" s="542">
        <v>41</v>
      </c>
      <c r="J31" s="542">
        <v>33.799999999999997</v>
      </c>
      <c r="K31" s="543" t="s">
        <v>350</v>
      </c>
      <c r="L31" s="364">
        <v>-9.0999999999999979</v>
      </c>
    </row>
    <row r="32" spans="1:12" s="110" customFormat="1" ht="15" customHeight="1" x14ac:dyDescent="0.2">
      <c r="A32" s="367" t="s">
        <v>113</v>
      </c>
      <c r="B32" s="368" t="s">
        <v>181</v>
      </c>
      <c r="C32" s="362"/>
      <c r="D32" s="362"/>
      <c r="E32" s="363"/>
      <c r="F32" s="542">
        <v>32.5</v>
      </c>
      <c r="G32" s="542">
        <v>34.700000000000003</v>
      </c>
      <c r="H32" s="542">
        <v>36.799999999999997</v>
      </c>
      <c r="I32" s="542">
        <v>35.200000000000003</v>
      </c>
      <c r="J32" s="544">
        <v>34.4</v>
      </c>
      <c r="K32" s="543" t="s">
        <v>350</v>
      </c>
      <c r="L32" s="364">
        <v>-1.8999999999999986</v>
      </c>
    </row>
    <row r="33" spans="1:12" s="110" customFormat="1" ht="15" customHeight="1" x14ac:dyDescent="0.2">
      <c r="A33" s="367"/>
      <c r="B33" s="368" t="s">
        <v>182</v>
      </c>
      <c r="C33" s="362"/>
      <c r="D33" s="362"/>
      <c r="E33" s="363"/>
      <c r="F33" s="542">
        <v>50.5</v>
      </c>
      <c r="G33" s="542">
        <v>54.8</v>
      </c>
      <c r="H33" s="542">
        <v>56.9</v>
      </c>
      <c r="I33" s="542">
        <v>55.4</v>
      </c>
      <c r="J33" s="542">
        <v>51.6</v>
      </c>
      <c r="K33" s="543" t="s">
        <v>350</v>
      </c>
      <c r="L33" s="364">
        <v>-1.1000000000000014</v>
      </c>
    </row>
    <row r="34" spans="1:12" s="369" customFormat="1" ht="15" customHeight="1" x14ac:dyDescent="0.2">
      <c r="A34" s="367" t="s">
        <v>113</v>
      </c>
      <c r="B34" s="368" t="s">
        <v>116</v>
      </c>
      <c r="C34" s="362"/>
      <c r="D34" s="362"/>
      <c r="E34" s="363"/>
      <c r="F34" s="542">
        <v>40.6</v>
      </c>
      <c r="G34" s="542">
        <v>45.8</v>
      </c>
      <c r="H34" s="542">
        <v>46.1</v>
      </c>
      <c r="I34" s="542">
        <v>45.7</v>
      </c>
      <c r="J34" s="542">
        <v>42.6</v>
      </c>
      <c r="K34" s="543" t="s">
        <v>350</v>
      </c>
      <c r="L34" s="364">
        <v>-2</v>
      </c>
    </row>
    <row r="35" spans="1:12" s="369" customFormat="1" ht="11.25" x14ac:dyDescent="0.2">
      <c r="A35" s="370"/>
      <c r="B35" s="371" t="s">
        <v>117</v>
      </c>
      <c r="C35" s="372"/>
      <c r="D35" s="372"/>
      <c r="E35" s="373"/>
      <c r="F35" s="545">
        <v>36.200000000000003</v>
      </c>
      <c r="G35" s="545">
        <v>38.200000000000003</v>
      </c>
      <c r="H35" s="545">
        <v>41.2</v>
      </c>
      <c r="I35" s="545">
        <v>36.1</v>
      </c>
      <c r="J35" s="546">
        <v>36</v>
      </c>
      <c r="K35" s="547" t="s">
        <v>350</v>
      </c>
      <c r="L35" s="374">
        <v>0.20000000000000284</v>
      </c>
    </row>
    <row r="36" spans="1:12" s="369" customFormat="1" ht="15.95" customHeight="1" x14ac:dyDescent="0.2">
      <c r="A36" s="375" t="s">
        <v>351</v>
      </c>
      <c r="B36" s="376"/>
      <c r="C36" s="377"/>
      <c r="D36" s="376"/>
      <c r="E36" s="378"/>
      <c r="F36" s="548">
        <v>15072</v>
      </c>
      <c r="G36" s="548">
        <v>12814</v>
      </c>
      <c r="H36" s="548">
        <v>15536</v>
      </c>
      <c r="I36" s="548">
        <v>13013</v>
      </c>
      <c r="J36" s="548">
        <v>14739</v>
      </c>
      <c r="K36" s="549">
        <v>333</v>
      </c>
      <c r="L36" s="380">
        <v>2.259312029309994</v>
      </c>
    </row>
    <row r="37" spans="1:12" s="369" customFormat="1" ht="15.95" customHeight="1" x14ac:dyDescent="0.2">
      <c r="A37" s="381"/>
      <c r="B37" s="382" t="s">
        <v>113</v>
      </c>
      <c r="C37" s="382" t="s">
        <v>352</v>
      </c>
      <c r="D37" s="382"/>
      <c r="E37" s="383"/>
      <c r="F37" s="548">
        <v>5967</v>
      </c>
      <c r="G37" s="548">
        <v>5615</v>
      </c>
      <c r="H37" s="548">
        <v>6986</v>
      </c>
      <c r="I37" s="548">
        <v>5632</v>
      </c>
      <c r="J37" s="548">
        <v>6067</v>
      </c>
      <c r="K37" s="549">
        <v>-100</v>
      </c>
      <c r="L37" s="380">
        <v>-1.6482610845557937</v>
      </c>
    </row>
    <row r="38" spans="1:12" s="369" customFormat="1" ht="15.95" customHeight="1" x14ac:dyDescent="0.2">
      <c r="A38" s="381"/>
      <c r="B38" s="384" t="s">
        <v>105</v>
      </c>
      <c r="C38" s="384" t="s">
        <v>106</v>
      </c>
      <c r="D38" s="385"/>
      <c r="E38" s="383"/>
      <c r="F38" s="548">
        <v>8845</v>
      </c>
      <c r="G38" s="548">
        <v>7193</v>
      </c>
      <c r="H38" s="548">
        <v>9034</v>
      </c>
      <c r="I38" s="548">
        <v>7927</v>
      </c>
      <c r="J38" s="550">
        <v>8609</v>
      </c>
      <c r="K38" s="549">
        <v>236</v>
      </c>
      <c r="L38" s="380">
        <v>2.7413172261586713</v>
      </c>
    </row>
    <row r="39" spans="1:12" s="369" customFormat="1" ht="15.95" customHeight="1" x14ac:dyDescent="0.2">
      <c r="A39" s="381"/>
      <c r="B39" s="385"/>
      <c r="C39" s="382" t="s">
        <v>353</v>
      </c>
      <c r="D39" s="385"/>
      <c r="E39" s="383"/>
      <c r="F39" s="548">
        <v>3283</v>
      </c>
      <c r="G39" s="548">
        <v>2956</v>
      </c>
      <c r="H39" s="548">
        <v>3731</v>
      </c>
      <c r="I39" s="548">
        <v>3073</v>
      </c>
      <c r="J39" s="548">
        <v>3236</v>
      </c>
      <c r="K39" s="549">
        <v>47</v>
      </c>
      <c r="L39" s="380">
        <v>1.4524103831891224</v>
      </c>
    </row>
    <row r="40" spans="1:12" s="369" customFormat="1" ht="15.95" customHeight="1" x14ac:dyDescent="0.2">
      <c r="A40" s="381"/>
      <c r="B40" s="384"/>
      <c r="C40" s="384" t="s">
        <v>107</v>
      </c>
      <c r="D40" s="385"/>
      <c r="E40" s="383"/>
      <c r="F40" s="548">
        <v>6227</v>
      </c>
      <c r="G40" s="548">
        <v>5621</v>
      </c>
      <c r="H40" s="548">
        <v>6502</v>
      </c>
      <c r="I40" s="548">
        <v>5086</v>
      </c>
      <c r="J40" s="548">
        <v>6130</v>
      </c>
      <c r="K40" s="549">
        <v>97</v>
      </c>
      <c r="L40" s="380">
        <v>1.5823817292006526</v>
      </c>
    </row>
    <row r="41" spans="1:12" s="369" customFormat="1" ht="24" customHeight="1" x14ac:dyDescent="0.2">
      <c r="A41" s="381"/>
      <c r="B41" s="385"/>
      <c r="C41" s="382" t="s">
        <v>353</v>
      </c>
      <c r="D41" s="385"/>
      <c r="E41" s="383"/>
      <c r="F41" s="548">
        <v>2684</v>
      </c>
      <c r="G41" s="548">
        <v>2659</v>
      </c>
      <c r="H41" s="548">
        <v>3255</v>
      </c>
      <c r="I41" s="548">
        <v>2559</v>
      </c>
      <c r="J41" s="550">
        <v>2831</v>
      </c>
      <c r="K41" s="549">
        <v>-147</v>
      </c>
      <c r="L41" s="380">
        <v>-5.1925114800423877</v>
      </c>
    </row>
    <row r="42" spans="1:12" s="110" customFormat="1" ht="15" customHeight="1" x14ac:dyDescent="0.2">
      <c r="A42" s="381"/>
      <c r="B42" s="384" t="s">
        <v>113</v>
      </c>
      <c r="C42" s="384" t="s">
        <v>354</v>
      </c>
      <c r="D42" s="385"/>
      <c r="E42" s="383"/>
      <c r="F42" s="548">
        <v>2873</v>
      </c>
      <c r="G42" s="548">
        <v>2773</v>
      </c>
      <c r="H42" s="548">
        <v>3603</v>
      </c>
      <c r="I42" s="548">
        <v>2735</v>
      </c>
      <c r="J42" s="548">
        <v>2907</v>
      </c>
      <c r="K42" s="549">
        <v>-34</v>
      </c>
      <c r="L42" s="380">
        <v>-1.1695906432748537</v>
      </c>
    </row>
    <row r="43" spans="1:12" s="110" customFormat="1" ht="15" customHeight="1" x14ac:dyDescent="0.2">
      <c r="A43" s="381"/>
      <c r="B43" s="385"/>
      <c r="C43" s="382" t="s">
        <v>353</v>
      </c>
      <c r="D43" s="385"/>
      <c r="E43" s="383"/>
      <c r="F43" s="548">
        <v>1559</v>
      </c>
      <c r="G43" s="548">
        <v>1599</v>
      </c>
      <c r="H43" s="548">
        <v>2107</v>
      </c>
      <c r="I43" s="548">
        <v>1533</v>
      </c>
      <c r="J43" s="548">
        <v>1603</v>
      </c>
      <c r="K43" s="549">
        <v>-44</v>
      </c>
      <c r="L43" s="380">
        <v>-2.7448533998752338</v>
      </c>
    </row>
    <row r="44" spans="1:12" s="110" customFormat="1" ht="15" customHeight="1" x14ac:dyDescent="0.2">
      <c r="A44" s="381"/>
      <c r="B44" s="384"/>
      <c r="C44" s="366" t="s">
        <v>109</v>
      </c>
      <c r="D44" s="385"/>
      <c r="E44" s="383"/>
      <c r="F44" s="548">
        <v>10676</v>
      </c>
      <c r="G44" s="548">
        <v>8909</v>
      </c>
      <c r="H44" s="548">
        <v>10564</v>
      </c>
      <c r="I44" s="548">
        <v>9171</v>
      </c>
      <c r="J44" s="550">
        <v>10433</v>
      </c>
      <c r="K44" s="549">
        <v>243</v>
      </c>
      <c r="L44" s="380">
        <v>2.3291478960989167</v>
      </c>
    </row>
    <row r="45" spans="1:12" s="110" customFormat="1" ht="15" customHeight="1" x14ac:dyDescent="0.2">
      <c r="A45" s="381"/>
      <c r="B45" s="385"/>
      <c r="C45" s="382" t="s">
        <v>353</v>
      </c>
      <c r="D45" s="385"/>
      <c r="E45" s="383"/>
      <c r="F45" s="548">
        <v>4020</v>
      </c>
      <c r="G45" s="548">
        <v>3652</v>
      </c>
      <c r="H45" s="548">
        <v>4405</v>
      </c>
      <c r="I45" s="548">
        <v>3696</v>
      </c>
      <c r="J45" s="548">
        <v>4026</v>
      </c>
      <c r="K45" s="549">
        <v>-6</v>
      </c>
      <c r="L45" s="380">
        <v>-0.14903129657228018</v>
      </c>
    </row>
    <row r="46" spans="1:12" s="110" customFormat="1" ht="15" customHeight="1" x14ac:dyDescent="0.2">
      <c r="A46" s="381"/>
      <c r="B46" s="384"/>
      <c r="C46" s="366" t="s">
        <v>110</v>
      </c>
      <c r="D46" s="385"/>
      <c r="E46" s="383"/>
      <c r="F46" s="548">
        <v>1369</v>
      </c>
      <c r="G46" s="548">
        <v>1017</v>
      </c>
      <c r="H46" s="548">
        <v>1223</v>
      </c>
      <c r="I46" s="548">
        <v>990</v>
      </c>
      <c r="J46" s="548">
        <v>1251</v>
      </c>
      <c r="K46" s="549">
        <v>118</v>
      </c>
      <c r="L46" s="380">
        <v>9.4324540367705829</v>
      </c>
    </row>
    <row r="47" spans="1:12" s="110" customFormat="1" ht="15" customHeight="1" x14ac:dyDescent="0.2">
      <c r="A47" s="381"/>
      <c r="B47" s="385"/>
      <c r="C47" s="382" t="s">
        <v>353</v>
      </c>
      <c r="D47" s="385"/>
      <c r="E47" s="383"/>
      <c r="F47" s="548">
        <v>350</v>
      </c>
      <c r="G47" s="548">
        <v>324</v>
      </c>
      <c r="H47" s="548">
        <v>409</v>
      </c>
      <c r="I47" s="548">
        <v>355</v>
      </c>
      <c r="J47" s="550">
        <v>388</v>
      </c>
      <c r="K47" s="549">
        <v>-38</v>
      </c>
      <c r="L47" s="380">
        <v>-9.7938144329896915</v>
      </c>
    </row>
    <row r="48" spans="1:12" s="110" customFormat="1" ht="15" customHeight="1" x14ac:dyDescent="0.2">
      <c r="A48" s="381"/>
      <c r="B48" s="385"/>
      <c r="C48" s="366" t="s">
        <v>111</v>
      </c>
      <c r="D48" s="386"/>
      <c r="E48" s="387"/>
      <c r="F48" s="548">
        <v>154</v>
      </c>
      <c r="G48" s="548">
        <v>115</v>
      </c>
      <c r="H48" s="548">
        <v>146</v>
      </c>
      <c r="I48" s="548">
        <v>117</v>
      </c>
      <c r="J48" s="548">
        <v>148</v>
      </c>
      <c r="K48" s="549">
        <v>6</v>
      </c>
      <c r="L48" s="380">
        <v>4.0540540540540544</v>
      </c>
    </row>
    <row r="49" spans="1:12" s="110" customFormat="1" ht="15" customHeight="1" x14ac:dyDescent="0.2">
      <c r="A49" s="381"/>
      <c r="B49" s="385"/>
      <c r="C49" s="382" t="s">
        <v>353</v>
      </c>
      <c r="D49" s="385"/>
      <c r="E49" s="383"/>
      <c r="F49" s="548">
        <v>38</v>
      </c>
      <c r="G49" s="548">
        <v>40</v>
      </c>
      <c r="H49" s="548">
        <v>65</v>
      </c>
      <c r="I49" s="548">
        <v>48</v>
      </c>
      <c r="J49" s="548">
        <v>50</v>
      </c>
      <c r="K49" s="549">
        <v>-12</v>
      </c>
      <c r="L49" s="380">
        <v>-24</v>
      </c>
    </row>
    <row r="50" spans="1:12" s="110" customFormat="1" ht="15" customHeight="1" x14ac:dyDescent="0.2">
      <c r="A50" s="381"/>
      <c r="B50" s="384" t="s">
        <v>113</v>
      </c>
      <c r="C50" s="382" t="s">
        <v>181</v>
      </c>
      <c r="D50" s="385"/>
      <c r="E50" s="383"/>
      <c r="F50" s="548">
        <v>9155</v>
      </c>
      <c r="G50" s="548">
        <v>7010</v>
      </c>
      <c r="H50" s="548">
        <v>9213</v>
      </c>
      <c r="I50" s="548">
        <v>7805</v>
      </c>
      <c r="J50" s="550">
        <v>8939</v>
      </c>
      <c r="K50" s="549">
        <v>216</v>
      </c>
      <c r="L50" s="380">
        <v>2.4163776708804119</v>
      </c>
    </row>
    <row r="51" spans="1:12" s="110" customFormat="1" ht="15" customHeight="1" x14ac:dyDescent="0.2">
      <c r="A51" s="381"/>
      <c r="B51" s="385"/>
      <c r="C51" s="382" t="s">
        <v>353</v>
      </c>
      <c r="D51" s="385"/>
      <c r="E51" s="383"/>
      <c r="F51" s="548">
        <v>2976</v>
      </c>
      <c r="G51" s="548">
        <v>2435</v>
      </c>
      <c r="H51" s="548">
        <v>3390</v>
      </c>
      <c r="I51" s="548">
        <v>2747</v>
      </c>
      <c r="J51" s="548">
        <v>3074</v>
      </c>
      <c r="K51" s="549">
        <v>-98</v>
      </c>
      <c r="L51" s="380">
        <v>-3.1880286271958362</v>
      </c>
    </row>
    <row r="52" spans="1:12" s="110" customFormat="1" ht="15" customHeight="1" x14ac:dyDescent="0.2">
      <c r="A52" s="381"/>
      <c r="B52" s="384"/>
      <c r="C52" s="382" t="s">
        <v>182</v>
      </c>
      <c r="D52" s="385"/>
      <c r="E52" s="383"/>
      <c r="F52" s="548">
        <v>5917</v>
      </c>
      <c r="G52" s="548">
        <v>5804</v>
      </c>
      <c r="H52" s="548">
        <v>6323</v>
      </c>
      <c r="I52" s="548">
        <v>5208</v>
      </c>
      <c r="J52" s="548">
        <v>5800</v>
      </c>
      <c r="K52" s="549">
        <v>117</v>
      </c>
      <c r="L52" s="380">
        <v>2.0172413793103448</v>
      </c>
    </row>
    <row r="53" spans="1:12" s="269" customFormat="1" ht="11.25" customHeight="1" x14ac:dyDescent="0.2">
      <c r="A53" s="381"/>
      <c r="B53" s="385"/>
      <c r="C53" s="382" t="s">
        <v>353</v>
      </c>
      <c r="D53" s="385"/>
      <c r="E53" s="383"/>
      <c r="F53" s="548">
        <v>2991</v>
      </c>
      <c r="G53" s="548">
        <v>3180</v>
      </c>
      <c r="H53" s="548">
        <v>3596</v>
      </c>
      <c r="I53" s="548">
        <v>2885</v>
      </c>
      <c r="J53" s="550">
        <v>2993</v>
      </c>
      <c r="K53" s="549">
        <v>-2</v>
      </c>
      <c r="L53" s="380">
        <v>-6.682258603407952E-2</v>
      </c>
    </row>
    <row r="54" spans="1:12" s="151" customFormat="1" ht="12.75" customHeight="1" x14ac:dyDescent="0.2">
      <c r="A54" s="381"/>
      <c r="B54" s="384" t="s">
        <v>113</v>
      </c>
      <c r="C54" s="384" t="s">
        <v>116</v>
      </c>
      <c r="D54" s="385"/>
      <c r="E54" s="383"/>
      <c r="F54" s="548">
        <v>11510</v>
      </c>
      <c r="G54" s="548">
        <v>9497</v>
      </c>
      <c r="H54" s="548">
        <v>11761</v>
      </c>
      <c r="I54" s="548">
        <v>9722</v>
      </c>
      <c r="J54" s="548">
        <v>11480</v>
      </c>
      <c r="K54" s="549">
        <v>30</v>
      </c>
      <c r="L54" s="380">
        <v>0.26132404181184671</v>
      </c>
    </row>
    <row r="55" spans="1:12" ht="11.25" x14ac:dyDescent="0.2">
      <c r="A55" s="381"/>
      <c r="B55" s="385"/>
      <c r="C55" s="382" t="s">
        <v>353</v>
      </c>
      <c r="D55" s="385"/>
      <c r="E55" s="383"/>
      <c r="F55" s="548">
        <v>4674</v>
      </c>
      <c r="G55" s="548">
        <v>4346</v>
      </c>
      <c r="H55" s="548">
        <v>5427</v>
      </c>
      <c r="I55" s="548">
        <v>4442</v>
      </c>
      <c r="J55" s="548">
        <v>4895</v>
      </c>
      <c r="K55" s="549">
        <v>-221</v>
      </c>
      <c r="L55" s="380">
        <v>-4.5148110316649639</v>
      </c>
    </row>
    <row r="56" spans="1:12" ht="14.25" customHeight="1" x14ac:dyDescent="0.2">
      <c r="A56" s="381"/>
      <c r="B56" s="385"/>
      <c r="C56" s="384" t="s">
        <v>117</v>
      </c>
      <c r="D56" s="385"/>
      <c r="E56" s="383"/>
      <c r="F56" s="548">
        <v>3537</v>
      </c>
      <c r="G56" s="548">
        <v>3285</v>
      </c>
      <c r="H56" s="548">
        <v>3752</v>
      </c>
      <c r="I56" s="548">
        <v>3262</v>
      </c>
      <c r="J56" s="548">
        <v>3232</v>
      </c>
      <c r="K56" s="549">
        <v>305</v>
      </c>
      <c r="L56" s="380">
        <v>9.4368811881188126</v>
      </c>
    </row>
    <row r="57" spans="1:12" ht="18.75" customHeight="1" x14ac:dyDescent="0.2">
      <c r="A57" s="388"/>
      <c r="B57" s="389"/>
      <c r="C57" s="390" t="s">
        <v>353</v>
      </c>
      <c r="D57" s="389"/>
      <c r="E57" s="391"/>
      <c r="F57" s="551">
        <v>1280</v>
      </c>
      <c r="G57" s="552">
        <v>1254</v>
      </c>
      <c r="H57" s="552">
        <v>1544</v>
      </c>
      <c r="I57" s="552">
        <v>1179</v>
      </c>
      <c r="J57" s="552">
        <v>1163</v>
      </c>
      <c r="K57" s="553">
        <f t="shared" ref="K57" si="0">IF(OR(F57=".",J57=".")=TRUE,".",IF(OR(F57="*",J57="*")=TRUE,"*",IF(AND(F57="-",J57="-")=TRUE,"-",IF(AND(ISNUMBER(J57),ISNUMBER(F57))=TRUE,IF(F57-J57=0,0,F57-J57),IF(ISNUMBER(F57)=TRUE,F57,-J57)))))</f>
        <v>117</v>
      </c>
      <c r="L57" s="392">
        <f t="shared" ref="L57" si="1">IF(K57 =".",".",IF(K57 ="*","*",IF(K57="-","-",IF(K57=0,0,IF(OR(J57="-",J57=".",F57="-",F57=".")=TRUE,"X",IF(J57=0,"0,0",IF(ABS(K57*100/J57)&gt;250,".X",(K57*100/J57))))))))</f>
        <v>10.060189165950129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15760</v>
      </c>
      <c r="E11" s="114">
        <v>14158</v>
      </c>
      <c r="F11" s="114">
        <v>19863</v>
      </c>
      <c r="G11" s="114">
        <v>13578</v>
      </c>
      <c r="H11" s="140">
        <v>15406</v>
      </c>
      <c r="I11" s="115">
        <v>354</v>
      </c>
      <c r="J11" s="116">
        <v>2.2978060495910686</v>
      </c>
    </row>
    <row r="12" spans="1:15" s="110" customFormat="1" ht="24.95" customHeight="1" x14ac:dyDescent="0.2">
      <c r="A12" s="193" t="s">
        <v>132</v>
      </c>
      <c r="B12" s="194" t="s">
        <v>133</v>
      </c>
      <c r="C12" s="113">
        <v>2.5380710659898477E-2</v>
      </c>
      <c r="D12" s="115">
        <v>4</v>
      </c>
      <c r="E12" s="114">
        <v>0</v>
      </c>
      <c r="F12" s="114">
        <v>8</v>
      </c>
      <c r="G12" s="114">
        <v>6</v>
      </c>
      <c r="H12" s="140">
        <v>3</v>
      </c>
      <c r="I12" s="115">
        <v>1</v>
      </c>
      <c r="J12" s="116">
        <v>33.333333333333336</v>
      </c>
    </row>
    <row r="13" spans="1:15" s="110" customFormat="1" ht="24.95" customHeight="1" x14ac:dyDescent="0.2">
      <c r="A13" s="193" t="s">
        <v>134</v>
      </c>
      <c r="B13" s="199" t="s">
        <v>214</v>
      </c>
      <c r="C13" s="113">
        <v>1.4530456852791878</v>
      </c>
      <c r="D13" s="115">
        <v>229</v>
      </c>
      <c r="E13" s="114">
        <v>77</v>
      </c>
      <c r="F13" s="114">
        <v>203</v>
      </c>
      <c r="G13" s="114">
        <v>224</v>
      </c>
      <c r="H13" s="140">
        <v>217</v>
      </c>
      <c r="I13" s="115">
        <v>12</v>
      </c>
      <c r="J13" s="116">
        <v>5.5299539170506913</v>
      </c>
    </row>
    <row r="14" spans="1:15" s="287" customFormat="1" ht="24.95" customHeight="1" x14ac:dyDescent="0.2">
      <c r="A14" s="193" t="s">
        <v>215</v>
      </c>
      <c r="B14" s="199" t="s">
        <v>137</v>
      </c>
      <c r="C14" s="113">
        <v>5.7296954314720816</v>
      </c>
      <c r="D14" s="115">
        <v>903</v>
      </c>
      <c r="E14" s="114">
        <v>782</v>
      </c>
      <c r="F14" s="114">
        <v>1441</v>
      </c>
      <c r="G14" s="114">
        <v>838</v>
      </c>
      <c r="H14" s="140">
        <v>829</v>
      </c>
      <c r="I14" s="115">
        <v>74</v>
      </c>
      <c r="J14" s="116">
        <v>8.9264173703256944</v>
      </c>
      <c r="K14" s="110"/>
      <c r="L14" s="110"/>
      <c r="M14" s="110"/>
      <c r="N14" s="110"/>
      <c r="O14" s="110"/>
    </row>
    <row r="15" spans="1:15" s="110" customFormat="1" ht="24.95" customHeight="1" x14ac:dyDescent="0.2">
      <c r="A15" s="193" t="s">
        <v>216</v>
      </c>
      <c r="B15" s="199" t="s">
        <v>217</v>
      </c>
      <c r="C15" s="113">
        <v>1.5736040609137056</v>
      </c>
      <c r="D15" s="115">
        <v>248</v>
      </c>
      <c r="E15" s="114">
        <v>397</v>
      </c>
      <c r="F15" s="114">
        <v>313</v>
      </c>
      <c r="G15" s="114">
        <v>235</v>
      </c>
      <c r="H15" s="140">
        <v>199</v>
      </c>
      <c r="I15" s="115">
        <v>49</v>
      </c>
      <c r="J15" s="116">
        <v>24.623115577889447</v>
      </c>
    </row>
    <row r="16" spans="1:15" s="287" customFormat="1" ht="24.95" customHeight="1" x14ac:dyDescent="0.2">
      <c r="A16" s="193" t="s">
        <v>218</v>
      </c>
      <c r="B16" s="199" t="s">
        <v>141</v>
      </c>
      <c r="C16" s="113">
        <v>3.483502538071066</v>
      </c>
      <c r="D16" s="115">
        <v>549</v>
      </c>
      <c r="E16" s="114">
        <v>271</v>
      </c>
      <c r="F16" s="114">
        <v>707</v>
      </c>
      <c r="G16" s="114">
        <v>514</v>
      </c>
      <c r="H16" s="140">
        <v>549</v>
      </c>
      <c r="I16" s="115">
        <v>0</v>
      </c>
      <c r="J16" s="116">
        <v>0</v>
      </c>
      <c r="K16" s="110"/>
      <c r="L16" s="110"/>
      <c r="M16" s="110"/>
      <c r="N16" s="110"/>
      <c r="O16" s="110"/>
    </row>
    <row r="17" spans="1:15" s="110" customFormat="1" ht="24.95" customHeight="1" x14ac:dyDescent="0.2">
      <c r="A17" s="193" t="s">
        <v>142</v>
      </c>
      <c r="B17" s="199" t="s">
        <v>220</v>
      </c>
      <c r="C17" s="113">
        <v>0.67258883248730961</v>
      </c>
      <c r="D17" s="115">
        <v>106</v>
      </c>
      <c r="E17" s="114">
        <v>114</v>
      </c>
      <c r="F17" s="114">
        <v>421</v>
      </c>
      <c r="G17" s="114">
        <v>89</v>
      </c>
      <c r="H17" s="140">
        <v>81</v>
      </c>
      <c r="I17" s="115">
        <v>25</v>
      </c>
      <c r="J17" s="116">
        <v>30.864197530864196</v>
      </c>
    </row>
    <row r="18" spans="1:15" s="287" customFormat="1" ht="24.95" customHeight="1" x14ac:dyDescent="0.2">
      <c r="A18" s="201" t="s">
        <v>144</v>
      </c>
      <c r="B18" s="202" t="s">
        <v>145</v>
      </c>
      <c r="C18" s="113">
        <v>10.082487309644669</v>
      </c>
      <c r="D18" s="115">
        <v>1589</v>
      </c>
      <c r="E18" s="114">
        <v>1154</v>
      </c>
      <c r="F18" s="114">
        <v>1789</v>
      </c>
      <c r="G18" s="114">
        <v>1224</v>
      </c>
      <c r="H18" s="140">
        <v>1533</v>
      </c>
      <c r="I18" s="115">
        <v>56</v>
      </c>
      <c r="J18" s="116">
        <v>3.6529680365296802</v>
      </c>
      <c r="K18" s="110"/>
      <c r="L18" s="110"/>
      <c r="M18" s="110"/>
      <c r="N18" s="110"/>
      <c r="O18" s="110"/>
    </row>
    <row r="19" spans="1:15" s="110" customFormat="1" ht="24.95" customHeight="1" x14ac:dyDescent="0.2">
      <c r="A19" s="193" t="s">
        <v>146</v>
      </c>
      <c r="B19" s="199" t="s">
        <v>147</v>
      </c>
      <c r="C19" s="113">
        <v>13.401015228426395</v>
      </c>
      <c r="D19" s="115">
        <v>2112</v>
      </c>
      <c r="E19" s="114">
        <v>1622</v>
      </c>
      <c r="F19" s="114">
        <v>2727</v>
      </c>
      <c r="G19" s="114">
        <v>1733</v>
      </c>
      <c r="H19" s="140">
        <v>1750</v>
      </c>
      <c r="I19" s="115">
        <v>362</v>
      </c>
      <c r="J19" s="116">
        <v>20.685714285714287</v>
      </c>
    </row>
    <row r="20" spans="1:15" s="287" customFormat="1" ht="24.95" customHeight="1" x14ac:dyDescent="0.2">
      <c r="A20" s="193" t="s">
        <v>148</v>
      </c>
      <c r="B20" s="199" t="s">
        <v>149</v>
      </c>
      <c r="C20" s="113">
        <v>7.4873096446700504</v>
      </c>
      <c r="D20" s="115">
        <v>1180</v>
      </c>
      <c r="E20" s="114">
        <v>1073</v>
      </c>
      <c r="F20" s="114">
        <v>1524</v>
      </c>
      <c r="G20" s="114">
        <v>1035</v>
      </c>
      <c r="H20" s="140">
        <v>952</v>
      </c>
      <c r="I20" s="115">
        <v>228</v>
      </c>
      <c r="J20" s="116">
        <v>23.949579831932773</v>
      </c>
      <c r="K20" s="110"/>
      <c r="L20" s="110"/>
      <c r="M20" s="110"/>
      <c r="N20" s="110"/>
      <c r="O20" s="110"/>
    </row>
    <row r="21" spans="1:15" s="110" customFormat="1" ht="24.95" customHeight="1" x14ac:dyDescent="0.2">
      <c r="A21" s="201" t="s">
        <v>150</v>
      </c>
      <c r="B21" s="202" t="s">
        <v>151</v>
      </c>
      <c r="C21" s="113">
        <v>4.2766497461928932</v>
      </c>
      <c r="D21" s="115">
        <v>674</v>
      </c>
      <c r="E21" s="114">
        <v>865</v>
      </c>
      <c r="F21" s="114">
        <v>837</v>
      </c>
      <c r="G21" s="114">
        <v>712</v>
      </c>
      <c r="H21" s="140">
        <v>714</v>
      </c>
      <c r="I21" s="115">
        <v>-40</v>
      </c>
      <c r="J21" s="116">
        <v>-5.6022408963585431</v>
      </c>
    </row>
    <row r="22" spans="1:15" s="110" customFormat="1" ht="24.95" customHeight="1" x14ac:dyDescent="0.2">
      <c r="A22" s="201" t="s">
        <v>152</v>
      </c>
      <c r="B22" s="199" t="s">
        <v>153</v>
      </c>
      <c r="C22" s="113">
        <v>2.4238578680203045</v>
      </c>
      <c r="D22" s="115">
        <v>382</v>
      </c>
      <c r="E22" s="114">
        <v>333</v>
      </c>
      <c r="F22" s="114">
        <v>557</v>
      </c>
      <c r="G22" s="114">
        <v>356</v>
      </c>
      <c r="H22" s="140">
        <v>409</v>
      </c>
      <c r="I22" s="115">
        <v>-27</v>
      </c>
      <c r="J22" s="116">
        <v>-6.6014669926650367</v>
      </c>
    </row>
    <row r="23" spans="1:15" s="110" customFormat="1" ht="24.95" customHeight="1" x14ac:dyDescent="0.2">
      <c r="A23" s="193" t="s">
        <v>154</v>
      </c>
      <c r="B23" s="199" t="s">
        <v>155</v>
      </c>
      <c r="C23" s="113">
        <v>0.90736040609137059</v>
      </c>
      <c r="D23" s="115">
        <v>143</v>
      </c>
      <c r="E23" s="114">
        <v>144</v>
      </c>
      <c r="F23" s="114">
        <v>170</v>
      </c>
      <c r="G23" s="114">
        <v>94</v>
      </c>
      <c r="H23" s="140">
        <v>171</v>
      </c>
      <c r="I23" s="115">
        <v>-28</v>
      </c>
      <c r="J23" s="116">
        <v>-16.374269005847953</v>
      </c>
    </row>
    <row r="24" spans="1:15" s="110" customFormat="1" ht="24.95" customHeight="1" x14ac:dyDescent="0.2">
      <c r="A24" s="193" t="s">
        <v>156</v>
      </c>
      <c r="B24" s="199" t="s">
        <v>221</v>
      </c>
      <c r="C24" s="113">
        <v>7.1446700507614214</v>
      </c>
      <c r="D24" s="115">
        <v>1126</v>
      </c>
      <c r="E24" s="114">
        <v>781</v>
      </c>
      <c r="F24" s="114">
        <v>1236</v>
      </c>
      <c r="G24" s="114">
        <v>918</v>
      </c>
      <c r="H24" s="140">
        <v>1286</v>
      </c>
      <c r="I24" s="115">
        <v>-160</v>
      </c>
      <c r="J24" s="116">
        <v>-12.441679626749611</v>
      </c>
    </row>
    <row r="25" spans="1:15" s="110" customFormat="1" ht="24.95" customHeight="1" x14ac:dyDescent="0.2">
      <c r="A25" s="193" t="s">
        <v>222</v>
      </c>
      <c r="B25" s="204" t="s">
        <v>159</v>
      </c>
      <c r="C25" s="113">
        <v>12.963197969543147</v>
      </c>
      <c r="D25" s="115">
        <v>2043</v>
      </c>
      <c r="E25" s="114">
        <v>1530</v>
      </c>
      <c r="F25" s="114">
        <v>1891</v>
      </c>
      <c r="G25" s="114">
        <v>1292</v>
      </c>
      <c r="H25" s="140">
        <v>1393</v>
      </c>
      <c r="I25" s="115">
        <v>650</v>
      </c>
      <c r="J25" s="116">
        <v>46.661880832735108</v>
      </c>
    </row>
    <row r="26" spans="1:15" s="110" customFormat="1" ht="24.95" customHeight="1" x14ac:dyDescent="0.2">
      <c r="A26" s="201">
        <v>782.78300000000002</v>
      </c>
      <c r="B26" s="203" t="s">
        <v>160</v>
      </c>
      <c r="C26" s="113">
        <v>6.1421319796954315</v>
      </c>
      <c r="D26" s="115">
        <v>968</v>
      </c>
      <c r="E26" s="114">
        <v>1010</v>
      </c>
      <c r="F26" s="114">
        <v>1271</v>
      </c>
      <c r="G26" s="114">
        <v>1191</v>
      </c>
      <c r="H26" s="140">
        <v>1287</v>
      </c>
      <c r="I26" s="115">
        <v>-319</v>
      </c>
      <c r="J26" s="116">
        <v>-24.786324786324787</v>
      </c>
    </row>
    <row r="27" spans="1:15" s="110" customFormat="1" ht="24.95" customHeight="1" x14ac:dyDescent="0.2">
      <c r="A27" s="193" t="s">
        <v>161</v>
      </c>
      <c r="B27" s="199" t="s">
        <v>162</v>
      </c>
      <c r="C27" s="113">
        <v>2.1700507614213196</v>
      </c>
      <c r="D27" s="115">
        <v>342</v>
      </c>
      <c r="E27" s="114">
        <v>324</v>
      </c>
      <c r="F27" s="114">
        <v>656</v>
      </c>
      <c r="G27" s="114">
        <v>299</v>
      </c>
      <c r="H27" s="140">
        <v>333</v>
      </c>
      <c r="I27" s="115">
        <v>9</v>
      </c>
      <c r="J27" s="116">
        <v>2.7027027027027026</v>
      </c>
    </row>
    <row r="28" spans="1:15" s="110" customFormat="1" ht="24.95" customHeight="1" x14ac:dyDescent="0.2">
      <c r="A28" s="193" t="s">
        <v>163</v>
      </c>
      <c r="B28" s="199" t="s">
        <v>164</v>
      </c>
      <c r="C28" s="113">
        <v>6.9352791878172591</v>
      </c>
      <c r="D28" s="115">
        <v>1093</v>
      </c>
      <c r="E28" s="114">
        <v>1462</v>
      </c>
      <c r="F28" s="114">
        <v>1479</v>
      </c>
      <c r="G28" s="114">
        <v>977</v>
      </c>
      <c r="H28" s="140">
        <v>1006</v>
      </c>
      <c r="I28" s="115">
        <v>87</v>
      </c>
      <c r="J28" s="116">
        <v>8.6481113320079519</v>
      </c>
    </row>
    <row r="29" spans="1:15" s="110" customFormat="1" ht="24.95" customHeight="1" x14ac:dyDescent="0.2">
      <c r="A29" s="193">
        <v>86</v>
      </c>
      <c r="B29" s="199" t="s">
        <v>165</v>
      </c>
      <c r="C29" s="113">
        <v>7.5571065989847712</v>
      </c>
      <c r="D29" s="115">
        <v>1191</v>
      </c>
      <c r="E29" s="114">
        <v>1176</v>
      </c>
      <c r="F29" s="114">
        <v>1585</v>
      </c>
      <c r="G29" s="114">
        <v>978</v>
      </c>
      <c r="H29" s="140">
        <v>1261</v>
      </c>
      <c r="I29" s="115">
        <v>-70</v>
      </c>
      <c r="J29" s="116">
        <v>-5.5511498810467881</v>
      </c>
    </row>
    <row r="30" spans="1:15" s="110" customFormat="1" ht="24.95" customHeight="1" x14ac:dyDescent="0.2">
      <c r="A30" s="193">
        <v>87.88</v>
      </c>
      <c r="B30" s="204" t="s">
        <v>166</v>
      </c>
      <c r="C30" s="113">
        <v>7.6776649746192893</v>
      </c>
      <c r="D30" s="115">
        <v>1210</v>
      </c>
      <c r="E30" s="114">
        <v>1280</v>
      </c>
      <c r="F30" s="114">
        <v>1741</v>
      </c>
      <c r="G30" s="114">
        <v>1146</v>
      </c>
      <c r="H30" s="140">
        <v>1546</v>
      </c>
      <c r="I30" s="115">
        <v>-336</v>
      </c>
      <c r="J30" s="116">
        <v>-21.733505821474772</v>
      </c>
    </row>
    <row r="31" spans="1:15" s="110" customFormat="1" ht="24.95" customHeight="1" x14ac:dyDescent="0.2">
      <c r="A31" s="193" t="s">
        <v>167</v>
      </c>
      <c r="B31" s="199" t="s">
        <v>168</v>
      </c>
      <c r="C31" s="113">
        <v>3.6230964467005076</v>
      </c>
      <c r="D31" s="115">
        <v>571</v>
      </c>
      <c r="E31" s="114">
        <v>545</v>
      </c>
      <c r="F31" s="114">
        <v>748</v>
      </c>
      <c r="G31" s="114">
        <v>555</v>
      </c>
      <c r="H31" s="140">
        <v>714</v>
      </c>
      <c r="I31" s="115">
        <v>-143</v>
      </c>
      <c r="J31" s="116">
        <v>-20.028011204481793</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2.5380710659898477E-2</v>
      </c>
      <c r="D34" s="115">
        <v>4</v>
      </c>
      <c r="E34" s="114">
        <v>0</v>
      </c>
      <c r="F34" s="114">
        <v>8</v>
      </c>
      <c r="G34" s="114">
        <v>6</v>
      </c>
      <c r="H34" s="140">
        <v>3</v>
      </c>
      <c r="I34" s="115">
        <v>1</v>
      </c>
      <c r="J34" s="116">
        <v>33.333333333333336</v>
      </c>
    </row>
    <row r="35" spans="1:10" s="110" customFormat="1" ht="24.95" customHeight="1" x14ac:dyDescent="0.2">
      <c r="A35" s="292" t="s">
        <v>171</v>
      </c>
      <c r="B35" s="293" t="s">
        <v>172</v>
      </c>
      <c r="C35" s="113">
        <v>17.265228426395939</v>
      </c>
      <c r="D35" s="115">
        <v>2721</v>
      </c>
      <c r="E35" s="114">
        <v>2013</v>
      </c>
      <c r="F35" s="114">
        <v>3433</v>
      </c>
      <c r="G35" s="114">
        <v>2286</v>
      </c>
      <c r="H35" s="140">
        <v>2579</v>
      </c>
      <c r="I35" s="115">
        <v>142</v>
      </c>
      <c r="J35" s="116">
        <v>5.5060100814269095</v>
      </c>
    </row>
    <row r="36" spans="1:10" s="110" customFormat="1" ht="24.95" customHeight="1" x14ac:dyDescent="0.2">
      <c r="A36" s="294" t="s">
        <v>173</v>
      </c>
      <c r="B36" s="295" t="s">
        <v>174</v>
      </c>
      <c r="C36" s="125">
        <v>82.709390862944161</v>
      </c>
      <c r="D36" s="143">
        <v>13035</v>
      </c>
      <c r="E36" s="144">
        <v>12145</v>
      </c>
      <c r="F36" s="144">
        <v>16422</v>
      </c>
      <c r="G36" s="144">
        <v>11286</v>
      </c>
      <c r="H36" s="145">
        <v>12822</v>
      </c>
      <c r="I36" s="143">
        <v>213</v>
      </c>
      <c r="J36" s="146">
        <v>1.6612072999532055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15760</v>
      </c>
      <c r="F11" s="264">
        <v>14158</v>
      </c>
      <c r="G11" s="264">
        <v>19863</v>
      </c>
      <c r="H11" s="264">
        <v>13578</v>
      </c>
      <c r="I11" s="265">
        <v>15406</v>
      </c>
      <c r="J11" s="263">
        <v>354</v>
      </c>
      <c r="K11" s="266">
        <v>2.2978060495910686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25.082487309644669</v>
      </c>
      <c r="E13" s="115">
        <v>3953</v>
      </c>
      <c r="F13" s="114">
        <v>3878</v>
      </c>
      <c r="G13" s="114">
        <v>5048</v>
      </c>
      <c r="H13" s="114">
        <v>4073</v>
      </c>
      <c r="I13" s="140">
        <v>4091</v>
      </c>
      <c r="J13" s="115">
        <v>-138</v>
      </c>
      <c r="K13" s="116">
        <v>-3.3732583720361768</v>
      </c>
    </row>
    <row r="14" spans="1:15" ht="15.95" customHeight="1" x14ac:dyDescent="0.2">
      <c r="A14" s="306" t="s">
        <v>230</v>
      </c>
      <c r="B14" s="307"/>
      <c r="C14" s="308"/>
      <c r="D14" s="113">
        <v>53.876903553299492</v>
      </c>
      <c r="E14" s="115">
        <v>8491</v>
      </c>
      <c r="F14" s="114">
        <v>7382</v>
      </c>
      <c r="G14" s="114">
        <v>11582</v>
      </c>
      <c r="H14" s="114">
        <v>6733</v>
      </c>
      <c r="I14" s="140">
        <v>7863</v>
      </c>
      <c r="J14" s="115">
        <v>628</v>
      </c>
      <c r="K14" s="116">
        <v>7.9867734961210735</v>
      </c>
    </row>
    <row r="15" spans="1:15" ht="15.95" customHeight="1" x14ac:dyDescent="0.2">
      <c r="A15" s="306" t="s">
        <v>231</v>
      </c>
      <c r="B15" s="307"/>
      <c r="C15" s="308"/>
      <c r="D15" s="113">
        <v>7.5126903553299496</v>
      </c>
      <c r="E15" s="115">
        <v>1184</v>
      </c>
      <c r="F15" s="114">
        <v>1087</v>
      </c>
      <c r="G15" s="114">
        <v>1386</v>
      </c>
      <c r="H15" s="114">
        <v>1084</v>
      </c>
      <c r="I15" s="140">
        <v>1279</v>
      </c>
      <c r="J15" s="115">
        <v>-95</v>
      </c>
      <c r="K15" s="116">
        <v>-7.4276778733385456</v>
      </c>
    </row>
    <row r="16" spans="1:15" ht="15.95" customHeight="1" x14ac:dyDescent="0.2">
      <c r="A16" s="306" t="s">
        <v>232</v>
      </c>
      <c r="B16" s="307"/>
      <c r="C16" s="308"/>
      <c r="D16" s="113">
        <v>13.350253807106599</v>
      </c>
      <c r="E16" s="115">
        <v>2104</v>
      </c>
      <c r="F16" s="114">
        <v>1784</v>
      </c>
      <c r="G16" s="114">
        <v>1801</v>
      </c>
      <c r="H16" s="114">
        <v>1666</v>
      </c>
      <c r="I16" s="140">
        <v>2144</v>
      </c>
      <c r="J16" s="115">
        <v>-40</v>
      </c>
      <c r="K16" s="116">
        <v>-1.8656716417910448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0.10786802030456853</v>
      </c>
      <c r="E18" s="115">
        <v>17</v>
      </c>
      <c r="F18" s="114">
        <v>19</v>
      </c>
      <c r="G18" s="114">
        <v>29</v>
      </c>
      <c r="H18" s="114">
        <v>29</v>
      </c>
      <c r="I18" s="140">
        <v>30</v>
      </c>
      <c r="J18" s="115">
        <v>-13</v>
      </c>
      <c r="K18" s="116">
        <v>-43.333333333333336</v>
      </c>
    </row>
    <row r="19" spans="1:11" ht="14.1" customHeight="1" x14ac:dyDescent="0.2">
      <c r="A19" s="306" t="s">
        <v>235</v>
      </c>
      <c r="B19" s="307" t="s">
        <v>236</v>
      </c>
      <c r="C19" s="308"/>
      <c r="D19" s="113">
        <v>5.0761421319796954E-2</v>
      </c>
      <c r="E19" s="115">
        <v>8</v>
      </c>
      <c r="F19" s="114">
        <v>6</v>
      </c>
      <c r="G19" s="114">
        <v>9</v>
      </c>
      <c r="H19" s="114">
        <v>10</v>
      </c>
      <c r="I19" s="140">
        <v>3</v>
      </c>
      <c r="J19" s="115">
        <v>5</v>
      </c>
      <c r="K19" s="116">
        <v>166.66666666666666</v>
      </c>
    </row>
    <row r="20" spans="1:11" ht="14.1" customHeight="1" x14ac:dyDescent="0.2">
      <c r="A20" s="306">
        <v>12</v>
      </c>
      <c r="B20" s="307" t="s">
        <v>237</v>
      </c>
      <c r="C20" s="308"/>
      <c r="D20" s="113">
        <v>0.7741116751269036</v>
      </c>
      <c r="E20" s="115">
        <v>122</v>
      </c>
      <c r="F20" s="114">
        <v>83</v>
      </c>
      <c r="G20" s="114">
        <v>151</v>
      </c>
      <c r="H20" s="114">
        <v>131</v>
      </c>
      <c r="I20" s="140">
        <v>123</v>
      </c>
      <c r="J20" s="115">
        <v>-1</v>
      </c>
      <c r="K20" s="116">
        <v>-0.81300813008130079</v>
      </c>
    </row>
    <row r="21" spans="1:11" ht="14.1" customHeight="1" x14ac:dyDescent="0.2">
      <c r="A21" s="306">
        <v>21</v>
      </c>
      <c r="B21" s="307" t="s">
        <v>238</v>
      </c>
      <c r="C21" s="308"/>
      <c r="D21" s="113">
        <v>1.0850253807106598</v>
      </c>
      <c r="E21" s="115">
        <v>171</v>
      </c>
      <c r="F21" s="114">
        <v>142</v>
      </c>
      <c r="G21" s="114">
        <v>207</v>
      </c>
      <c r="H21" s="114">
        <v>324</v>
      </c>
      <c r="I21" s="140">
        <v>286</v>
      </c>
      <c r="J21" s="115">
        <v>-115</v>
      </c>
      <c r="K21" s="116">
        <v>-40.209790209790206</v>
      </c>
    </row>
    <row r="22" spans="1:11" ht="14.1" customHeight="1" x14ac:dyDescent="0.2">
      <c r="A22" s="306">
        <v>22</v>
      </c>
      <c r="B22" s="307" t="s">
        <v>239</v>
      </c>
      <c r="C22" s="308"/>
      <c r="D22" s="113">
        <v>0.67893401015228427</v>
      </c>
      <c r="E22" s="115">
        <v>107</v>
      </c>
      <c r="F22" s="114">
        <v>68</v>
      </c>
      <c r="G22" s="114">
        <v>138</v>
      </c>
      <c r="H22" s="114">
        <v>70</v>
      </c>
      <c r="I22" s="140">
        <v>86</v>
      </c>
      <c r="J22" s="115">
        <v>21</v>
      </c>
      <c r="K22" s="116">
        <v>24.418604651162791</v>
      </c>
    </row>
    <row r="23" spans="1:11" ht="14.1" customHeight="1" x14ac:dyDescent="0.2">
      <c r="A23" s="306">
        <v>23</v>
      </c>
      <c r="B23" s="307" t="s">
        <v>240</v>
      </c>
      <c r="C23" s="308"/>
      <c r="D23" s="113">
        <v>0.36802030456852791</v>
      </c>
      <c r="E23" s="115">
        <v>58</v>
      </c>
      <c r="F23" s="114">
        <v>57</v>
      </c>
      <c r="G23" s="114">
        <v>236</v>
      </c>
      <c r="H23" s="114">
        <v>101</v>
      </c>
      <c r="I23" s="140">
        <v>72</v>
      </c>
      <c r="J23" s="115">
        <v>-14</v>
      </c>
      <c r="K23" s="116">
        <v>-19.444444444444443</v>
      </c>
    </row>
    <row r="24" spans="1:11" ht="14.1" customHeight="1" x14ac:dyDescent="0.2">
      <c r="A24" s="306">
        <v>24</v>
      </c>
      <c r="B24" s="307" t="s">
        <v>241</v>
      </c>
      <c r="C24" s="308"/>
      <c r="D24" s="113">
        <v>2.2144670050761421</v>
      </c>
      <c r="E24" s="115">
        <v>349</v>
      </c>
      <c r="F24" s="114">
        <v>223</v>
      </c>
      <c r="G24" s="114">
        <v>411</v>
      </c>
      <c r="H24" s="114">
        <v>372</v>
      </c>
      <c r="I24" s="140">
        <v>412</v>
      </c>
      <c r="J24" s="115">
        <v>-63</v>
      </c>
      <c r="K24" s="116">
        <v>-15.291262135922331</v>
      </c>
    </row>
    <row r="25" spans="1:11" ht="14.1" customHeight="1" x14ac:dyDescent="0.2">
      <c r="A25" s="306">
        <v>25</v>
      </c>
      <c r="B25" s="307" t="s">
        <v>242</v>
      </c>
      <c r="C25" s="308"/>
      <c r="D25" s="113">
        <v>3.8451776649746194</v>
      </c>
      <c r="E25" s="115">
        <v>606</v>
      </c>
      <c r="F25" s="114">
        <v>297</v>
      </c>
      <c r="G25" s="114">
        <v>620</v>
      </c>
      <c r="H25" s="114">
        <v>381</v>
      </c>
      <c r="I25" s="140">
        <v>523</v>
      </c>
      <c r="J25" s="115">
        <v>83</v>
      </c>
      <c r="K25" s="116">
        <v>15.869980879541108</v>
      </c>
    </row>
    <row r="26" spans="1:11" ht="14.1" customHeight="1" x14ac:dyDescent="0.2">
      <c r="A26" s="306">
        <v>26</v>
      </c>
      <c r="B26" s="307" t="s">
        <v>243</v>
      </c>
      <c r="C26" s="308"/>
      <c r="D26" s="113">
        <v>2.9124365482233503</v>
      </c>
      <c r="E26" s="115">
        <v>459</v>
      </c>
      <c r="F26" s="114">
        <v>264</v>
      </c>
      <c r="G26" s="114">
        <v>526</v>
      </c>
      <c r="H26" s="114">
        <v>290</v>
      </c>
      <c r="I26" s="140">
        <v>338</v>
      </c>
      <c r="J26" s="115">
        <v>121</v>
      </c>
      <c r="K26" s="116">
        <v>35.798816568047336</v>
      </c>
    </row>
    <row r="27" spans="1:11" ht="14.1" customHeight="1" x14ac:dyDescent="0.2">
      <c r="A27" s="306">
        <v>27</v>
      </c>
      <c r="B27" s="307" t="s">
        <v>244</v>
      </c>
      <c r="C27" s="308"/>
      <c r="D27" s="113">
        <v>1.5545685279187818</v>
      </c>
      <c r="E27" s="115">
        <v>245</v>
      </c>
      <c r="F27" s="114">
        <v>162</v>
      </c>
      <c r="G27" s="114">
        <v>223</v>
      </c>
      <c r="H27" s="114">
        <v>183</v>
      </c>
      <c r="I27" s="140">
        <v>224</v>
      </c>
      <c r="J27" s="115">
        <v>21</v>
      </c>
      <c r="K27" s="116">
        <v>9.375</v>
      </c>
    </row>
    <row r="28" spans="1:11" ht="14.1" customHeight="1" x14ac:dyDescent="0.2">
      <c r="A28" s="306">
        <v>28</v>
      </c>
      <c r="B28" s="307" t="s">
        <v>245</v>
      </c>
      <c r="C28" s="308"/>
      <c r="D28" s="113">
        <v>8.8832487309644673E-2</v>
      </c>
      <c r="E28" s="115">
        <v>14</v>
      </c>
      <c r="F28" s="114" t="s">
        <v>514</v>
      </c>
      <c r="G28" s="114">
        <v>21</v>
      </c>
      <c r="H28" s="114">
        <v>14</v>
      </c>
      <c r="I28" s="140">
        <v>17</v>
      </c>
      <c r="J28" s="115">
        <v>-3</v>
      </c>
      <c r="K28" s="116">
        <v>-17.647058823529413</v>
      </c>
    </row>
    <row r="29" spans="1:11" ht="14.1" customHeight="1" x14ac:dyDescent="0.2">
      <c r="A29" s="306">
        <v>29</v>
      </c>
      <c r="B29" s="307" t="s">
        <v>246</v>
      </c>
      <c r="C29" s="308"/>
      <c r="D29" s="113">
        <v>2.4619289340101522</v>
      </c>
      <c r="E29" s="115">
        <v>388</v>
      </c>
      <c r="F29" s="114">
        <v>466</v>
      </c>
      <c r="G29" s="114">
        <v>492</v>
      </c>
      <c r="H29" s="114">
        <v>370</v>
      </c>
      <c r="I29" s="140">
        <v>369</v>
      </c>
      <c r="J29" s="115">
        <v>19</v>
      </c>
      <c r="K29" s="116">
        <v>5.1490514905149052</v>
      </c>
    </row>
    <row r="30" spans="1:11" ht="14.1" customHeight="1" x14ac:dyDescent="0.2">
      <c r="A30" s="306" t="s">
        <v>247</v>
      </c>
      <c r="B30" s="307" t="s">
        <v>248</v>
      </c>
      <c r="C30" s="308"/>
      <c r="D30" s="113">
        <v>0.76142131979695427</v>
      </c>
      <c r="E30" s="115">
        <v>120</v>
      </c>
      <c r="F30" s="114" t="s">
        <v>514</v>
      </c>
      <c r="G30" s="114">
        <v>142</v>
      </c>
      <c r="H30" s="114" t="s">
        <v>514</v>
      </c>
      <c r="I30" s="140">
        <v>75</v>
      </c>
      <c r="J30" s="115">
        <v>45</v>
      </c>
      <c r="K30" s="116">
        <v>60</v>
      </c>
    </row>
    <row r="31" spans="1:11" ht="14.1" customHeight="1" x14ac:dyDescent="0.2">
      <c r="A31" s="306" t="s">
        <v>249</v>
      </c>
      <c r="B31" s="307" t="s">
        <v>250</v>
      </c>
      <c r="C31" s="308"/>
      <c r="D31" s="113">
        <v>1.7005076142131981</v>
      </c>
      <c r="E31" s="115">
        <v>268</v>
      </c>
      <c r="F31" s="114">
        <v>317</v>
      </c>
      <c r="G31" s="114">
        <v>346</v>
      </c>
      <c r="H31" s="114">
        <v>297</v>
      </c>
      <c r="I31" s="140">
        <v>294</v>
      </c>
      <c r="J31" s="115">
        <v>-26</v>
      </c>
      <c r="K31" s="116">
        <v>-8.8435374149659864</v>
      </c>
    </row>
    <row r="32" spans="1:11" ht="14.1" customHeight="1" x14ac:dyDescent="0.2">
      <c r="A32" s="306">
        <v>31</v>
      </c>
      <c r="B32" s="307" t="s">
        <v>251</v>
      </c>
      <c r="C32" s="308"/>
      <c r="D32" s="113">
        <v>1.1294416243654823</v>
      </c>
      <c r="E32" s="115">
        <v>178</v>
      </c>
      <c r="F32" s="114">
        <v>143</v>
      </c>
      <c r="G32" s="114">
        <v>160</v>
      </c>
      <c r="H32" s="114">
        <v>150</v>
      </c>
      <c r="I32" s="140">
        <v>175</v>
      </c>
      <c r="J32" s="115">
        <v>3</v>
      </c>
      <c r="K32" s="116">
        <v>1.7142857142857142</v>
      </c>
    </row>
    <row r="33" spans="1:11" ht="14.1" customHeight="1" x14ac:dyDescent="0.2">
      <c r="A33" s="306">
        <v>32</v>
      </c>
      <c r="B33" s="307" t="s">
        <v>252</v>
      </c>
      <c r="C33" s="308"/>
      <c r="D33" s="113">
        <v>3.515228426395939</v>
      </c>
      <c r="E33" s="115">
        <v>554</v>
      </c>
      <c r="F33" s="114">
        <v>461</v>
      </c>
      <c r="G33" s="114">
        <v>724</v>
      </c>
      <c r="H33" s="114">
        <v>603</v>
      </c>
      <c r="I33" s="140">
        <v>622</v>
      </c>
      <c r="J33" s="115">
        <v>-68</v>
      </c>
      <c r="K33" s="116">
        <v>-10.932475884244372</v>
      </c>
    </row>
    <row r="34" spans="1:11" ht="14.1" customHeight="1" x14ac:dyDescent="0.2">
      <c r="A34" s="306">
        <v>33</v>
      </c>
      <c r="B34" s="307" t="s">
        <v>253</v>
      </c>
      <c r="C34" s="308"/>
      <c r="D34" s="113">
        <v>1.5736040609137056</v>
      </c>
      <c r="E34" s="115">
        <v>248</v>
      </c>
      <c r="F34" s="114">
        <v>167</v>
      </c>
      <c r="G34" s="114">
        <v>351</v>
      </c>
      <c r="H34" s="114">
        <v>239</v>
      </c>
      <c r="I34" s="140">
        <v>265</v>
      </c>
      <c r="J34" s="115">
        <v>-17</v>
      </c>
      <c r="K34" s="116">
        <v>-6.4150943396226419</v>
      </c>
    </row>
    <row r="35" spans="1:11" ht="14.1" customHeight="1" x14ac:dyDescent="0.2">
      <c r="A35" s="306">
        <v>34</v>
      </c>
      <c r="B35" s="307" t="s">
        <v>254</v>
      </c>
      <c r="C35" s="308"/>
      <c r="D35" s="113">
        <v>2.6713197969543145</v>
      </c>
      <c r="E35" s="115">
        <v>421</v>
      </c>
      <c r="F35" s="114">
        <v>223</v>
      </c>
      <c r="G35" s="114">
        <v>439</v>
      </c>
      <c r="H35" s="114">
        <v>290</v>
      </c>
      <c r="I35" s="140">
        <v>353</v>
      </c>
      <c r="J35" s="115">
        <v>68</v>
      </c>
      <c r="K35" s="116">
        <v>19.263456090651559</v>
      </c>
    </row>
    <row r="36" spans="1:11" ht="14.1" customHeight="1" x14ac:dyDescent="0.2">
      <c r="A36" s="306">
        <v>41</v>
      </c>
      <c r="B36" s="307" t="s">
        <v>255</v>
      </c>
      <c r="C36" s="308"/>
      <c r="D36" s="113">
        <v>0.36802030456852791</v>
      </c>
      <c r="E36" s="115">
        <v>58</v>
      </c>
      <c r="F36" s="114">
        <v>50</v>
      </c>
      <c r="G36" s="114">
        <v>117</v>
      </c>
      <c r="H36" s="114">
        <v>50</v>
      </c>
      <c r="I36" s="140">
        <v>92</v>
      </c>
      <c r="J36" s="115">
        <v>-34</v>
      </c>
      <c r="K36" s="116">
        <v>-36.956521739130437</v>
      </c>
    </row>
    <row r="37" spans="1:11" ht="14.1" customHeight="1" x14ac:dyDescent="0.2">
      <c r="A37" s="306">
        <v>42</v>
      </c>
      <c r="B37" s="307" t="s">
        <v>256</v>
      </c>
      <c r="C37" s="308"/>
      <c r="D37" s="113">
        <v>5.0761421319796954E-2</v>
      </c>
      <c r="E37" s="115">
        <v>8</v>
      </c>
      <c r="F37" s="114">
        <v>7</v>
      </c>
      <c r="G37" s="114" t="s">
        <v>514</v>
      </c>
      <c r="H37" s="114">
        <v>10</v>
      </c>
      <c r="I37" s="140">
        <v>24</v>
      </c>
      <c r="J37" s="115">
        <v>-16</v>
      </c>
      <c r="K37" s="116">
        <v>-66.666666666666671</v>
      </c>
    </row>
    <row r="38" spans="1:11" ht="14.1" customHeight="1" x14ac:dyDescent="0.2">
      <c r="A38" s="306">
        <v>43</v>
      </c>
      <c r="B38" s="307" t="s">
        <v>257</v>
      </c>
      <c r="C38" s="308"/>
      <c r="D38" s="113">
        <v>1.782994923857868</v>
      </c>
      <c r="E38" s="115">
        <v>281</v>
      </c>
      <c r="F38" s="114">
        <v>194</v>
      </c>
      <c r="G38" s="114">
        <v>366</v>
      </c>
      <c r="H38" s="114">
        <v>205</v>
      </c>
      <c r="I38" s="140">
        <v>277</v>
      </c>
      <c r="J38" s="115">
        <v>4</v>
      </c>
      <c r="K38" s="116">
        <v>1.4440433212996391</v>
      </c>
    </row>
    <row r="39" spans="1:11" ht="14.1" customHeight="1" x14ac:dyDescent="0.2">
      <c r="A39" s="306">
        <v>51</v>
      </c>
      <c r="B39" s="307" t="s">
        <v>258</v>
      </c>
      <c r="C39" s="308"/>
      <c r="D39" s="113">
        <v>7.5761421319796955</v>
      </c>
      <c r="E39" s="115">
        <v>1194</v>
      </c>
      <c r="F39" s="114">
        <v>1069</v>
      </c>
      <c r="G39" s="114">
        <v>1706</v>
      </c>
      <c r="H39" s="114">
        <v>1297</v>
      </c>
      <c r="I39" s="140">
        <v>1136</v>
      </c>
      <c r="J39" s="115">
        <v>58</v>
      </c>
      <c r="K39" s="116">
        <v>5.105633802816901</v>
      </c>
    </row>
    <row r="40" spans="1:11" ht="14.1" customHeight="1" x14ac:dyDescent="0.2">
      <c r="A40" s="306" t="s">
        <v>259</v>
      </c>
      <c r="B40" s="307" t="s">
        <v>260</v>
      </c>
      <c r="C40" s="308"/>
      <c r="D40" s="113">
        <v>7.1319796954314718</v>
      </c>
      <c r="E40" s="115">
        <v>1124</v>
      </c>
      <c r="F40" s="114">
        <v>1016</v>
      </c>
      <c r="G40" s="114">
        <v>1591</v>
      </c>
      <c r="H40" s="114">
        <v>1211</v>
      </c>
      <c r="I40" s="140">
        <v>1018</v>
      </c>
      <c r="J40" s="115">
        <v>106</v>
      </c>
      <c r="K40" s="116">
        <v>10.412573673870334</v>
      </c>
    </row>
    <row r="41" spans="1:11" ht="14.1" customHeight="1" x14ac:dyDescent="0.2">
      <c r="A41" s="306"/>
      <c r="B41" s="307" t="s">
        <v>261</v>
      </c>
      <c r="C41" s="308"/>
      <c r="D41" s="113">
        <v>6.3705583756345181</v>
      </c>
      <c r="E41" s="115">
        <v>1004</v>
      </c>
      <c r="F41" s="114">
        <v>870</v>
      </c>
      <c r="G41" s="114">
        <v>1181</v>
      </c>
      <c r="H41" s="114">
        <v>1006</v>
      </c>
      <c r="I41" s="140">
        <v>848</v>
      </c>
      <c r="J41" s="115">
        <v>156</v>
      </c>
      <c r="K41" s="116">
        <v>18.39622641509434</v>
      </c>
    </row>
    <row r="42" spans="1:11" ht="14.1" customHeight="1" x14ac:dyDescent="0.2">
      <c r="A42" s="306">
        <v>52</v>
      </c>
      <c r="B42" s="307" t="s">
        <v>262</v>
      </c>
      <c r="C42" s="308"/>
      <c r="D42" s="113">
        <v>5.2601522842639596</v>
      </c>
      <c r="E42" s="115">
        <v>829</v>
      </c>
      <c r="F42" s="114">
        <v>770</v>
      </c>
      <c r="G42" s="114">
        <v>839</v>
      </c>
      <c r="H42" s="114">
        <v>655</v>
      </c>
      <c r="I42" s="140">
        <v>715</v>
      </c>
      <c r="J42" s="115">
        <v>114</v>
      </c>
      <c r="K42" s="116">
        <v>15.944055944055943</v>
      </c>
    </row>
    <row r="43" spans="1:11" ht="14.1" customHeight="1" x14ac:dyDescent="0.2">
      <c r="A43" s="306" t="s">
        <v>263</v>
      </c>
      <c r="B43" s="307" t="s">
        <v>264</v>
      </c>
      <c r="C43" s="308"/>
      <c r="D43" s="113">
        <v>4.7017766497461926</v>
      </c>
      <c r="E43" s="115">
        <v>741</v>
      </c>
      <c r="F43" s="114">
        <v>704</v>
      </c>
      <c r="G43" s="114">
        <v>756</v>
      </c>
      <c r="H43" s="114">
        <v>575</v>
      </c>
      <c r="I43" s="140">
        <v>638</v>
      </c>
      <c r="J43" s="115">
        <v>103</v>
      </c>
      <c r="K43" s="116">
        <v>16.144200626959247</v>
      </c>
    </row>
    <row r="44" spans="1:11" ht="14.1" customHeight="1" x14ac:dyDescent="0.2">
      <c r="A44" s="306">
        <v>53</v>
      </c>
      <c r="B44" s="307" t="s">
        <v>265</v>
      </c>
      <c r="C44" s="308"/>
      <c r="D44" s="113">
        <v>1.148477157360406</v>
      </c>
      <c r="E44" s="115">
        <v>181</v>
      </c>
      <c r="F44" s="114">
        <v>199</v>
      </c>
      <c r="G44" s="114">
        <v>196</v>
      </c>
      <c r="H44" s="114">
        <v>149</v>
      </c>
      <c r="I44" s="140">
        <v>196</v>
      </c>
      <c r="J44" s="115">
        <v>-15</v>
      </c>
      <c r="K44" s="116">
        <v>-7.6530612244897958</v>
      </c>
    </row>
    <row r="45" spans="1:11" ht="14.1" customHeight="1" x14ac:dyDescent="0.2">
      <c r="A45" s="306" t="s">
        <v>266</v>
      </c>
      <c r="B45" s="307" t="s">
        <v>267</v>
      </c>
      <c r="C45" s="308"/>
      <c r="D45" s="113">
        <v>1.0596446700507614</v>
      </c>
      <c r="E45" s="115">
        <v>167</v>
      </c>
      <c r="F45" s="114">
        <v>187</v>
      </c>
      <c r="G45" s="114">
        <v>185</v>
      </c>
      <c r="H45" s="114">
        <v>141</v>
      </c>
      <c r="I45" s="140">
        <v>183</v>
      </c>
      <c r="J45" s="115">
        <v>-16</v>
      </c>
      <c r="K45" s="116">
        <v>-8.7431693989071047</v>
      </c>
    </row>
    <row r="46" spans="1:11" ht="14.1" customHeight="1" x14ac:dyDescent="0.2">
      <c r="A46" s="306">
        <v>54</v>
      </c>
      <c r="B46" s="307" t="s">
        <v>268</v>
      </c>
      <c r="C46" s="308"/>
      <c r="D46" s="113">
        <v>3.3121827411167515</v>
      </c>
      <c r="E46" s="115">
        <v>522</v>
      </c>
      <c r="F46" s="114">
        <v>513</v>
      </c>
      <c r="G46" s="114">
        <v>618</v>
      </c>
      <c r="H46" s="114">
        <v>487</v>
      </c>
      <c r="I46" s="140">
        <v>518</v>
      </c>
      <c r="J46" s="115">
        <v>4</v>
      </c>
      <c r="K46" s="116">
        <v>0.77220077220077221</v>
      </c>
    </row>
    <row r="47" spans="1:11" ht="14.1" customHeight="1" x14ac:dyDescent="0.2">
      <c r="A47" s="306">
        <v>61</v>
      </c>
      <c r="B47" s="307" t="s">
        <v>269</v>
      </c>
      <c r="C47" s="308"/>
      <c r="D47" s="113">
        <v>1.967005076142132</v>
      </c>
      <c r="E47" s="115">
        <v>310</v>
      </c>
      <c r="F47" s="114">
        <v>199</v>
      </c>
      <c r="G47" s="114">
        <v>406</v>
      </c>
      <c r="H47" s="114">
        <v>253</v>
      </c>
      <c r="I47" s="140">
        <v>323</v>
      </c>
      <c r="J47" s="115">
        <v>-13</v>
      </c>
      <c r="K47" s="116">
        <v>-4.0247678018575854</v>
      </c>
    </row>
    <row r="48" spans="1:11" ht="14.1" customHeight="1" x14ac:dyDescent="0.2">
      <c r="A48" s="306">
        <v>62</v>
      </c>
      <c r="B48" s="307" t="s">
        <v>270</v>
      </c>
      <c r="C48" s="308"/>
      <c r="D48" s="113">
        <v>8.3883248730964475</v>
      </c>
      <c r="E48" s="115">
        <v>1322</v>
      </c>
      <c r="F48" s="114">
        <v>1407</v>
      </c>
      <c r="G48" s="114">
        <v>1939</v>
      </c>
      <c r="H48" s="114">
        <v>1171</v>
      </c>
      <c r="I48" s="140">
        <v>1148</v>
      </c>
      <c r="J48" s="115">
        <v>174</v>
      </c>
      <c r="K48" s="116">
        <v>15.156794425087108</v>
      </c>
    </row>
    <row r="49" spans="1:11" ht="14.1" customHeight="1" x14ac:dyDescent="0.2">
      <c r="A49" s="306">
        <v>63</v>
      </c>
      <c r="B49" s="307" t="s">
        <v>271</v>
      </c>
      <c r="C49" s="308"/>
      <c r="D49" s="113">
        <v>4.8667512690355332</v>
      </c>
      <c r="E49" s="115">
        <v>767</v>
      </c>
      <c r="F49" s="114">
        <v>661</v>
      </c>
      <c r="G49" s="114">
        <v>748</v>
      </c>
      <c r="H49" s="114">
        <v>508</v>
      </c>
      <c r="I49" s="140">
        <v>494</v>
      </c>
      <c r="J49" s="115">
        <v>273</v>
      </c>
      <c r="K49" s="116">
        <v>55.263157894736842</v>
      </c>
    </row>
    <row r="50" spans="1:11" ht="14.1" customHeight="1" x14ac:dyDescent="0.2">
      <c r="A50" s="306" t="s">
        <v>272</v>
      </c>
      <c r="B50" s="307" t="s">
        <v>273</v>
      </c>
      <c r="C50" s="308"/>
      <c r="D50" s="113">
        <v>0.26649746192893403</v>
      </c>
      <c r="E50" s="115">
        <v>42</v>
      </c>
      <c r="F50" s="114">
        <v>93</v>
      </c>
      <c r="G50" s="114">
        <v>160</v>
      </c>
      <c r="H50" s="114">
        <v>18</v>
      </c>
      <c r="I50" s="140">
        <v>43</v>
      </c>
      <c r="J50" s="115">
        <v>-1</v>
      </c>
      <c r="K50" s="116">
        <v>-2.3255813953488373</v>
      </c>
    </row>
    <row r="51" spans="1:11" ht="14.1" customHeight="1" x14ac:dyDescent="0.2">
      <c r="A51" s="306" t="s">
        <v>274</v>
      </c>
      <c r="B51" s="307" t="s">
        <v>275</v>
      </c>
      <c r="C51" s="308"/>
      <c r="D51" s="113">
        <v>2.4809644670050761</v>
      </c>
      <c r="E51" s="115">
        <v>391</v>
      </c>
      <c r="F51" s="114">
        <v>508</v>
      </c>
      <c r="G51" s="114">
        <v>495</v>
      </c>
      <c r="H51" s="114">
        <v>428</v>
      </c>
      <c r="I51" s="140">
        <v>396</v>
      </c>
      <c r="J51" s="115">
        <v>-5</v>
      </c>
      <c r="K51" s="116">
        <v>-1.2626262626262625</v>
      </c>
    </row>
    <row r="52" spans="1:11" ht="14.1" customHeight="1" x14ac:dyDescent="0.2">
      <c r="A52" s="306">
        <v>71</v>
      </c>
      <c r="B52" s="307" t="s">
        <v>276</v>
      </c>
      <c r="C52" s="308"/>
      <c r="D52" s="113">
        <v>8.9784263959390866</v>
      </c>
      <c r="E52" s="115">
        <v>1415</v>
      </c>
      <c r="F52" s="114">
        <v>1039</v>
      </c>
      <c r="G52" s="114">
        <v>1685</v>
      </c>
      <c r="H52" s="114">
        <v>1173</v>
      </c>
      <c r="I52" s="140">
        <v>1602</v>
      </c>
      <c r="J52" s="115">
        <v>-187</v>
      </c>
      <c r="K52" s="116">
        <v>-11.6729088639201</v>
      </c>
    </row>
    <row r="53" spans="1:11" ht="14.1" customHeight="1" x14ac:dyDescent="0.2">
      <c r="A53" s="306" t="s">
        <v>277</v>
      </c>
      <c r="B53" s="307" t="s">
        <v>278</v>
      </c>
      <c r="C53" s="308"/>
      <c r="D53" s="113">
        <v>2.969543147208122</v>
      </c>
      <c r="E53" s="115">
        <v>468</v>
      </c>
      <c r="F53" s="114">
        <v>339</v>
      </c>
      <c r="G53" s="114">
        <v>472</v>
      </c>
      <c r="H53" s="114">
        <v>374</v>
      </c>
      <c r="I53" s="140">
        <v>512</v>
      </c>
      <c r="J53" s="115">
        <v>-44</v>
      </c>
      <c r="K53" s="116">
        <v>-8.59375</v>
      </c>
    </row>
    <row r="54" spans="1:11" ht="14.1" customHeight="1" x14ac:dyDescent="0.2">
      <c r="A54" s="306" t="s">
        <v>279</v>
      </c>
      <c r="B54" s="307" t="s">
        <v>280</v>
      </c>
      <c r="C54" s="308"/>
      <c r="D54" s="113">
        <v>5.2474619289340101</v>
      </c>
      <c r="E54" s="115">
        <v>827</v>
      </c>
      <c r="F54" s="114">
        <v>608</v>
      </c>
      <c r="G54" s="114">
        <v>1084</v>
      </c>
      <c r="H54" s="114">
        <v>709</v>
      </c>
      <c r="I54" s="140">
        <v>963</v>
      </c>
      <c r="J54" s="115">
        <v>-136</v>
      </c>
      <c r="K54" s="116">
        <v>-14.122533748701972</v>
      </c>
    </row>
    <row r="55" spans="1:11" ht="14.1" customHeight="1" x14ac:dyDescent="0.2">
      <c r="A55" s="306">
        <v>72</v>
      </c>
      <c r="B55" s="307" t="s">
        <v>281</v>
      </c>
      <c r="C55" s="308"/>
      <c r="D55" s="113">
        <v>1.5989847715736041</v>
      </c>
      <c r="E55" s="115">
        <v>252</v>
      </c>
      <c r="F55" s="114">
        <v>225</v>
      </c>
      <c r="G55" s="114">
        <v>286</v>
      </c>
      <c r="H55" s="114">
        <v>181</v>
      </c>
      <c r="I55" s="140">
        <v>309</v>
      </c>
      <c r="J55" s="115">
        <v>-57</v>
      </c>
      <c r="K55" s="116">
        <v>-18.446601941747574</v>
      </c>
    </row>
    <row r="56" spans="1:11" ht="14.1" customHeight="1" x14ac:dyDescent="0.2">
      <c r="A56" s="306" t="s">
        <v>282</v>
      </c>
      <c r="B56" s="307" t="s">
        <v>283</v>
      </c>
      <c r="C56" s="308"/>
      <c r="D56" s="113">
        <v>0.6408629441624365</v>
      </c>
      <c r="E56" s="115">
        <v>101</v>
      </c>
      <c r="F56" s="114">
        <v>125</v>
      </c>
      <c r="G56" s="114">
        <v>139</v>
      </c>
      <c r="H56" s="114">
        <v>63</v>
      </c>
      <c r="I56" s="140">
        <v>140</v>
      </c>
      <c r="J56" s="115">
        <v>-39</v>
      </c>
      <c r="K56" s="116">
        <v>-27.857142857142858</v>
      </c>
    </row>
    <row r="57" spans="1:11" ht="14.1" customHeight="1" x14ac:dyDescent="0.2">
      <c r="A57" s="306" t="s">
        <v>284</v>
      </c>
      <c r="B57" s="307" t="s">
        <v>285</v>
      </c>
      <c r="C57" s="308"/>
      <c r="D57" s="113">
        <v>0.59644670050761417</v>
      </c>
      <c r="E57" s="115">
        <v>94</v>
      </c>
      <c r="F57" s="114">
        <v>71</v>
      </c>
      <c r="G57" s="114">
        <v>87</v>
      </c>
      <c r="H57" s="114">
        <v>76</v>
      </c>
      <c r="I57" s="140">
        <v>112</v>
      </c>
      <c r="J57" s="115">
        <v>-18</v>
      </c>
      <c r="K57" s="116">
        <v>-16.071428571428573</v>
      </c>
    </row>
    <row r="58" spans="1:11" ht="14.1" customHeight="1" x14ac:dyDescent="0.2">
      <c r="A58" s="306">
        <v>73</v>
      </c>
      <c r="B58" s="307" t="s">
        <v>286</v>
      </c>
      <c r="C58" s="308"/>
      <c r="D58" s="113">
        <v>2.1700507614213196</v>
      </c>
      <c r="E58" s="115">
        <v>342</v>
      </c>
      <c r="F58" s="114">
        <v>279</v>
      </c>
      <c r="G58" s="114">
        <v>595</v>
      </c>
      <c r="H58" s="114">
        <v>240</v>
      </c>
      <c r="I58" s="140">
        <v>339</v>
      </c>
      <c r="J58" s="115">
        <v>3</v>
      </c>
      <c r="K58" s="116">
        <v>0.88495575221238942</v>
      </c>
    </row>
    <row r="59" spans="1:11" ht="14.1" customHeight="1" x14ac:dyDescent="0.2">
      <c r="A59" s="306" t="s">
        <v>287</v>
      </c>
      <c r="B59" s="307" t="s">
        <v>288</v>
      </c>
      <c r="C59" s="308"/>
      <c r="D59" s="113">
        <v>1.3578680203045685</v>
      </c>
      <c r="E59" s="115">
        <v>214</v>
      </c>
      <c r="F59" s="114">
        <v>193</v>
      </c>
      <c r="G59" s="114">
        <v>432</v>
      </c>
      <c r="H59" s="114">
        <v>137</v>
      </c>
      <c r="I59" s="140">
        <v>195</v>
      </c>
      <c r="J59" s="115">
        <v>19</v>
      </c>
      <c r="K59" s="116">
        <v>9.7435897435897427</v>
      </c>
    </row>
    <row r="60" spans="1:11" ht="14.1" customHeight="1" x14ac:dyDescent="0.2">
      <c r="A60" s="306">
        <v>81</v>
      </c>
      <c r="B60" s="307" t="s">
        <v>289</v>
      </c>
      <c r="C60" s="308"/>
      <c r="D60" s="113">
        <v>9.1434010152284255</v>
      </c>
      <c r="E60" s="115">
        <v>1441</v>
      </c>
      <c r="F60" s="114">
        <v>1718</v>
      </c>
      <c r="G60" s="114">
        <v>1828</v>
      </c>
      <c r="H60" s="114">
        <v>1135</v>
      </c>
      <c r="I60" s="140">
        <v>1390</v>
      </c>
      <c r="J60" s="115">
        <v>51</v>
      </c>
      <c r="K60" s="116">
        <v>3.6690647482014387</v>
      </c>
    </row>
    <row r="61" spans="1:11" ht="14.1" customHeight="1" x14ac:dyDescent="0.2">
      <c r="A61" s="306" t="s">
        <v>290</v>
      </c>
      <c r="B61" s="307" t="s">
        <v>291</v>
      </c>
      <c r="C61" s="308"/>
      <c r="D61" s="113">
        <v>2.2906091370558377</v>
      </c>
      <c r="E61" s="115">
        <v>361</v>
      </c>
      <c r="F61" s="114">
        <v>273</v>
      </c>
      <c r="G61" s="114">
        <v>530</v>
      </c>
      <c r="H61" s="114">
        <v>267</v>
      </c>
      <c r="I61" s="140">
        <v>353</v>
      </c>
      <c r="J61" s="115">
        <v>8</v>
      </c>
      <c r="K61" s="116">
        <v>2.2662889518413598</v>
      </c>
    </row>
    <row r="62" spans="1:11" ht="14.1" customHeight="1" x14ac:dyDescent="0.2">
      <c r="A62" s="306" t="s">
        <v>292</v>
      </c>
      <c r="B62" s="307" t="s">
        <v>293</v>
      </c>
      <c r="C62" s="308"/>
      <c r="D62" s="113">
        <v>4.0672588832487309</v>
      </c>
      <c r="E62" s="115">
        <v>641</v>
      </c>
      <c r="F62" s="114">
        <v>871</v>
      </c>
      <c r="G62" s="114">
        <v>949</v>
      </c>
      <c r="H62" s="114">
        <v>487</v>
      </c>
      <c r="I62" s="140">
        <v>526</v>
      </c>
      <c r="J62" s="115">
        <v>115</v>
      </c>
      <c r="K62" s="116">
        <v>21.863117870722434</v>
      </c>
    </row>
    <row r="63" spans="1:11" ht="14.1" customHeight="1" x14ac:dyDescent="0.2">
      <c r="A63" s="306"/>
      <c r="B63" s="307" t="s">
        <v>294</v>
      </c>
      <c r="C63" s="308"/>
      <c r="D63" s="113">
        <v>3.5279187817258881</v>
      </c>
      <c r="E63" s="115">
        <v>556</v>
      </c>
      <c r="F63" s="114">
        <v>785</v>
      </c>
      <c r="G63" s="114">
        <v>805</v>
      </c>
      <c r="H63" s="114">
        <v>416</v>
      </c>
      <c r="I63" s="140">
        <v>438</v>
      </c>
      <c r="J63" s="115">
        <v>118</v>
      </c>
      <c r="K63" s="116">
        <v>26.940639269406393</v>
      </c>
    </row>
    <row r="64" spans="1:11" ht="14.1" customHeight="1" x14ac:dyDescent="0.2">
      <c r="A64" s="306" t="s">
        <v>295</v>
      </c>
      <c r="B64" s="307" t="s">
        <v>296</v>
      </c>
      <c r="C64" s="308"/>
      <c r="D64" s="113">
        <v>1.4467005076142132</v>
      </c>
      <c r="E64" s="115">
        <v>228</v>
      </c>
      <c r="F64" s="114">
        <v>130</v>
      </c>
      <c r="G64" s="114">
        <v>153</v>
      </c>
      <c r="H64" s="114">
        <v>143</v>
      </c>
      <c r="I64" s="140">
        <v>240</v>
      </c>
      <c r="J64" s="115">
        <v>-12</v>
      </c>
      <c r="K64" s="116">
        <v>-5</v>
      </c>
    </row>
    <row r="65" spans="1:11" ht="14.1" customHeight="1" x14ac:dyDescent="0.2">
      <c r="A65" s="306" t="s">
        <v>297</v>
      </c>
      <c r="B65" s="307" t="s">
        <v>298</v>
      </c>
      <c r="C65" s="308"/>
      <c r="D65" s="113">
        <v>0.44416243654822335</v>
      </c>
      <c r="E65" s="115">
        <v>70</v>
      </c>
      <c r="F65" s="114">
        <v>267</v>
      </c>
      <c r="G65" s="114">
        <v>74</v>
      </c>
      <c r="H65" s="114">
        <v>93</v>
      </c>
      <c r="I65" s="140">
        <v>117</v>
      </c>
      <c r="J65" s="115">
        <v>-47</v>
      </c>
      <c r="K65" s="116">
        <v>-40.17094017094017</v>
      </c>
    </row>
    <row r="66" spans="1:11" ht="14.1" customHeight="1" x14ac:dyDescent="0.2">
      <c r="A66" s="306">
        <v>82</v>
      </c>
      <c r="B66" s="307" t="s">
        <v>299</v>
      </c>
      <c r="C66" s="308"/>
      <c r="D66" s="113">
        <v>2.9314720812182742</v>
      </c>
      <c r="E66" s="115">
        <v>462</v>
      </c>
      <c r="F66" s="114">
        <v>680</v>
      </c>
      <c r="G66" s="114">
        <v>646</v>
      </c>
      <c r="H66" s="114">
        <v>613</v>
      </c>
      <c r="I66" s="140">
        <v>683</v>
      </c>
      <c r="J66" s="115">
        <v>-221</v>
      </c>
      <c r="K66" s="116">
        <v>-32.357247437774525</v>
      </c>
    </row>
    <row r="67" spans="1:11" ht="14.1" customHeight="1" x14ac:dyDescent="0.2">
      <c r="A67" s="306" t="s">
        <v>300</v>
      </c>
      <c r="B67" s="307" t="s">
        <v>301</v>
      </c>
      <c r="C67" s="308"/>
      <c r="D67" s="113">
        <v>1.9479695431472082</v>
      </c>
      <c r="E67" s="115">
        <v>307</v>
      </c>
      <c r="F67" s="114">
        <v>505</v>
      </c>
      <c r="G67" s="114">
        <v>396</v>
      </c>
      <c r="H67" s="114">
        <v>473</v>
      </c>
      <c r="I67" s="140">
        <v>495</v>
      </c>
      <c r="J67" s="115">
        <v>-188</v>
      </c>
      <c r="K67" s="116">
        <v>-37.979797979797979</v>
      </c>
    </row>
    <row r="68" spans="1:11" ht="14.1" customHeight="1" x14ac:dyDescent="0.2">
      <c r="A68" s="306" t="s">
        <v>302</v>
      </c>
      <c r="B68" s="307" t="s">
        <v>303</v>
      </c>
      <c r="C68" s="308"/>
      <c r="D68" s="113">
        <v>0.59644670050761417</v>
      </c>
      <c r="E68" s="115">
        <v>94</v>
      </c>
      <c r="F68" s="114">
        <v>116</v>
      </c>
      <c r="G68" s="114">
        <v>122</v>
      </c>
      <c r="H68" s="114">
        <v>77</v>
      </c>
      <c r="I68" s="140">
        <v>108</v>
      </c>
      <c r="J68" s="115">
        <v>-14</v>
      </c>
      <c r="K68" s="116">
        <v>-12.962962962962964</v>
      </c>
    </row>
    <row r="69" spans="1:11" ht="14.1" customHeight="1" x14ac:dyDescent="0.2">
      <c r="A69" s="306">
        <v>83</v>
      </c>
      <c r="B69" s="307" t="s">
        <v>304</v>
      </c>
      <c r="C69" s="308"/>
      <c r="D69" s="113">
        <v>6.1928934010152288</v>
      </c>
      <c r="E69" s="115">
        <v>976</v>
      </c>
      <c r="F69" s="114">
        <v>937</v>
      </c>
      <c r="G69" s="114">
        <v>1693</v>
      </c>
      <c r="H69" s="114">
        <v>694</v>
      </c>
      <c r="I69" s="140">
        <v>934</v>
      </c>
      <c r="J69" s="115">
        <v>42</v>
      </c>
      <c r="K69" s="116">
        <v>4.4967880085653107</v>
      </c>
    </row>
    <row r="70" spans="1:11" ht="14.1" customHeight="1" x14ac:dyDescent="0.2">
      <c r="A70" s="306" t="s">
        <v>305</v>
      </c>
      <c r="B70" s="307" t="s">
        <v>306</v>
      </c>
      <c r="C70" s="308"/>
      <c r="D70" s="113">
        <v>3.9340101522842641</v>
      </c>
      <c r="E70" s="115">
        <v>620</v>
      </c>
      <c r="F70" s="114">
        <v>573</v>
      </c>
      <c r="G70" s="114">
        <v>1311</v>
      </c>
      <c r="H70" s="114">
        <v>462</v>
      </c>
      <c r="I70" s="140">
        <v>711</v>
      </c>
      <c r="J70" s="115">
        <v>-91</v>
      </c>
      <c r="K70" s="116">
        <v>-12.79887482419128</v>
      </c>
    </row>
    <row r="71" spans="1:11" ht="14.1" customHeight="1" x14ac:dyDescent="0.2">
      <c r="A71" s="306"/>
      <c r="B71" s="307" t="s">
        <v>307</v>
      </c>
      <c r="C71" s="308"/>
      <c r="D71" s="113">
        <v>1.6560913705583757</v>
      </c>
      <c r="E71" s="115">
        <v>261</v>
      </c>
      <c r="F71" s="114">
        <v>282</v>
      </c>
      <c r="G71" s="114">
        <v>660</v>
      </c>
      <c r="H71" s="114">
        <v>203</v>
      </c>
      <c r="I71" s="140">
        <v>365</v>
      </c>
      <c r="J71" s="115">
        <v>-104</v>
      </c>
      <c r="K71" s="116">
        <v>-28.493150684931507</v>
      </c>
    </row>
    <row r="72" spans="1:11" ht="14.1" customHeight="1" x14ac:dyDescent="0.2">
      <c r="A72" s="306">
        <v>84</v>
      </c>
      <c r="B72" s="307" t="s">
        <v>308</v>
      </c>
      <c r="C72" s="308"/>
      <c r="D72" s="113">
        <v>4.4289340101522843</v>
      </c>
      <c r="E72" s="115">
        <v>698</v>
      </c>
      <c r="F72" s="114">
        <v>750</v>
      </c>
      <c r="G72" s="114">
        <v>699</v>
      </c>
      <c r="H72" s="114">
        <v>680</v>
      </c>
      <c r="I72" s="140">
        <v>634</v>
      </c>
      <c r="J72" s="115">
        <v>64</v>
      </c>
      <c r="K72" s="116">
        <v>10.094637223974763</v>
      </c>
    </row>
    <row r="73" spans="1:11" ht="14.1" customHeight="1" x14ac:dyDescent="0.2">
      <c r="A73" s="306" t="s">
        <v>309</v>
      </c>
      <c r="B73" s="307" t="s">
        <v>310</v>
      </c>
      <c r="C73" s="308"/>
      <c r="D73" s="113">
        <v>0.58375634517766495</v>
      </c>
      <c r="E73" s="115">
        <v>92</v>
      </c>
      <c r="F73" s="114">
        <v>92</v>
      </c>
      <c r="G73" s="114">
        <v>101</v>
      </c>
      <c r="H73" s="114">
        <v>74</v>
      </c>
      <c r="I73" s="140">
        <v>122</v>
      </c>
      <c r="J73" s="115">
        <v>-30</v>
      </c>
      <c r="K73" s="116">
        <v>-24.590163934426229</v>
      </c>
    </row>
    <row r="74" spans="1:11" ht="14.1" customHeight="1" x14ac:dyDescent="0.2">
      <c r="A74" s="306" t="s">
        <v>311</v>
      </c>
      <c r="B74" s="307" t="s">
        <v>312</v>
      </c>
      <c r="C74" s="308"/>
      <c r="D74" s="113">
        <v>0.43147208121827413</v>
      </c>
      <c r="E74" s="115">
        <v>68</v>
      </c>
      <c r="F74" s="114">
        <v>60</v>
      </c>
      <c r="G74" s="114">
        <v>68</v>
      </c>
      <c r="H74" s="114">
        <v>45</v>
      </c>
      <c r="I74" s="140">
        <v>38</v>
      </c>
      <c r="J74" s="115">
        <v>30</v>
      </c>
      <c r="K74" s="116">
        <v>78.94736842105263</v>
      </c>
    </row>
    <row r="75" spans="1:11" ht="14.1" customHeight="1" x14ac:dyDescent="0.2">
      <c r="A75" s="306" t="s">
        <v>313</v>
      </c>
      <c r="B75" s="307" t="s">
        <v>314</v>
      </c>
      <c r="C75" s="308"/>
      <c r="D75" s="113">
        <v>2.7474619289340101</v>
      </c>
      <c r="E75" s="115">
        <v>433</v>
      </c>
      <c r="F75" s="114">
        <v>542</v>
      </c>
      <c r="G75" s="114">
        <v>412</v>
      </c>
      <c r="H75" s="114">
        <v>489</v>
      </c>
      <c r="I75" s="140">
        <v>392</v>
      </c>
      <c r="J75" s="115">
        <v>41</v>
      </c>
      <c r="K75" s="116">
        <v>10.459183673469388</v>
      </c>
    </row>
    <row r="76" spans="1:11" ht="14.1" customHeight="1" x14ac:dyDescent="0.2">
      <c r="A76" s="306">
        <v>91</v>
      </c>
      <c r="B76" s="307" t="s">
        <v>315</v>
      </c>
      <c r="C76" s="308"/>
      <c r="D76" s="113">
        <v>0.1967005076142132</v>
      </c>
      <c r="E76" s="115">
        <v>31</v>
      </c>
      <c r="F76" s="114">
        <v>12</v>
      </c>
      <c r="G76" s="114">
        <v>29</v>
      </c>
      <c r="H76" s="114">
        <v>20</v>
      </c>
      <c r="I76" s="140">
        <v>25</v>
      </c>
      <c r="J76" s="115">
        <v>6</v>
      </c>
      <c r="K76" s="116">
        <v>24</v>
      </c>
    </row>
    <row r="77" spans="1:11" ht="14.1" customHeight="1" x14ac:dyDescent="0.2">
      <c r="A77" s="306">
        <v>92</v>
      </c>
      <c r="B77" s="307" t="s">
        <v>316</v>
      </c>
      <c r="C77" s="308"/>
      <c r="D77" s="113">
        <v>2.8997461928934012</v>
      </c>
      <c r="E77" s="115">
        <v>457</v>
      </c>
      <c r="F77" s="114">
        <v>411</v>
      </c>
      <c r="G77" s="114">
        <v>451</v>
      </c>
      <c r="H77" s="114">
        <v>331</v>
      </c>
      <c r="I77" s="140">
        <v>424</v>
      </c>
      <c r="J77" s="115">
        <v>33</v>
      </c>
      <c r="K77" s="116">
        <v>7.783018867924528</v>
      </c>
    </row>
    <row r="78" spans="1:11" ht="14.1" customHeight="1" x14ac:dyDescent="0.2">
      <c r="A78" s="306">
        <v>93</v>
      </c>
      <c r="B78" s="307" t="s">
        <v>317</v>
      </c>
      <c r="C78" s="308"/>
      <c r="D78" s="113">
        <v>9.5177664974619283E-2</v>
      </c>
      <c r="E78" s="115">
        <v>15</v>
      </c>
      <c r="F78" s="114">
        <v>10</v>
      </c>
      <c r="G78" s="114">
        <v>24</v>
      </c>
      <c r="H78" s="114">
        <v>11</v>
      </c>
      <c r="I78" s="140">
        <v>14</v>
      </c>
      <c r="J78" s="115">
        <v>1</v>
      </c>
      <c r="K78" s="116">
        <v>7.1428571428571432</v>
      </c>
    </row>
    <row r="79" spans="1:11" ht="14.1" customHeight="1" x14ac:dyDescent="0.2">
      <c r="A79" s="306">
        <v>94</v>
      </c>
      <c r="B79" s="307" t="s">
        <v>318</v>
      </c>
      <c r="C79" s="308"/>
      <c r="D79" s="113">
        <v>1.484771573604061</v>
      </c>
      <c r="E79" s="115">
        <v>234</v>
      </c>
      <c r="F79" s="114">
        <v>219</v>
      </c>
      <c r="G79" s="114">
        <v>202</v>
      </c>
      <c r="H79" s="114">
        <v>146</v>
      </c>
      <c r="I79" s="140">
        <v>200</v>
      </c>
      <c r="J79" s="115">
        <v>34</v>
      </c>
      <c r="K79" s="116">
        <v>17</v>
      </c>
    </row>
    <row r="80" spans="1:11" ht="14.1" customHeight="1" x14ac:dyDescent="0.2">
      <c r="A80" s="306" t="s">
        <v>319</v>
      </c>
      <c r="B80" s="307" t="s">
        <v>320</v>
      </c>
      <c r="C80" s="308"/>
      <c r="D80" s="113">
        <v>0</v>
      </c>
      <c r="E80" s="115">
        <v>0</v>
      </c>
      <c r="F80" s="114" t="s">
        <v>514</v>
      </c>
      <c r="G80" s="114" t="s">
        <v>514</v>
      </c>
      <c r="H80" s="114">
        <v>0</v>
      </c>
      <c r="I80" s="140">
        <v>5</v>
      </c>
      <c r="J80" s="115">
        <v>-5</v>
      </c>
      <c r="K80" s="116">
        <v>-100</v>
      </c>
    </row>
    <row r="81" spans="1:11" ht="14.1" customHeight="1" x14ac:dyDescent="0.2">
      <c r="A81" s="310" t="s">
        <v>321</v>
      </c>
      <c r="B81" s="311" t="s">
        <v>334</v>
      </c>
      <c r="C81" s="312"/>
      <c r="D81" s="125">
        <v>0.17766497461928935</v>
      </c>
      <c r="E81" s="143">
        <v>28</v>
      </c>
      <c r="F81" s="144">
        <v>27</v>
      </c>
      <c r="G81" s="144">
        <v>46</v>
      </c>
      <c r="H81" s="144">
        <v>22</v>
      </c>
      <c r="I81" s="145">
        <v>29</v>
      </c>
      <c r="J81" s="143">
        <v>-1</v>
      </c>
      <c r="K81" s="146">
        <v>-3.4482758620689653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15532</v>
      </c>
      <c r="E11" s="114">
        <v>14111</v>
      </c>
      <c r="F11" s="114">
        <v>16160</v>
      </c>
      <c r="G11" s="114">
        <v>13091</v>
      </c>
      <c r="H11" s="140">
        <v>15926</v>
      </c>
      <c r="I11" s="115">
        <v>-394</v>
      </c>
      <c r="J11" s="116">
        <v>-2.4739419816652015</v>
      </c>
    </row>
    <row r="12" spans="1:15" s="110" customFormat="1" ht="24.95" customHeight="1" x14ac:dyDescent="0.2">
      <c r="A12" s="193" t="s">
        <v>132</v>
      </c>
      <c r="B12" s="194" t="s">
        <v>133</v>
      </c>
      <c r="C12" s="113">
        <v>3.8629925315477723E-2</v>
      </c>
      <c r="D12" s="115">
        <v>6</v>
      </c>
      <c r="E12" s="114" t="s">
        <v>514</v>
      </c>
      <c r="F12" s="114">
        <v>12</v>
      </c>
      <c r="G12" s="114" t="s">
        <v>514</v>
      </c>
      <c r="H12" s="140">
        <v>6</v>
      </c>
      <c r="I12" s="115">
        <v>0</v>
      </c>
      <c r="J12" s="116">
        <v>0</v>
      </c>
    </row>
    <row r="13" spans="1:15" s="110" customFormat="1" ht="24.95" customHeight="1" x14ac:dyDescent="0.2">
      <c r="A13" s="193" t="s">
        <v>134</v>
      </c>
      <c r="B13" s="199" t="s">
        <v>214</v>
      </c>
      <c r="C13" s="113">
        <v>1.5387586917331959</v>
      </c>
      <c r="D13" s="115">
        <v>239</v>
      </c>
      <c r="E13" s="114" t="s">
        <v>514</v>
      </c>
      <c r="F13" s="114">
        <v>289</v>
      </c>
      <c r="G13" s="114" t="s">
        <v>514</v>
      </c>
      <c r="H13" s="140">
        <v>264</v>
      </c>
      <c r="I13" s="115">
        <v>-25</v>
      </c>
      <c r="J13" s="116">
        <v>-9.4696969696969688</v>
      </c>
    </row>
    <row r="14" spans="1:15" s="287" customFormat="1" ht="24.95" customHeight="1" x14ac:dyDescent="0.2">
      <c r="A14" s="193" t="s">
        <v>215</v>
      </c>
      <c r="B14" s="199" t="s">
        <v>137</v>
      </c>
      <c r="C14" s="113">
        <v>6.4640741694566053</v>
      </c>
      <c r="D14" s="115">
        <v>1004</v>
      </c>
      <c r="E14" s="114">
        <v>752</v>
      </c>
      <c r="F14" s="114">
        <v>1101</v>
      </c>
      <c r="G14" s="114">
        <v>756</v>
      </c>
      <c r="H14" s="140">
        <v>900</v>
      </c>
      <c r="I14" s="115">
        <v>104</v>
      </c>
      <c r="J14" s="116">
        <v>11.555555555555555</v>
      </c>
      <c r="K14" s="110"/>
      <c r="L14" s="110"/>
      <c r="M14" s="110"/>
      <c r="N14" s="110"/>
      <c r="O14" s="110"/>
    </row>
    <row r="15" spans="1:15" s="110" customFormat="1" ht="24.95" customHeight="1" x14ac:dyDescent="0.2">
      <c r="A15" s="193" t="s">
        <v>216</v>
      </c>
      <c r="B15" s="199" t="s">
        <v>217</v>
      </c>
      <c r="C15" s="113">
        <v>1.4743754828740665</v>
      </c>
      <c r="D15" s="115">
        <v>229</v>
      </c>
      <c r="E15" s="114">
        <v>232</v>
      </c>
      <c r="F15" s="114">
        <v>242</v>
      </c>
      <c r="G15" s="114">
        <v>225</v>
      </c>
      <c r="H15" s="140">
        <v>210</v>
      </c>
      <c r="I15" s="115">
        <v>19</v>
      </c>
      <c r="J15" s="116">
        <v>9.0476190476190474</v>
      </c>
    </row>
    <row r="16" spans="1:15" s="287" customFormat="1" ht="24.95" customHeight="1" x14ac:dyDescent="0.2">
      <c r="A16" s="193" t="s">
        <v>218</v>
      </c>
      <c r="B16" s="199" t="s">
        <v>141</v>
      </c>
      <c r="C16" s="113">
        <v>4.365181560648983</v>
      </c>
      <c r="D16" s="115">
        <v>678</v>
      </c>
      <c r="E16" s="114">
        <v>394</v>
      </c>
      <c r="F16" s="114">
        <v>476</v>
      </c>
      <c r="G16" s="114">
        <v>459</v>
      </c>
      <c r="H16" s="140">
        <v>599</v>
      </c>
      <c r="I16" s="115">
        <v>79</v>
      </c>
      <c r="J16" s="116">
        <v>13.18864774624374</v>
      </c>
      <c r="K16" s="110"/>
      <c r="L16" s="110"/>
      <c r="M16" s="110"/>
      <c r="N16" s="110"/>
      <c r="O16" s="110"/>
    </row>
    <row r="17" spans="1:15" s="110" customFormat="1" ht="24.95" customHeight="1" x14ac:dyDescent="0.2">
      <c r="A17" s="193" t="s">
        <v>142</v>
      </c>
      <c r="B17" s="199" t="s">
        <v>220</v>
      </c>
      <c r="C17" s="113">
        <v>0.62451712593355657</v>
      </c>
      <c r="D17" s="115">
        <v>97</v>
      </c>
      <c r="E17" s="114">
        <v>126</v>
      </c>
      <c r="F17" s="114">
        <v>383</v>
      </c>
      <c r="G17" s="114">
        <v>72</v>
      </c>
      <c r="H17" s="140">
        <v>91</v>
      </c>
      <c r="I17" s="115">
        <v>6</v>
      </c>
      <c r="J17" s="116">
        <v>6.5934065934065931</v>
      </c>
    </row>
    <row r="18" spans="1:15" s="287" customFormat="1" ht="24.95" customHeight="1" x14ac:dyDescent="0.2">
      <c r="A18" s="201" t="s">
        <v>144</v>
      </c>
      <c r="B18" s="202" t="s">
        <v>145</v>
      </c>
      <c r="C18" s="113">
        <v>7.7774916301828485</v>
      </c>
      <c r="D18" s="115">
        <v>1208</v>
      </c>
      <c r="E18" s="114">
        <v>1256</v>
      </c>
      <c r="F18" s="114">
        <v>1222</v>
      </c>
      <c r="G18" s="114">
        <v>1137</v>
      </c>
      <c r="H18" s="140">
        <v>1482</v>
      </c>
      <c r="I18" s="115">
        <v>-274</v>
      </c>
      <c r="J18" s="116">
        <v>-18.488529014844804</v>
      </c>
      <c r="K18" s="110"/>
      <c r="L18" s="110"/>
      <c r="M18" s="110"/>
      <c r="N18" s="110"/>
      <c r="O18" s="110"/>
    </row>
    <row r="19" spans="1:15" s="110" customFormat="1" ht="24.95" customHeight="1" x14ac:dyDescent="0.2">
      <c r="A19" s="193" t="s">
        <v>146</v>
      </c>
      <c r="B19" s="199" t="s">
        <v>147</v>
      </c>
      <c r="C19" s="113">
        <v>13.984032964202935</v>
      </c>
      <c r="D19" s="115">
        <v>2172</v>
      </c>
      <c r="E19" s="114">
        <v>1663</v>
      </c>
      <c r="F19" s="114">
        <v>2163</v>
      </c>
      <c r="G19" s="114">
        <v>1771</v>
      </c>
      <c r="H19" s="140">
        <v>1901</v>
      </c>
      <c r="I19" s="115">
        <v>271</v>
      </c>
      <c r="J19" s="116">
        <v>14.255654918463966</v>
      </c>
    </row>
    <row r="20" spans="1:15" s="287" customFormat="1" ht="24.95" customHeight="1" x14ac:dyDescent="0.2">
      <c r="A20" s="193" t="s">
        <v>148</v>
      </c>
      <c r="B20" s="199" t="s">
        <v>149</v>
      </c>
      <c r="C20" s="113">
        <v>6.9469482359000772</v>
      </c>
      <c r="D20" s="115">
        <v>1079</v>
      </c>
      <c r="E20" s="114">
        <v>1476</v>
      </c>
      <c r="F20" s="114">
        <v>1103</v>
      </c>
      <c r="G20" s="114">
        <v>993</v>
      </c>
      <c r="H20" s="140">
        <v>968</v>
      </c>
      <c r="I20" s="115">
        <v>111</v>
      </c>
      <c r="J20" s="116">
        <v>11.46694214876033</v>
      </c>
      <c r="K20" s="110"/>
      <c r="L20" s="110"/>
      <c r="M20" s="110"/>
      <c r="N20" s="110"/>
      <c r="O20" s="110"/>
    </row>
    <row r="21" spans="1:15" s="110" customFormat="1" ht="24.95" customHeight="1" x14ac:dyDescent="0.2">
      <c r="A21" s="201" t="s">
        <v>150</v>
      </c>
      <c r="B21" s="202" t="s">
        <v>151</v>
      </c>
      <c r="C21" s="113">
        <v>5.1892866340458408</v>
      </c>
      <c r="D21" s="115">
        <v>806</v>
      </c>
      <c r="E21" s="114">
        <v>989</v>
      </c>
      <c r="F21" s="114">
        <v>793</v>
      </c>
      <c r="G21" s="114">
        <v>660</v>
      </c>
      <c r="H21" s="140">
        <v>887</v>
      </c>
      <c r="I21" s="115">
        <v>-81</v>
      </c>
      <c r="J21" s="116">
        <v>-9.1319052987598646</v>
      </c>
    </row>
    <row r="22" spans="1:15" s="110" customFormat="1" ht="24.95" customHeight="1" x14ac:dyDescent="0.2">
      <c r="A22" s="201" t="s">
        <v>152</v>
      </c>
      <c r="B22" s="199" t="s">
        <v>153</v>
      </c>
      <c r="C22" s="113">
        <v>2.2405356682977078</v>
      </c>
      <c r="D22" s="115">
        <v>348</v>
      </c>
      <c r="E22" s="114" t="s">
        <v>514</v>
      </c>
      <c r="F22" s="114">
        <v>370</v>
      </c>
      <c r="G22" s="114" t="s">
        <v>514</v>
      </c>
      <c r="H22" s="140">
        <v>401</v>
      </c>
      <c r="I22" s="115">
        <v>-53</v>
      </c>
      <c r="J22" s="116">
        <v>-13.216957605985037</v>
      </c>
    </row>
    <row r="23" spans="1:15" s="110" customFormat="1" ht="24.95" customHeight="1" x14ac:dyDescent="0.2">
      <c r="A23" s="193" t="s">
        <v>154</v>
      </c>
      <c r="B23" s="199" t="s">
        <v>155</v>
      </c>
      <c r="C23" s="113">
        <v>1.2232809683234613</v>
      </c>
      <c r="D23" s="115">
        <v>190</v>
      </c>
      <c r="E23" s="114" t="s">
        <v>514</v>
      </c>
      <c r="F23" s="114">
        <v>129</v>
      </c>
      <c r="G23" s="114" t="s">
        <v>514</v>
      </c>
      <c r="H23" s="140">
        <v>155</v>
      </c>
      <c r="I23" s="115">
        <v>35</v>
      </c>
      <c r="J23" s="116">
        <v>22.580645161290324</v>
      </c>
    </row>
    <row r="24" spans="1:15" s="110" customFormat="1" ht="24.95" customHeight="1" x14ac:dyDescent="0.2">
      <c r="A24" s="193" t="s">
        <v>156</v>
      </c>
      <c r="B24" s="199" t="s">
        <v>221</v>
      </c>
      <c r="C24" s="113">
        <v>6.9147566314705129</v>
      </c>
      <c r="D24" s="115">
        <v>1074</v>
      </c>
      <c r="E24" s="114">
        <v>809</v>
      </c>
      <c r="F24" s="114">
        <v>1019</v>
      </c>
      <c r="G24" s="114">
        <v>976</v>
      </c>
      <c r="H24" s="140">
        <v>1242</v>
      </c>
      <c r="I24" s="115">
        <v>-168</v>
      </c>
      <c r="J24" s="116">
        <v>-13.526570048309178</v>
      </c>
    </row>
    <row r="25" spans="1:15" s="110" customFormat="1" ht="24.95" customHeight="1" x14ac:dyDescent="0.2">
      <c r="A25" s="193" t="s">
        <v>222</v>
      </c>
      <c r="B25" s="204" t="s">
        <v>159</v>
      </c>
      <c r="C25" s="113">
        <v>11.569662631985578</v>
      </c>
      <c r="D25" s="115">
        <v>1797</v>
      </c>
      <c r="E25" s="114">
        <v>1484</v>
      </c>
      <c r="F25" s="114">
        <v>1438</v>
      </c>
      <c r="G25" s="114">
        <v>1176</v>
      </c>
      <c r="H25" s="140">
        <v>1353</v>
      </c>
      <c r="I25" s="115">
        <v>444</v>
      </c>
      <c r="J25" s="116">
        <v>32.815964523281593</v>
      </c>
    </row>
    <row r="26" spans="1:15" s="110" customFormat="1" ht="24.95" customHeight="1" x14ac:dyDescent="0.2">
      <c r="A26" s="201">
        <v>782.78300000000002</v>
      </c>
      <c r="B26" s="203" t="s">
        <v>160</v>
      </c>
      <c r="C26" s="113">
        <v>7.2237960339943346</v>
      </c>
      <c r="D26" s="115">
        <v>1122</v>
      </c>
      <c r="E26" s="114">
        <v>1224</v>
      </c>
      <c r="F26" s="114">
        <v>1249</v>
      </c>
      <c r="G26" s="114">
        <v>1225</v>
      </c>
      <c r="H26" s="140">
        <v>1313</v>
      </c>
      <c r="I26" s="115">
        <v>-191</v>
      </c>
      <c r="J26" s="116">
        <v>-14.546839299314547</v>
      </c>
    </row>
    <row r="27" spans="1:15" s="110" customFormat="1" ht="24.95" customHeight="1" x14ac:dyDescent="0.2">
      <c r="A27" s="193" t="s">
        <v>161</v>
      </c>
      <c r="B27" s="199" t="s">
        <v>162</v>
      </c>
      <c r="C27" s="113">
        <v>2.4143703322173575</v>
      </c>
      <c r="D27" s="115">
        <v>375</v>
      </c>
      <c r="E27" s="114">
        <v>283</v>
      </c>
      <c r="F27" s="114">
        <v>534</v>
      </c>
      <c r="G27" s="114">
        <v>319</v>
      </c>
      <c r="H27" s="140">
        <v>428</v>
      </c>
      <c r="I27" s="115">
        <v>-53</v>
      </c>
      <c r="J27" s="116">
        <v>-12.383177570093459</v>
      </c>
    </row>
    <row r="28" spans="1:15" s="110" customFormat="1" ht="24.95" customHeight="1" x14ac:dyDescent="0.2">
      <c r="A28" s="193" t="s">
        <v>163</v>
      </c>
      <c r="B28" s="199" t="s">
        <v>164</v>
      </c>
      <c r="C28" s="113">
        <v>7.2495493175379861</v>
      </c>
      <c r="D28" s="115">
        <v>1126</v>
      </c>
      <c r="E28" s="114">
        <v>975</v>
      </c>
      <c r="F28" s="114">
        <v>1281</v>
      </c>
      <c r="G28" s="114">
        <v>885</v>
      </c>
      <c r="H28" s="140">
        <v>1065</v>
      </c>
      <c r="I28" s="115">
        <v>61</v>
      </c>
      <c r="J28" s="116">
        <v>5.727699530516432</v>
      </c>
    </row>
    <row r="29" spans="1:15" s="110" customFormat="1" ht="24.95" customHeight="1" x14ac:dyDescent="0.2">
      <c r="A29" s="193">
        <v>86</v>
      </c>
      <c r="B29" s="199" t="s">
        <v>165</v>
      </c>
      <c r="C29" s="113">
        <v>7.7002317795518929</v>
      </c>
      <c r="D29" s="115">
        <v>1196</v>
      </c>
      <c r="E29" s="114">
        <v>1034</v>
      </c>
      <c r="F29" s="114">
        <v>1186</v>
      </c>
      <c r="G29" s="114">
        <v>1024</v>
      </c>
      <c r="H29" s="140">
        <v>1220</v>
      </c>
      <c r="I29" s="115">
        <v>-24</v>
      </c>
      <c r="J29" s="116">
        <v>-1.9672131147540983</v>
      </c>
    </row>
    <row r="30" spans="1:15" s="110" customFormat="1" ht="24.95" customHeight="1" x14ac:dyDescent="0.2">
      <c r="A30" s="193">
        <v>87.88</v>
      </c>
      <c r="B30" s="204" t="s">
        <v>166</v>
      </c>
      <c r="C30" s="113">
        <v>7.7581766675251096</v>
      </c>
      <c r="D30" s="115">
        <v>1205</v>
      </c>
      <c r="E30" s="114">
        <v>1108</v>
      </c>
      <c r="F30" s="114">
        <v>1646</v>
      </c>
      <c r="G30" s="114">
        <v>1027</v>
      </c>
      <c r="H30" s="140">
        <v>1684</v>
      </c>
      <c r="I30" s="115">
        <v>-479</v>
      </c>
      <c r="J30" s="116">
        <v>-28.444180522565322</v>
      </c>
    </row>
    <row r="31" spans="1:15" s="110" customFormat="1" ht="24.95" customHeight="1" x14ac:dyDescent="0.2">
      <c r="A31" s="193" t="s">
        <v>167</v>
      </c>
      <c r="B31" s="199" t="s">
        <v>168</v>
      </c>
      <c r="C31" s="113">
        <v>3.7664177182590781</v>
      </c>
      <c r="D31" s="115">
        <v>585</v>
      </c>
      <c r="E31" s="114">
        <v>528</v>
      </c>
      <c r="F31" s="114">
        <v>625</v>
      </c>
      <c r="G31" s="114">
        <v>572</v>
      </c>
      <c r="H31" s="140">
        <v>657</v>
      </c>
      <c r="I31" s="115">
        <v>-72</v>
      </c>
      <c r="J31" s="116">
        <v>-10.95890410958904</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3.8629925315477723E-2</v>
      </c>
      <c r="D34" s="115">
        <v>6</v>
      </c>
      <c r="E34" s="114" t="s">
        <v>514</v>
      </c>
      <c r="F34" s="114">
        <v>12</v>
      </c>
      <c r="G34" s="114" t="s">
        <v>514</v>
      </c>
      <c r="H34" s="140">
        <v>6</v>
      </c>
      <c r="I34" s="115">
        <v>0</v>
      </c>
      <c r="J34" s="116">
        <v>0</v>
      </c>
    </row>
    <row r="35" spans="1:10" s="110" customFormat="1" ht="24.95" customHeight="1" x14ac:dyDescent="0.2">
      <c r="A35" s="292" t="s">
        <v>171</v>
      </c>
      <c r="B35" s="293" t="s">
        <v>172</v>
      </c>
      <c r="C35" s="113">
        <v>15.780324491372649</v>
      </c>
      <c r="D35" s="115">
        <v>2451</v>
      </c>
      <c r="E35" s="114" t="s">
        <v>514</v>
      </c>
      <c r="F35" s="114">
        <v>2612</v>
      </c>
      <c r="G35" s="114" t="s">
        <v>514</v>
      </c>
      <c r="H35" s="140">
        <v>2646</v>
      </c>
      <c r="I35" s="115">
        <v>-195</v>
      </c>
      <c r="J35" s="116">
        <v>-7.3696145124716557</v>
      </c>
    </row>
    <row r="36" spans="1:10" s="110" customFormat="1" ht="24.95" customHeight="1" x14ac:dyDescent="0.2">
      <c r="A36" s="294" t="s">
        <v>173</v>
      </c>
      <c r="B36" s="295" t="s">
        <v>174</v>
      </c>
      <c r="C36" s="125">
        <v>84.181045583311871</v>
      </c>
      <c r="D36" s="143">
        <v>13075</v>
      </c>
      <c r="E36" s="144">
        <v>11953</v>
      </c>
      <c r="F36" s="144">
        <v>13536</v>
      </c>
      <c r="G36" s="144">
        <v>11039</v>
      </c>
      <c r="H36" s="145">
        <v>13274</v>
      </c>
      <c r="I36" s="143">
        <v>-199</v>
      </c>
      <c r="J36" s="146">
        <v>-1.4991713123399126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15532</v>
      </c>
      <c r="F11" s="264">
        <v>14111</v>
      </c>
      <c r="G11" s="264">
        <v>16160</v>
      </c>
      <c r="H11" s="264">
        <v>13091</v>
      </c>
      <c r="I11" s="265">
        <v>15926</v>
      </c>
      <c r="J11" s="263">
        <v>-394</v>
      </c>
      <c r="K11" s="266">
        <v>-2.4739419816652015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23.235900077259849</v>
      </c>
      <c r="E13" s="115">
        <v>3609</v>
      </c>
      <c r="F13" s="114">
        <v>4189</v>
      </c>
      <c r="G13" s="114">
        <v>4284</v>
      </c>
      <c r="H13" s="114">
        <v>3561</v>
      </c>
      <c r="I13" s="140">
        <v>4085</v>
      </c>
      <c r="J13" s="115">
        <v>-476</v>
      </c>
      <c r="K13" s="116">
        <v>-11.652386780905752</v>
      </c>
    </row>
    <row r="14" spans="1:17" ht="15.95" customHeight="1" x14ac:dyDescent="0.2">
      <c r="A14" s="306" t="s">
        <v>230</v>
      </c>
      <c r="B14" s="307"/>
      <c r="C14" s="308"/>
      <c r="D14" s="113">
        <v>57.313932526397117</v>
      </c>
      <c r="E14" s="115">
        <v>8902</v>
      </c>
      <c r="F14" s="114">
        <v>7319</v>
      </c>
      <c r="G14" s="114">
        <v>8991</v>
      </c>
      <c r="H14" s="114">
        <v>6946</v>
      </c>
      <c r="I14" s="140">
        <v>8596</v>
      </c>
      <c r="J14" s="115">
        <v>306</v>
      </c>
      <c r="K14" s="116">
        <v>3.5597952536063286</v>
      </c>
    </row>
    <row r="15" spans="1:17" ht="15.95" customHeight="1" x14ac:dyDescent="0.2">
      <c r="A15" s="306" t="s">
        <v>231</v>
      </c>
      <c r="B15" s="307"/>
      <c r="C15" s="308"/>
      <c r="D15" s="113">
        <v>7.0048931238732939</v>
      </c>
      <c r="E15" s="115">
        <v>1088</v>
      </c>
      <c r="F15" s="114">
        <v>979</v>
      </c>
      <c r="G15" s="114">
        <v>1147</v>
      </c>
      <c r="H15" s="114">
        <v>986</v>
      </c>
      <c r="I15" s="140">
        <v>1202</v>
      </c>
      <c r="J15" s="115">
        <v>-114</v>
      </c>
      <c r="K15" s="116">
        <v>-9.484193011647255</v>
      </c>
    </row>
    <row r="16" spans="1:17" ht="15.95" customHeight="1" x14ac:dyDescent="0.2">
      <c r="A16" s="306" t="s">
        <v>232</v>
      </c>
      <c r="B16" s="307"/>
      <c r="C16" s="308"/>
      <c r="D16" s="113">
        <v>12.271439608550089</v>
      </c>
      <c r="E16" s="115">
        <v>1906</v>
      </c>
      <c r="F16" s="114">
        <v>1582</v>
      </c>
      <c r="G16" s="114">
        <v>1722</v>
      </c>
      <c r="H16" s="114">
        <v>1581</v>
      </c>
      <c r="I16" s="140">
        <v>2016</v>
      </c>
      <c r="J16" s="115">
        <v>-110</v>
      </c>
      <c r="K16" s="116">
        <v>-5.4563492063492065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0.12876641771825909</v>
      </c>
      <c r="E18" s="115">
        <v>20</v>
      </c>
      <c r="F18" s="114">
        <v>13</v>
      </c>
      <c r="G18" s="114">
        <v>34</v>
      </c>
      <c r="H18" s="114">
        <v>18</v>
      </c>
      <c r="I18" s="140">
        <v>25</v>
      </c>
      <c r="J18" s="115">
        <v>-5</v>
      </c>
      <c r="K18" s="116">
        <v>-20</v>
      </c>
    </row>
    <row r="19" spans="1:11" ht="14.1" customHeight="1" x14ac:dyDescent="0.2">
      <c r="A19" s="306" t="s">
        <v>235</v>
      </c>
      <c r="B19" s="307" t="s">
        <v>236</v>
      </c>
      <c r="C19" s="308"/>
      <c r="D19" s="113">
        <v>5.7944887973216584E-2</v>
      </c>
      <c r="E19" s="115">
        <v>9</v>
      </c>
      <c r="F19" s="114">
        <v>5</v>
      </c>
      <c r="G19" s="114">
        <v>11</v>
      </c>
      <c r="H19" s="114">
        <v>5</v>
      </c>
      <c r="I19" s="140">
        <v>4</v>
      </c>
      <c r="J19" s="115">
        <v>5</v>
      </c>
      <c r="K19" s="116">
        <v>125</v>
      </c>
    </row>
    <row r="20" spans="1:11" ht="14.1" customHeight="1" x14ac:dyDescent="0.2">
      <c r="A20" s="306">
        <v>12</v>
      </c>
      <c r="B20" s="307" t="s">
        <v>237</v>
      </c>
      <c r="C20" s="308"/>
      <c r="D20" s="113">
        <v>0.74684522276590271</v>
      </c>
      <c r="E20" s="115">
        <v>116</v>
      </c>
      <c r="F20" s="114">
        <v>141</v>
      </c>
      <c r="G20" s="114">
        <v>135</v>
      </c>
      <c r="H20" s="114">
        <v>77</v>
      </c>
      <c r="I20" s="140">
        <v>102</v>
      </c>
      <c r="J20" s="115">
        <v>14</v>
      </c>
      <c r="K20" s="116">
        <v>13.725490196078431</v>
      </c>
    </row>
    <row r="21" spans="1:11" ht="14.1" customHeight="1" x14ac:dyDescent="0.2">
      <c r="A21" s="306">
        <v>21</v>
      </c>
      <c r="B21" s="307" t="s">
        <v>238</v>
      </c>
      <c r="C21" s="308"/>
      <c r="D21" s="113">
        <v>1.4550605202163276</v>
      </c>
      <c r="E21" s="115">
        <v>226</v>
      </c>
      <c r="F21" s="114">
        <v>201</v>
      </c>
      <c r="G21" s="114">
        <v>220</v>
      </c>
      <c r="H21" s="114">
        <v>207</v>
      </c>
      <c r="I21" s="140">
        <v>321</v>
      </c>
      <c r="J21" s="115">
        <v>-95</v>
      </c>
      <c r="K21" s="116">
        <v>-29.595015576323988</v>
      </c>
    </row>
    <row r="22" spans="1:11" ht="14.1" customHeight="1" x14ac:dyDescent="0.2">
      <c r="A22" s="306">
        <v>22</v>
      </c>
      <c r="B22" s="307" t="s">
        <v>239</v>
      </c>
      <c r="C22" s="308"/>
      <c r="D22" s="113">
        <v>0.67602369302086018</v>
      </c>
      <c r="E22" s="115">
        <v>105</v>
      </c>
      <c r="F22" s="114">
        <v>89</v>
      </c>
      <c r="G22" s="114">
        <v>111</v>
      </c>
      <c r="H22" s="114">
        <v>71</v>
      </c>
      <c r="I22" s="140">
        <v>94</v>
      </c>
      <c r="J22" s="115">
        <v>11</v>
      </c>
      <c r="K22" s="116">
        <v>11.702127659574469</v>
      </c>
    </row>
    <row r="23" spans="1:11" ht="14.1" customHeight="1" x14ac:dyDescent="0.2">
      <c r="A23" s="306">
        <v>23</v>
      </c>
      <c r="B23" s="307" t="s">
        <v>240</v>
      </c>
      <c r="C23" s="308"/>
      <c r="D23" s="113">
        <v>0.36698429049703835</v>
      </c>
      <c r="E23" s="115">
        <v>57</v>
      </c>
      <c r="F23" s="114">
        <v>69</v>
      </c>
      <c r="G23" s="114">
        <v>226</v>
      </c>
      <c r="H23" s="114">
        <v>98</v>
      </c>
      <c r="I23" s="140">
        <v>87</v>
      </c>
      <c r="J23" s="115">
        <v>-30</v>
      </c>
      <c r="K23" s="116">
        <v>-34.482758620689658</v>
      </c>
    </row>
    <row r="24" spans="1:11" ht="14.1" customHeight="1" x14ac:dyDescent="0.2">
      <c r="A24" s="306">
        <v>24</v>
      </c>
      <c r="B24" s="307" t="s">
        <v>241</v>
      </c>
      <c r="C24" s="308"/>
      <c r="D24" s="113">
        <v>2.8264228689157869</v>
      </c>
      <c r="E24" s="115">
        <v>439</v>
      </c>
      <c r="F24" s="114">
        <v>371</v>
      </c>
      <c r="G24" s="114">
        <v>348</v>
      </c>
      <c r="H24" s="114">
        <v>382</v>
      </c>
      <c r="I24" s="140">
        <v>453</v>
      </c>
      <c r="J24" s="115">
        <v>-14</v>
      </c>
      <c r="K24" s="116">
        <v>-3.0905077262693155</v>
      </c>
    </row>
    <row r="25" spans="1:11" ht="14.1" customHeight="1" x14ac:dyDescent="0.2">
      <c r="A25" s="306">
        <v>25</v>
      </c>
      <c r="B25" s="307" t="s">
        <v>242</v>
      </c>
      <c r="C25" s="308"/>
      <c r="D25" s="113">
        <v>3.2835436518156067</v>
      </c>
      <c r="E25" s="115">
        <v>510</v>
      </c>
      <c r="F25" s="114">
        <v>390</v>
      </c>
      <c r="G25" s="114">
        <v>432</v>
      </c>
      <c r="H25" s="114">
        <v>412</v>
      </c>
      <c r="I25" s="140">
        <v>505</v>
      </c>
      <c r="J25" s="115">
        <v>5</v>
      </c>
      <c r="K25" s="116">
        <v>0.99009900990099009</v>
      </c>
    </row>
    <row r="26" spans="1:11" ht="14.1" customHeight="1" x14ac:dyDescent="0.2">
      <c r="A26" s="306">
        <v>26</v>
      </c>
      <c r="B26" s="307" t="s">
        <v>243</v>
      </c>
      <c r="C26" s="308"/>
      <c r="D26" s="113">
        <v>2.5431367499356168</v>
      </c>
      <c r="E26" s="115">
        <v>395</v>
      </c>
      <c r="F26" s="114">
        <v>305</v>
      </c>
      <c r="G26" s="114">
        <v>358</v>
      </c>
      <c r="H26" s="114">
        <v>269</v>
      </c>
      <c r="I26" s="140">
        <v>428</v>
      </c>
      <c r="J26" s="115">
        <v>-33</v>
      </c>
      <c r="K26" s="116">
        <v>-7.7102803738317753</v>
      </c>
    </row>
    <row r="27" spans="1:11" ht="14.1" customHeight="1" x14ac:dyDescent="0.2">
      <c r="A27" s="306">
        <v>27</v>
      </c>
      <c r="B27" s="307" t="s">
        <v>244</v>
      </c>
      <c r="C27" s="308"/>
      <c r="D27" s="113">
        <v>1.1653360803502446</v>
      </c>
      <c r="E27" s="115">
        <v>181</v>
      </c>
      <c r="F27" s="114">
        <v>169</v>
      </c>
      <c r="G27" s="114">
        <v>192</v>
      </c>
      <c r="H27" s="114">
        <v>177</v>
      </c>
      <c r="I27" s="140">
        <v>211</v>
      </c>
      <c r="J27" s="115">
        <v>-30</v>
      </c>
      <c r="K27" s="116">
        <v>-14.218009478672986</v>
      </c>
    </row>
    <row r="28" spans="1:11" ht="14.1" customHeight="1" x14ac:dyDescent="0.2">
      <c r="A28" s="306">
        <v>28</v>
      </c>
      <c r="B28" s="307" t="s">
        <v>245</v>
      </c>
      <c r="C28" s="308"/>
      <c r="D28" s="113">
        <v>0.14164305949008499</v>
      </c>
      <c r="E28" s="115">
        <v>22</v>
      </c>
      <c r="F28" s="114">
        <v>26</v>
      </c>
      <c r="G28" s="114">
        <v>12</v>
      </c>
      <c r="H28" s="114">
        <v>11</v>
      </c>
      <c r="I28" s="140">
        <v>39</v>
      </c>
      <c r="J28" s="115">
        <v>-17</v>
      </c>
      <c r="K28" s="116">
        <v>-43.589743589743591</v>
      </c>
    </row>
    <row r="29" spans="1:11" ht="14.1" customHeight="1" x14ac:dyDescent="0.2">
      <c r="A29" s="306">
        <v>29</v>
      </c>
      <c r="B29" s="307" t="s">
        <v>246</v>
      </c>
      <c r="C29" s="308"/>
      <c r="D29" s="113">
        <v>2.5431367499356168</v>
      </c>
      <c r="E29" s="115">
        <v>395</v>
      </c>
      <c r="F29" s="114">
        <v>431</v>
      </c>
      <c r="G29" s="114">
        <v>389</v>
      </c>
      <c r="H29" s="114">
        <v>354</v>
      </c>
      <c r="I29" s="140">
        <v>607</v>
      </c>
      <c r="J29" s="115">
        <v>-212</v>
      </c>
      <c r="K29" s="116">
        <v>-34.925864909390448</v>
      </c>
    </row>
    <row r="30" spans="1:11" ht="14.1" customHeight="1" x14ac:dyDescent="0.2">
      <c r="A30" s="306" t="s">
        <v>247</v>
      </c>
      <c r="B30" s="307" t="s">
        <v>248</v>
      </c>
      <c r="C30" s="308"/>
      <c r="D30" s="113">
        <v>0.49575070821529743</v>
      </c>
      <c r="E30" s="115">
        <v>77</v>
      </c>
      <c r="F30" s="114" t="s">
        <v>514</v>
      </c>
      <c r="G30" s="114" t="s">
        <v>514</v>
      </c>
      <c r="H30" s="114">
        <v>70</v>
      </c>
      <c r="I30" s="140">
        <v>90</v>
      </c>
      <c r="J30" s="115">
        <v>-13</v>
      </c>
      <c r="K30" s="116">
        <v>-14.444444444444445</v>
      </c>
    </row>
    <row r="31" spans="1:11" ht="14.1" customHeight="1" x14ac:dyDescent="0.2">
      <c r="A31" s="306" t="s">
        <v>249</v>
      </c>
      <c r="B31" s="307" t="s">
        <v>250</v>
      </c>
      <c r="C31" s="308"/>
      <c r="D31" s="113">
        <v>2.0280710790625807</v>
      </c>
      <c r="E31" s="115">
        <v>315</v>
      </c>
      <c r="F31" s="114">
        <v>333</v>
      </c>
      <c r="G31" s="114">
        <v>290</v>
      </c>
      <c r="H31" s="114">
        <v>284</v>
      </c>
      <c r="I31" s="140">
        <v>517</v>
      </c>
      <c r="J31" s="115">
        <v>-202</v>
      </c>
      <c r="K31" s="116">
        <v>-39.071566731141196</v>
      </c>
    </row>
    <row r="32" spans="1:11" ht="14.1" customHeight="1" x14ac:dyDescent="0.2">
      <c r="A32" s="306">
        <v>31</v>
      </c>
      <c r="B32" s="307" t="s">
        <v>251</v>
      </c>
      <c r="C32" s="308"/>
      <c r="D32" s="113">
        <v>0.97218645377285606</v>
      </c>
      <c r="E32" s="115">
        <v>151</v>
      </c>
      <c r="F32" s="114">
        <v>95</v>
      </c>
      <c r="G32" s="114">
        <v>136</v>
      </c>
      <c r="H32" s="114">
        <v>115</v>
      </c>
      <c r="I32" s="140">
        <v>175</v>
      </c>
      <c r="J32" s="115">
        <v>-24</v>
      </c>
      <c r="K32" s="116">
        <v>-13.714285714285714</v>
      </c>
    </row>
    <row r="33" spans="1:11" ht="14.1" customHeight="1" x14ac:dyDescent="0.2">
      <c r="A33" s="306">
        <v>32</v>
      </c>
      <c r="B33" s="307" t="s">
        <v>252</v>
      </c>
      <c r="C33" s="308"/>
      <c r="D33" s="113">
        <v>2.807107906258048</v>
      </c>
      <c r="E33" s="115">
        <v>436</v>
      </c>
      <c r="F33" s="114">
        <v>522</v>
      </c>
      <c r="G33" s="114">
        <v>542</v>
      </c>
      <c r="H33" s="114">
        <v>517</v>
      </c>
      <c r="I33" s="140">
        <v>588</v>
      </c>
      <c r="J33" s="115">
        <v>-152</v>
      </c>
      <c r="K33" s="116">
        <v>-25.85034013605442</v>
      </c>
    </row>
    <row r="34" spans="1:11" ht="14.1" customHeight="1" x14ac:dyDescent="0.2">
      <c r="A34" s="306">
        <v>33</v>
      </c>
      <c r="B34" s="307" t="s">
        <v>253</v>
      </c>
      <c r="C34" s="308"/>
      <c r="D34" s="113">
        <v>1.6417718259078034</v>
      </c>
      <c r="E34" s="115">
        <v>255</v>
      </c>
      <c r="F34" s="114">
        <v>229</v>
      </c>
      <c r="G34" s="114">
        <v>223</v>
      </c>
      <c r="H34" s="114">
        <v>221</v>
      </c>
      <c r="I34" s="140">
        <v>263</v>
      </c>
      <c r="J34" s="115">
        <v>-8</v>
      </c>
      <c r="K34" s="116">
        <v>-3.041825095057034</v>
      </c>
    </row>
    <row r="35" spans="1:11" ht="14.1" customHeight="1" x14ac:dyDescent="0.2">
      <c r="A35" s="306">
        <v>34</v>
      </c>
      <c r="B35" s="307" t="s">
        <v>254</v>
      </c>
      <c r="C35" s="308"/>
      <c r="D35" s="113">
        <v>2.2212207056399693</v>
      </c>
      <c r="E35" s="115">
        <v>345</v>
      </c>
      <c r="F35" s="114">
        <v>245</v>
      </c>
      <c r="G35" s="114">
        <v>306</v>
      </c>
      <c r="H35" s="114">
        <v>255</v>
      </c>
      <c r="I35" s="140">
        <v>429</v>
      </c>
      <c r="J35" s="115">
        <v>-84</v>
      </c>
      <c r="K35" s="116">
        <v>-19.58041958041958</v>
      </c>
    </row>
    <row r="36" spans="1:11" ht="14.1" customHeight="1" x14ac:dyDescent="0.2">
      <c r="A36" s="306">
        <v>41</v>
      </c>
      <c r="B36" s="307" t="s">
        <v>255</v>
      </c>
      <c r="C36" s="308"/>
      <c r="D36" s="113">
        <v>0.45712078289981972</v>
      </c>
      <c r="E36" s="115">
        <v>71</v>
      </c>
      <c r="F36" s="114">
        <v>53</v>
      </c>
      <c r="G36" s="114">
        <v>107</v>
      </c>
      <c r="H36" s="114">
        <v>70</v>
      </c>
      <c r="I36" s="140">
        <v>114</v>
      </c>
      <c r="J36" s="115">
        <v>-43</v>
      </c>
      <c r="K36" s="116">
        <v>-37.719298245614034</v>
      </c>
    </row>
    <row r="37" spans="1:11" ht="14.1" customHeight="1" x14ac:dyDescent="0.2">
      <c r="A37" s="306">
        <v>42</v>
      </c>
      <c r="B37" s="307" t="s">
        <v>256</v>
      </c>
      <c r="C37" s="308"/>
      <c r="D37" s="113" t="s">
        <v>514</v>
      </c>
      <c r="E37" s="115" t="s">
        <v>514</v>
      </c>
      <c r="F37" s="114">
        <v>10</v>
      </c>
      <c r="G37" s="114">
        <v>13</v>
      </c>
      <c r="H37" s="114">
        <v>9</v>
      </c>
      <c r="I37" s="140">
        <v>13</v>
      </c>
      <c r="J37" s="115" t="s">
        <v>514</v>
      </c>
      <c r="K37" s="116" t="s">
        <v>514</v>
      </c>
    </row>
    <row r="38" spans="1:11" ht="14.1" customHeight="1" x14ac:dyDescent="0.2">
      <c r="A38" s="306">
        <v>43</v>
      </c>
      <c r="B38" s="307" t="s">
        <v>257</v>
      </c>
      <c r="C38" s="308"/>
      <c r="D38" s="113">
        <v>1.5001287664177183</v>
      </c>
      <c r="E38" s="115">
        <v>233</v>
      </c>
      <c r="F38" s="114">
        <v>135</v>
      </c>
      <c r="G38" s="114">
        <v>234</v>
      </c>
      <c r="H38" s="114">
        <v>182</v>
      </c>
      <c r="I38" s="140">
        <v>232</v>
      </c>
      <c r="J38" s="115">
        <v>1</v>
      </c>
      <c r="K38" s="116">
        <v>0.43103448275862066</v>
      </c>
    </row>
    <row r="39" spans="1:11" ht="14.1" customHeight="1" x14ac:dyDescent="0.2">
      <c r="A39" s="306">
        <v>51</v>
      </c>
      <c r="B39" s="307" t="s">
        <v>258</v>
      </c>
      <c r="C39" s="308"/>
      <c r="D39" s="113">
        <v>7.0242080865310328</v>
      </c>
      <c r="E39" s="115">
        <v>1091</v>
      </c>
      <c r="F39" s="114">
        <v>1489</v>
      </c>
      <c r="G39" s="114">
        <v>1411</v>
      </c>
      <c r="H39" s="114">
        <v>1151</v>
      </c>
      <c r="I39" s="140">
        <v>1151</v>
      </c>
      <c r="J39" s="115">
        <v>-60</v>
      </c>
      <c r="K39" s="116">
        <v>-5.2128583840139013</v>
      </c>
    </row>
    <row r="40" spans="1:11" ht="14.1" customHeight="1" x14ac:dyDescent="0.2">
      <c r="A40" s="306" t="s">
        <v>259</v>
      </c>
      <c r="B40" s="307" t="s">
        <v>260</v>
      </c>
      <c r="C40" s="308"/>
      <c r="D40" s="113">
        <v>6.431882565027041</v>
      </c>
      <c r="E40" s="115">
        <v>999</v>
      </c>
      <c r="F40" s="114">
        <v>1416</v>
      </c>
      <c r="G40" s="114">
        <v>1357</v>
      </c>
      <c r="H40" s="114">
        <v>1060</v>
      </c>
      <c r="I40" s="140">
        <v>1071</v>
      </c>
      <c r="J40" s="115">
        <v>-72</v>
      </c>
      <c r="K40" s="116">
        <v>-6.7226890756302522</v>
      </c>
    </row>
    <row r="41" spans="1:11" ht="14.1" customHeight="1" x14ac:dyDescent="0.2">
      <c r="A41" s="306"/>
      <c r="B41" s="307" t="s">
        <v>261</v>
      </c>
      <c r="C41" s="308"/>
      <c r="D41" s="113">
        <v>5.453257790368272</v>
      </c>
      <c r="E41" s="115">
        <v>847</v>
      </c>
      <c r="F41" s="114">
        <v>764</v>
      </c>
      <c r="G41" s="114">
        <v>988</v>
      </c>
      <c r="H41" s="114">
        <v>863</v>
      </c>
      <c r="I41" s="140">
        <v>852</v>
      </c>
      <c r="J41" s="115">
        <v>-5</v>
      </c>
      <c r="K41" s="116">
        <v>-0.58685446009389675</v>
      </c>
    </row>
    <row r="42" spans="1:11" ht="14.1" customHeight="1" x14ac:dyDescent="0.2">
      <c r="A42" s="306">
        <v>52</v>
      </c>
      <c r="B42" s="307" t="s">
        <v>262</v>
      </c>
      <c r="C42" s="308"/>
      <c r="D42" s="113">
        <v>5.4081895441668815</v>
      </c>
      <c r="E42" s="115">
        <v>840</v>
      </c>
      <c r="F42" s="114">
        <v>697</v>
      </c>
      <c r="G42" s="114">
        <v>630</v>
      </c>
      <c r="H42" s="114">
        <v>598</v>
      </c>
      <c r="I42" s="140">
        <v>711</v>
      </c>
      <c r="J42" s="115">
        <v>129</v>
      </c>
      <c r="K42" s="116">
        <v>18.143459915611814</v>
      </c>
    </row>
    <row r="43" spans="1:11" ht="14.1" customHeight="1" x14ac:dyDescent="0.2">
      <c r="A43" s="306" t="s">
        <v>263</v>
      </c>
      <c r="B43" s="307" t="s">
        <v>264</v>
      </c>
      <c r="C43" s="308"/>
      <c r="D43" s="113">
        <v>4.9060005150656707</v>
      </c>
      <c r="E43" s="115">
        <v>762</v>
      </c>
      <c r="F43" s="114">
        <v>626</v>
      </c>
      <c r="G43" s="114">
        <v>562</v>
      </c>
      <c r="H43" s="114">
        <v>546</v>
      </c>
      <c r="I43" s="140">
        <v>650</v>
      </c>
      <c r="J43" s="115">
        <v>112</v>
      </c>
      <c r="K43" s="116">
        <v>17.23076923076923</v>
      </c>
    </row>
    <row r="44" spans="1:11" ht="14.1" customHeight="1" x14ac:dyDescent="0.2">
      <c r="A44" s="306">
        <v>53</v>
      </c>
      <c r="B44" s="307" t="s">
        <v>265</v>
      </c>
      <c r="C44" s="308"/>
      <c r="D44" s="113">
        <v>1.1846510430079835</v>
      </c>
      <c r="E44" s="115">
        <v>184</v>
      </c>
      <c r="F44" s="114">
        <v>183</v>
      </c>
      <c r="G44" s="114">
        <v>229</v>
      </c>
      <c r="H44" s="114">
        <v>146</v>
      </c>
      <c r="I44" s="140">
        <v>278</v>
      </c>
      <c r="J44" s="115">
        <v>-94</v>
      </c>
      <c r="K44" s="116">
        <v>-33.812949640287769</v>
      </c>
    </row>
    <row r="45" spans="1:11" ht="14.1" customHeight="1" x14ac:dyDescent="0.2">
      <c r="A45" s="306" t="s">
        <v>266</v>
      </c>
      <c r="B45" s="307" t="s">
        <v>267</v>
      </c>
      <c r="C45" s="308"/>
      <c r="D45" s="113">
        <v>1.1395827968065928</v>
      </c>
      <c r="E45" s="115">
        <v>177</v>
      </c>
      <c r="F45" s="114">
        <v>177</v>
      </c>
      <c r="G45" s="114">
        <v>207</v>
      </c>
      <c r="H45" s="114">
        <v>130</v>
      </c>
      <c r="I45" s="140">
        <v>267</v>
      </c>
      <c r="J45" s="115">
        <v>-90</v>
      </c>
      <c r="K45" s="116">
        <v>-33.707865168539328</v>
      </c>
    </row>
    <row r="46" spans="1:11" ht="14.1" customHeight="1" x14ac:dyDescent="0.2">
      <c r="A46" s="306">
        <v>54</v>
      </c>
      <c r="B46" s="307" t="s">
        <v>268</v>
      </c>
      <c r="C46" s="308"/>
      <c r="D46" s="113">
        <v>3.1032706670100438</v>
      </c>
      <c r="E46" s="115">
        <v>482</v>
      </c>
      <c r="F46" s="114">
        <v>562</v>
      </c>
      <c r="G46" s="114">
        <v>513</v>
      </c>
      <c r="H46" s="114">
        <v>427</v>
      </c>
      <c r="I46" s="140">
        <v>465</v>
      </c>
      <c r="J46" s="115">
        <v>17</v>
      </c>
      <c r="K46" s="116">
        <v>3.6559139784946235</v>
      </c>
    </row>
    <row r="47" spans="1:11" ht="14.1" customHeight="1" x14ac:dyDescent="0.2">
      <c r="A47" s="306">
        <v>61</v>
      </c>
      <c r="B47" s="307" t="s">
        <v>269</v>
      </c>
      <c r="C47" s="308"/>
      <c r="D47" s="113">
        <v>1.9443729075457121</v>
      </c>
      <c r="E47" s="115">
        <v>302</v>
      </c>
      <c r="F47" s="114">
        <v>219</v>
      </c>
      <c r="G47" s="114">
        <v>288</v>
      </c>
      <c r="H47" s="114">
        <v>260</v>
      </c>
      <c r="I47" s="140">
        <v>325</v>
      </c>
      <c r="J47" s="115">
        <v>-23</v>
      </c>
      <c r="K47" s="116">
        <v>-7.0769230769230766</v>
      </c>
    </row>
    <row r="48" spans="1:11" ht="14.1" customHeight="1" x14ac:dyDescent="0.2">
      <c r="A48" s="306">
        <v>62</v>
      </c>
      <c r="B48" s="307" t="s">
        <v>270</v>
      </c>
      <c r="C48" s="308"/>
      <c r="D48" s="113">
        <v>9.4063868143188252</v>
      </c>
      <c r="E48" s="115">
        <v>1461</v>
      </c>
      <c r="F48" s="114">
        <v>1301</v>
      </c>
      <c r="G48" s="114">
        <v>1643</v>
      </c>
      <c r="H48" s="114">
        <v>1285</v>
      </c>
      <c r="I48" s="140">
        <v>1317</v>
      </c>
      <c r="J48" s="115">
        <v>144</v>
      </c>
      <c r="K48" s="116">
        <v>10.933940774487471</v>
      </c>
    </row>
    <row r="49" spans="1:11" ht="14.1" customHeight="1" x14ac:dyDescent="0.2">
      <c r="A49" s="306">
        <v>63</v>
      </c>
      <c r="B49" s="307" t="s">
        <v>271</v>
      </c>
      <c r="C49" s="308"/>
      <c r="D49" s="113">
        <v>5.7816121555498325</v>
      </c>
      <c r="E49" s="115">
        <v>898</v>
      </c>
      <c r="F49" s="114">
        <v>747</v>
      </c>
      <c r="G49" s="114">
        <v>661</v>
      </c>
      <c r="H49" s="114">
        <v>486</v>
      </c>
      <c r="I49" s="140">
        <v>459</v>
      </c>
      <c r="J49" s="115">
        <v>439</v>
      </c>
      <c r="K49" s="116">
        <v>95.642701525054463</v>
      </c>
    </row>
    <row r="50" spans="1:11" ht="14.1" customHeight="1" x14ac:dyDescent="0.2">
      <c r="A50" s="306" t="s">
        <v>272</v>
      </c>
      <c r="B50" s="307" t="s">
        <v>273</v>
      </c>
      <c r="C50" s="308"/>
      <c r="D50" s="113">
        <v>0.23177955189286634</v>
      </c>
      <c r="E50" s="115">
        <v>36</v>
      </c>
      <c r="F50" s="114">
        <v>101</v>
      </c>
      <c r="G50" s="114">
        <v>87</v>
      </c>
      <c r="H50" s="114">
        <v>28</v>
      </c>
      <c r="I50" s="140">
        <v>31</v>
      </c>
      <c r="J50" s="115">
        <v>5</v>
      </c>
      <c r="K50" s="116">
        <v>16.129032258064516</v>
      </c>
    </row>
    <row r="51" spans="1:11" ht="14.1" customHeight="1" x14ac:dyDescent="0.2">
      <c r="A51" s="306" t="s">
        <v>274</v>
      </c>
      <c r="B51" s="307" t="s">
        <v>275</v>
      </c>
      <c r="C51" s="308"/>
      <c r="D51" s="113">
        <v>3.1934071594128253</v>
      </c>
      <c r="E51" s="115">
        <v>496</v>
      </c>
      <c r="F51" s="114">
        <v>565</v>
      </c>
      <c r="G51" s="114">
        <v>494</v>
      </c>
      <c r="H51" s="114">
        <v>369</v>
      </c>
      <c r="I51" s="140">
        <v>371</v>
      </c>
      <c r="J51" s="115">
        <v>125</v>
      </c>
      <c r="K51" s="116">
        <v>33.692722371967655</v>
      </c>
    </row>
    <row r="52" spans="1:11" ht="14.1" customHeight="1" x14ac:dyDescent="0.2">
      <c r="A52" s="306">
        <v>71</v>
      </c>
      <c r="B52" s="307" t="s">
        <v>276</v>
      </c>
      <c r="C52" s="308"/>
      <c r="D52" s="113">
        <v>9.7604944630440382</v>
      </c>
      <c r="E52" s="115">
        <v>1516</v>
      </c>
      <c r="F52" s="114">
        <v>1195</v>
      </c>
      <c r="G52" s="114">
        <v>1424</v>
      </c>
      <c r="H52" s="114">
        <v>1269</v>
      </c>
      <c r="I52" s="140">
        <v>1512</v>
      </c>
      <c r="J52" s="115">
        <v>4</v>
      </c>
      <c r="K52" s="116">
        <v>0.26455026455026454</v>
      </c>
    </row>
    <row r="53" spans="1:11" ht="14.1" customHeight="1" x14ac:dyDescent="0.2">
      <c r="A53" s="306" t="s">
        <v>277</v>
      </c>
      <c r="B53" s="307" t="s">
        <v>278</v>
      </c>
      <c r="C53" s="308"/>
      <c r="D53" s="113">
        <v>2.7749163018284833</v>
      </c>
      <c r="E53" s="115">
        <v>431</v>
      </c>
      <c r="F53" s="114">
        <v>366</v>
      </c>
      <c r="G53" s="114">
        <v>403</v>
      </c>
      <c r="H53" s="114">
        <v>350</v>
      </c>
      <c r="I53" s="140">
        <v>447</v>
      </c>
      <c r="J53" s="115">
        <v>-16</v>
      </c>
      <c r="K53" s="116">
        <v>-3.5794183445190155</v>
      </c>
    </row>
    <row r="54" spans="1:11" ht="14.1" customHeight="1" x14ac:dyDescent="0.2">
      <c r="A54" s="306" t="s">
        <v>279</v>
      </c>
      <c r="B54" s="307" t="s">
        <v>280</v>
      </c>
      <c r="C54" s="308"/>
      <c r="D54" s="113">
        <v>6.1743497295905225</v>
      </c>
      <c r="E54" s="115">
        <v>959</v>
      </c>
      <c r="F54" s="114">
        <v>741</v>
      </c>
      <c r="G54" s="114">
        <v>909</v>
      </c>
      <c r="H54" s="114">
        <v>826</v>
      </c>
      <c r="I54" s="140">
        <v>960</v>
      </c>
      <c r="J54" s="115">
        <v>-1</v>
      </c>
      <c r="K54" s="116">
        <v>-0.10416666666666667</v>
      </c>
    </row>
    <row r="55" spans="1:11" ht="14.1" customHeight="1" x14ac:dyDescent="0.2">
      <c r="A55" s="306">
        <v>72</v>
      </c>
      <c r="B55" s="307" t="s">
        <v>281</v>
      </c>
      <c r="C55" s="308"/>
      <c r="D55" s="113">
        <v>1.8284831315992789</v>
      </c>
      <c r="E55" s="115">
        <v>284</v>
      </c>
      <c r="F55" s="114">
        <v>198</v>
      </c>
      <c r="G55" s="114">
        <v>256</v>
      </c>
      <c r="H55" s="114">
        <v>227</v>
      </c>
      <c r="I55" s="140">
        <v>271</v>
      </c>
      <c r="J55" s="115">
        <v>13</v>
      </c>
      <c r="K55" s="116">
        <v>4.7970479704797047</v>
      </c>
    </row>
    <row r="56" spans="1:11" ht="14.1" customHeight="1" x14ac:dyDescent="0.2">
      <c r="A56" s="306" t="s">
        <v>282</v>
      </c>
      <c r="B56" s="307" t="s">
        <v>283</v>
      </c>
      <c r="C56" s="308"/>
      <c r="D56" s="113">
        <v>0.98506309554468197</v>
      </c>
      <c r="E56" s="115">
        <v>153</v>
      </c>
      <c r="F56" s="114">
        <v>87</v>
      </c>
      <c r="G56" s="114">
        <v>106</v>
      </c>
      <c r="H56" s="114">
        <v>93</v>
      </c>
      <c r="I56" s="140">
        <v>126</v>
      </c>
      <c r="J56" s="115">
        <v>27</v>
      </c>
      <c r="K56" s="116">
        <v>21.428571428571427</v>
      </c>
    </row>
    <row r="57" spans="1:11" ht="14.1" customHeight="1" x14ac:dyDescent="0.2">
      <c r="A57" s="306" t="s">
        <v>284</v>
      </c>
      <c r="B57" s="307" t="s">
        <v>285</v>
      </c>
      <c r="C57" s="308"/>
      <c r="D57" s="113">
        <v>0.45068246201390677</v>
      </c>
      <c r="E57" s="115">
        <v>70</v>
      </c>
      <c r="F57" s="114">
        <v>75</v>
      </c>
      <c r="G57" s="114">
        <v>94</v>
      </c>
      <c r="H57" s="114">
        <v>74</v>
      </c>
      <c r="I57" s="140">
        <v>85</v>
      </c>
      <c r="J57" s="115">
        <v>-15</v>
      </c>
      <c r="K57" s="116">
        <v>-17.647058823529413</v>
      </c>
    </row>
    <row r="58" spans="1:11" ht="14.1" customHeight="1" x14ac:dyDescent="0.2">
      <c r="A58" s="306">
        <v>73</v>
      </c>
      <c r="B58" s="307" t="s">
        <v>286</v>
      </c>
      <c r="C58" s="308"/>
      <c r="D58" s="113">
        <v>2.2212207056399693</v>
      </c>
      <c r="E58" s="115">
        <v>345</v>
      </c>
      <c r="F58" s="114">
        <v>291</v>
      </c>
      <c r="G58" s="114">
        <v>432</v>
      </c>
      <c r="H58" s="114">
        <v>293</v>
      </c>
      <c r="I58" s="140">
        <v>360</v>
      </c>
      <c r="J58" s="115">
        <v>-15</v>
      </c>
      <c r="K58" s="116">
        <v>-4.166666666666667</v>
      </c>
    </row>
    <row r="59" spans="1:11" ht="14.1" customHeight="1" x14ac:dyDescent="0.2">
      <c r="A59" s="306" t="s">
        <v>287</v>
      </c>
      <c r="B59" s="307" t="s">
        <v>288</v>
      </c>
      <c r="C59" s="308"/>
      <c r="D59" s="113">
        <v>1.4808138037599794</v>
      </c>
      <c r="E59" s="115">
        <v>230</v>
      </c>
      <c r="F59" s="114">
        <v>183</v>
      </c>
      <c r="G59" s="114">
        <v>334</v>
      </c>
      <c r="H59" s="114">
        <v>172</v>
      </c>
      <c r="I59" s="140">
        <v>237</v>
      </c>
      <c r="J59" s="115">
        <v>-7</v>
      </c>
      <c r="K59" s="116">
        <v>-2.9535864978902953</v>
      </c>
    </row>
    <row r="60" spans="1:11" ht="14.1" customHeight="1" x14ac:dyDescent="0.2">
      <c r="A60" s="306">
        <v>81</v>
      </c>
      <c r="B60" s="307" t="s">
        <v>289</v>
      </c>
      <c r="C60" s="308"/>
      <c r="D60" s="113">
        <v>9.1552922997682202</v>
      </c>
      <c r="E60" s="115">
        <v>1422</v>
      </c>
      <c r="F60" s="114">
        <v>1285</v>
      </c>
      <c r="G60" s="114">
        <v>1281</v>
      </c>
      <c r="H60" s="114">
        <v>1113</v>
      </c>
      <c r="I60" s="140">
        <v>1378</v>
      </c>
      <c r="J60" s="115">
        <v>44</v>
      </c>
      <c r="K60" s="116">
        <v>3.1930333817126271</v>
      </c>
    </row>
    <row r="61" spans="1:11" ht="14.1" customHeight="1" x14ac:dyDescent="0.2">
      <c r="A61" s="306" t="s">
        <v>290</v>
      </c>
      <c r="B61" s="307" t="s">
        <v>291</v>
      </c>
      <c r="C61" s="308"/>
      <c r="D61" s="113">
        <v>2.4336852948750964</v>
      </c>
      <c r="E61" s="115">
        <v>378</v>
      </c>
      <c r="F61" s="114">
        <v>280</v>
      </c>
      <c r="G61" s="114">
        <v>347</v>
      </c>
      <c r="H61" s="114">
        <v>332</v>
      </c>
      <c r="I61" s="140">
        <v>388</v>
      </c>
      <c r="J61" s="115">
        <v>-10</v>
      </c>
      <c r="K61" s="116">
        <v>-2.5773195876288661</v>
      </c>
    </row>
    <row r="62" spans="1:11" ht="14.1" customHeight="1" x14ac:dyDescent="0.2">
      <c r="A62" s="306" t="s">
        <v>292</v>
      </c>
      <c r="B62" s="307" t="s">
        <v>293</v>
      </c>
      <c r="C62" s="308"/>
      <c r="D62" s="113">
        <v>3.8758691733195985</v>
      </c>
      <c r="E62" s="115">
        <v>602</v>
      </c>
      <c r="F62" s="114">
        <v>602</v>
      </c>
      <c r="G62" s="114">
        <v>616</v>
      </c>
      <c r="H62" s="114">
        <v>418</v>
      </c>
      <c r="I62" s="140">
        <v>572</v>
      </c>
      <c r="J62" s="115">
        <v>30</v>
      </c>
      <c r="K62" s="116">
        <v>5.244755244755245</v>
      </c>
    </row>
    <row r="63" spans="1:11" ht="14.1" customHeight="1" x14ac:dyDescent="0.2">
      <c r="A63" s="306"/>
      <c r="B63" s="307" t="s">
        <v>294</v>
      </c>
      <c r="C63" s="308"/>
      <c r="D63" s="113">
        <v>3.4702549575070822</v>
      </c>
      <c r="E63" s="115">
        <v>539</v>
      </c>
      <c r="F63" s="114">
        <v>528</v>
      </c>
      <c r="G63" s="114">
        <v>535</v>
      </c>
      <c r="H63" s="114">
        <v>349</v>
      </c>
      <c r="I63" s="140">
        <v>481</v>
      </c>
      <c r="J63" s="115">
        <v>58</v>
      </c>
      <c r="K63" s="116">
        <v>12.058212058212058</v>
      </c>
    </row>
    <row r="64" spans="1:11" ht="14.1" customHeight="1" x14ac:dyDescent="0.2">
      <c r="A64" s="306" t="s">
        <v>295</v>
      </c>
      <c r="B64" s="307" t="s">
        <v>296</v>
      </c>
      <c r="C64" s="308"/>
      <c r="D64" s="113">
        <v>1.1653360803502446</v>
      </c>
      <c r="E64" s="115">
        <v>181</v>
      </c>
      <c r="F64" s="114">
        <v>127</v>
      </c>
      <c r="G64" s="114">
        <v>132</v>
      </c>
      <c r="H64" s="114">
        <v>145</v>
      </c>
      <c r="I64" s="140">
        <v>181</v>
      </c>
      <c r="J64" s="115">
        <v>0</v>
      </c>
      <c r="K64" s="116">
        <v>0</v>
      </c>
    </row>
    <row r="65" spans="1:11" ht="14.1" customHeight="1" x14ac:dyDescent="0.2">
      <c r="A65" s="306" t="s">
        <v>297</v>
      </c>
      <c r="B65" s="307" t="s">
        <v>298</v>
      </c>
      <c r="C65" s="308"/>
      <c r="D65" s="113">
        <v>0.58588720061807875</v>
      </c>
      <c r="E65" s="115">
        <v>91</v>
      </c>
      <c r="F65" s="114">
        <v>142</v>
      </c>
      <c r="G65" s="114">
        <v>84</v>
      </c>
      <c r="H65" s="114">
        <v>83</v>
      </c>
      <c r="I65" s="140">
        <v>83</v>
      </c>
      <c r="J65" s="115">
        <v>8</v>
      </c>
      <c r="K65" s="116">
        <v>9.6385542168674707</v>
      </c>
    </row>
    <row r="66" spans="1:11" ht="14.1" customHeight="1" x14ac:dyDescent="0.2">
      <c r="A66" s="306">
        <v>82</v>
      </c>
      <c r="B66" s="307" t="s">
        <v>299</v>
      </c>
      <c r="C66" s="308"/>
      <c r="D66" s="113">
        <v>3.1740921967550864</v>
      </c>
      <c r="E66" s="115">
        <v>493</v>
      </c>
      <c r="F66" s="114">
        <v>543</v>
      </c>
      <c r="G66" s="114">
        <v>592</v>
      </c>
      <c r="H66" s="114">
        <v>609</v>
      </c>
      <c r="I66" s="140">
        <v>750</v>
      </c>
      <c r="J66" s="115">
        <v>-257</v>
      </c>
      <c r="K66" s="116">
        <v>-34.266666666666666</v>
      </c>
    </row>
    <row r="67" spans="1:11" ht="14.1" customHeight="1" x14ac:dyDescent="0.2">
      <c r="A67" s="306" t="s">
        <v>300</v>
      </c>
      <c r="B67" s="307" t="s">
        <v>301</v>
      </c>
      <c r="C67" s="308"/>
      <c r="D67" s="113">
        <v>1.9443729075457121</v>
      </c>
      <c r="E67" s="115">
        <v>302</v>
      </c>
      <c r="F67" s="114">
        <v>377</v>
      </c>
      <c r="G67" s="114">
        <v>415</v>
      </c>
      <c r="H67" s="114">
        <v>436</v>
      </c>
      <c r="I67" s="140">
        <v>535</v>
      </c>
      <c r="J67" s="115">
        <v>-233</v>
      </c>
      <c r="K67" s="116">
        <v>-43.55140186915888</v>
      </c>
    </row>
    <row r="68" spans="1:11" ht="14.1" customHeight="1" x14ac:dyDescent="0.2">
      <c r="A68" s="306" t="s">
        <v>302</v>
      </c>
      <c r="B68" s="307" t="s">
        <v>303</v>
      </c>
      <c r="C68" s="308"/>
      <c r="D68" s="113">
        <v>0.68246201390677308</v>
      </c>
      <c r="E68" s="115">
        <v>106</v>
      </c>
      <c r="F68" s="114">
        <v>122</v>
      </c>
      <c r="G68" s="114">
        <v>108</v>
      </c>
      <c r="H68" s="114">
        <v>103</v>
      </c>
      <c r="I68" s="140">
        <v>109</v>
      </c>
      <c r="J68" s="115">
        <v>-3</v>
      </c>
      <c r="K68" s="116">
        <v>-2.7522935779816513</v>
      </c>
    </row>
    <row r="69" spans="1:11" ht="14.1" customHeight="1" x14ac:dyDescent="0.2">
      <c r="A69" s="306">
        <v>83</v>
      </c>
      <c r="B69" s="307" t="s">
        <v>304</v>
      </c>
      <c r="C69" s="308"/>
      <c r="D69" s="113">
        <v>5.755858872006181</v>
      </c>
      <c r="E69" s="115">
        <v>894</v>
      </c>
      <c r="F69" s="114">
        <v>697</v>
      </c>
      <c r="G69" s="114">
        <v>1439</v>
      </c>
      <c r="H69" s="114">
        <v>579</v>
      </c>
      <c r="I69" s="140">
        <v>966</v>
      </c>
      <c r="J69" s="115">
        <v>-72</v>
      </c>
      <c r="K69" s="116">
        <v>-7.4534161490683228</v>
      </c>
    </row>
    <row r="70" spans="1:11" ht="14.1" customHeight="1" x14ac:dyDescent="0.2">
      <c r="A70" s="306" t="s">
        <v>305</v>
      </c>
      <c r="B70" s="307" t="s">
        <v>306</v>
      </c>
      <c r="C70" s="308"/>
      <c r="D70" s="113">
        <v>4.1784702549575075</v>
      </c>
      <c r="E70" s="115">
        <v>649</v>
      </c>
      <c r="F70" s="114">
        <v>432</v>
      </c>
      <c r="G70" s="114">
        <v>1216</v>
      </c>
      <c r="H70" s="114">
        <v>421</v>
      </c>
      <c r="I70" s="140">
        <v>753</v>
      </c>
      <c r="J70" s="115">
        <v>-104</v>
      </c>
      <c r="K70" s="116">
        <v>-13.811420982735724</v>
      </c>
    </row>
    <row r="71" spans="1:11" ht="14.1" customHeight="1" x14ac:dyDescent="0.2">
      <c r="A71" s="306"/>
      <c r="B71" s="307" t="s">
        <v>307</v>
      </c>
      <c r="C71" s="308"/>
      <c r="D71" s="113">
        <v>1.7447849600824106</v>
      </c>
      <c r="E71" s="115">
        <v>271</v>
      </c>
      <c r="F71" s="114">
        <v>205</v>
      </c>
      <c r="G71" s="114">
        <v>601</v>
      </c>
      <c r="H71" s="114">
        <v>203</v>
      </c>
      <c r="I71" s="140">
        <v>405</v>
      </c>
      <c r="J71" s="115">
        <v>-134</v>
      </c>
      <c r="K71" s="116">
        <v>-33.086419753086417</v>
      </c>
    </row>
    <row r="72" spans="1:11" ht="14.1" customHeight="1" x14ac:dyDescent="0.2">
      <c r="A72" s="306">
        <v>84</v>
      </c>
      <c r="B72" s="307" t="s">
        <v>308</v>
      </c>
      <c r="C72" s="308"/>
      <c r="D72" s="113">
        <v>4.6935359258305436</v>
      </c>
      <c r="E72" s="115">
        <v>729</v>
      </c>
      <c r="F72" s="114">
        <v>634</v>
      </c>
      <c r="G72" s="114">
        <v>773</v>
      </c>
      <c r="H72" s="114">
        <v>615</v>
      </c>
      <c r="I72" s="140">
        <v>700</v>
      </c>
      <c r="J72" s="115">
        <v>29</v>
      </c>
      <c r="K72" s="116">
        <v>4.1428571428571432</v>
      </c>
    </row>
    <row r="73" spans="1:11" ht="14.1" customHeight="1" x14ac:dyDescent="0.2">
      <c r="A73" s="306" t="s">
        <v>309</v>
      </c>
      <c r="B73" s="307" t="s">
        <v>310</v>
      </c>
      <c r="C73" s="308"/>
      <c r="D73" s="113">
        <v>0.63095544681946947</v>
      </c>
      <c r="E73" s="115">
        <v>98</v>
      </c>
      <c r="F73" s="114">
        <v>71</v>
      </c>
      <c r="G73" s="114">
        <v>157</v>
      </c>
      <c r="H73" s="114">
        <v>83</v>
      </c>
      <c r="I73" s="140">
        <v>94</v>
      </c>
      <c r="J73" s="115">
        <v>4</v>
      </c>
      <c r="K73" s="116">
        <v>4.2553191489361701</v>
      </c>
    </row>
    <row r="74" spans="1:11" ht="14.1" customHeight="1" x14ac:dyDescent="0.2">
      <c r="A74" s="306" t="s">
        <v>311</v>
      </c>
      <c r="B74" s="307" t="s">
        <v>312</v>
      </c>
      <c r="C74" s="308"/>
      <c r="D74" s="113">
        <v>0.28972443986608293</v>
      </c>
      <c r="E74" s="115">
        <v>45</v>
      </c>
      <c r="F74" s="114">
        <v>42</v>
      </c>
      <c r="G74" s="114">
        <v>62</v>
      </c>
      <c r="H74" s="114">
        <v>36</v>
      </c>
      <c r="I74" s="140">
        <v>36</v>
      </c>
      <c r="J74" s="115">
        <v>9</v>
      </c>
      <c r="K74" s="116">
        <v>25</v>
      </c>
    </row>
    <row r="75" spans="1:11" ht="14.1" customHeight="1" x14ac:dyDescent="0.2">
      <c r="A75" s="306" t="s">
        <v>313</v>
      </c>
      <c r="B75" s="307" t="s">
        <v>314</v>
      </c>
      <c r="C75" s="308"/>
      <c r="D75" s="113">
        <v>3.1032706670100438</v>
      </c>
      <c r="E75" s="115">
        <v>482</v>
      </c>
      <c r="F75" s="114">
        <v>459</v>
      </c>
      <c r="G75" s="114">
        <v>449</v>
      </c>
      <c r="H75" s="114">
        <v>407</v>
      </c>
      <c r="I75" s="140">
        <v>494</v>
      </c>
      <c r="J75" s="115">
        <v>-12</v>
      </c>
      <c r="K75" s="116">
        <v>-2.42914979757085</v>
      </c>
    </row>
    <row r="76" spans="1:11" ht="14.1" customHeight="1" x14ac:dyDescent="0.2">
      <c r="A76" s="306">
        <v>91</v>
      </c>
      <c r="B76" s="307" t="s">
        <v>315</v>
      </c>
      <c r="C76" s="308"/>
      <c r="D76" s="113">
        <v>0.17383466391964975</v>
      </c>
      <c r="E76" s="115">
        <v>27</v>
      </c>
      <c r="F76" s="114">
        <v>17</v>
      </c>
      <c r="G76" s="114">
        <v>21</v>
      </c>
      <c r="H76" s="114">
        <v>13</v>
      </c>
      <c r="I76" s="140">
        <v>23</v>
      </c>
      <c r="J76" s="115">
        <v>4</v>
      </c>
      <c r="K76" s="116">
        <v>17.391304347826086</v>
      </c>
    </row>
    <row r="77" spans="1:11" ht="14.1" customHeight="1" x14ac:dyDescent="0.2">
      <c r="A77" s="306">
        <v>92</v>
      </c>
      <c r="B77" s="307" t="s">
        <v>316</v>
      </c>
      <c r="C77" s="308"/>
      <c r="D77" s="113">
        <v>2.2984805562709245</v>
      </c>
      <c r="E77" s="115">
        <v>357</v>
      </c>
      <c r="F77" s="114">
        <v>311</v>
      </c>
      <c r="G77" s="114">
        <v>358</v>
      </c>
      <c r="H77" s="114">
        <v>344</v>
      </c>
      <c r="I77" s="140">
        <v>369</v>
      </c>
      <c r="J77" s="115">
        <v>-12</v>
      </c>
      <c r="K77" s="116">
        <v>-3.2520325203252032</v>
      </c>
    </row>
    <row r="78" spans="1:11" ht="14.1" customHeight="1" x14ac:dyDescent="0.2">
      <c r="A78" s="306">
        <v>93</v>
      </c>
      <c r="B78" s="307" t="s">
        <v>317</v>
      </c>
      <c r="C78" s="308"/>
      <c r="D78" s="113">
        <v>7.7259850630955446E-2</v>
      </c>
      <c r="E78" s="115">
        <v>12</v>
      </c>
      <c r="F78" s="114">
        <v>12</v>
      </c>
      <c r="G78" s="114">
        <v>18</v>
      </c>
      <c r="H78" s="114">
        <v>12</v>
      </c>
      <c r="I78" s="140">
        <v>12</v>
      </c>
      <c r="J78" s="115">
        <v>0</v>
      </c>
      <c r="K78" s="116">
        <v>0</v>
      </c>
    </row>
    <row r="79" spans="1:11" ht="14.1" customHeight="1" x14ac:dyDescent="0.2">
      <c r="A79" s="306">
        <v>94</v>
      </c>
      <c r="B79" s="307" t="s">
        <v>318</v>
      </c>
      <c r="C79" s="308"/>
      <c r="D79" s="113">
        <v>1.3005408189544168</v>
      </c>
      <c r="E79" s="115">
        <v>202</v>
      </c>
      <c r="F79" s="114">
        <v>194</v>
      </c>
      <c r="G79" s="114">
        <v>153</v>
      </c>
      <c r="H79" s="114">
        <v>198</v>
      </c>
      <c r="I79" s="140">
        <v>166</v>
      </c>
      <c r="J79" s="115">
        <v>36</v>
      </c>
      <c r="K79" s="116">
        <v>21.686746987951807</v>
      </c>
    </row>
    <row r="80" spans="1:11" ht="14.1" customHeight="1" x14ac:dyDescent="0.2">
      <c r="A80" s="306" t="s">
        <v>319</v>
      </c>
      <c r="B80" s="307" t="s">
        <v>320</v>
      </c>
      <c r="C80" s="308"/>
      <c r="D80" s="113" t="s">
        <v>514</v>
      </c>
      <c r="E80" s="115" t="s">
        <v>514</v>
      </c>
      <c r="F80" s="114">
        <v>0</v>
      </c>
      <c r="G80" s="114">
        <v>4</v>
      </c>
      <c r="H80" s="114">
        <v>4</v>
      </c>
      <c r="I80" s="140">
        <v>0</v>
      </c>
      <c r="J80" s="115" t="s">
        <v>514</v>
      </c>
      <c r="K80" s="116" t="s">
        <v>514</v>
      </c>
    </row>
    <row r="81" spans="1:11" ht="14.1" customHeight="1" x14ac:dyDescent="0.2">
      <c r="A81" s="310" t="s">
        <v>321</v>
      </c>
      <c r="B81" s="311" t="s">
        <v>334</v>
      </c>
      <c r="C81" s="312"/>
      <c r="D81" s="125">
        <v>0.17383466391964975</v>
      </c>
      <c r="E81" s="143">
        <v>27</v>
      </c>
      <c r="F81" s="144">
        <v>42</v>
      </c>
      <c r="G81" s="144">
        <v>16</v>
      </c>
      <c r="H81" s="144">
        <v>17</v>
      </c>
      <c r="I81" s="145">
        <v>27</v>
      </c>
      <c r="J81" s="143">
        <v>0</v>
      </c>
      <c r="K81" s="146">
        <v>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166401</v>
      </c>
      <c r="C10" s="114">
        <v>93810</v>
      </c>
      <c r="D10" s="114">
        <v>72591</v>
      </c>
      <c r="E10" s="114">
        <v>128499</v>
      </c>
      <c r="F10" s="114">
        <v>35891</v>
      </c>
      <c r="G10" s="114">
        <v>17324</v>
      </c>
      <c r="H10" s="114">
        <v>45380</v>
      </c>
      <c r="I10" s="115">
        <v>44382</v>
      </c>
      <c r="J10" s="114">
        <v>34527</v>
      </c>
      <c r="K10" s="114">
        <v>9855</v>
      </c>
      <c r="L10" s="423">
        <v>11224</v>
      </c>
      <c r="M10" s="424">
        <v>12922</v>
      </c>
    </row>
    <row r="11" spans="1:13" ht="11.1" customHeight="1" x14ac:dyDescent="0.2">
      <c r="A11" s="422" t="s">
        <v>388</v>
      </c>
      <c r="B11" s="115">
        <v>168466</v>
      </c>
      <c r="C11" s="114">
        <v>96065</v>
      </c>
      <c r="D11" s="114">
        <v>72401</v>
      </c>
      <c r="E11" s="114">
        <v>130212</v>
      </c>
      <c r="F11" s="114">
        <v>36290</v>
      </c>
      <c r="G11" s="114">
        <v>16846</v>
      </c>
      <c r="H11" s="114">
        <v>46124</v>
      </c>
      <c r="I11" s="115">
        <v>45170</v>
      </c>
      <c r="J11" s="114">
        <v>35170</v>
      </c>
      <c r="K11" s="114">
        <v>10000</v>
      </c>
      <c r="L11" s="423">
        <v>12114</v>
      </c>
      <c r="M11" s="424">
        <v>12148</v>
      </c>
    </row>
    <row r="12" spans="1:13" ht="11.1" customHeight="1" x14ac:dyDescent="0.2">
      <c r="A12" s="422" t="s">
        <v>389</v>
      </c>
      <c r="B12" s="115">
        <v>170588</v>
      </c>
      <c r="C12" s="114">
        <v>97122</v>
      </c>
      <c r="D12" s="114">
        <v>73466</v>
      </c>
      <c r="E12" s="114">
        <v>131900</v>
      </c>
      <c r="F12" s="114">
        <v>36698</v>
      </c>
      <c r="G12" s="114">
        <v>18803</v>
      </c>
      <c r="H12" s="114">
        <v>46647</v>
      </c>
      <c r="I12" s="115">
        <v>44515</v>
      </c>
      <c r="J12" s="114">
        <v>34260</v>
      </c>
      <c r="K12" s="114">
        <v>10255</v>
      </c>
      <c r="L12" s="423">
        <v>16067</v>
      </c>
      <c r="M12" s="424">
        <v>13995</v>
      </c>
    </row>
    <row r="13" spans="1:13" s="110" customFormat="1" ht="11.1" customHeight="1" x14ac:dyDescent="0.2">
      <c r="A13" s="422" t="s">
        <v>390</v>
      </c>
      <c r="B13" s="115">
        <v>169013</v>
      </c>
      <c r="C13" s="114">
        <v>95316</v>
      </c>
      <c r="D13" s="114">
        <v>73697</v>
      </c>
      <c r="E13" s="114">
        <v>129775</v>
      </c>
      <c r="F13" s="114">
        <v>37231</v>
      </c>
      <c r="G13" s="114">
        <v>18227</v>
      </c>
      <c r="H13" s="114">
        <v>46719</v>
      </c>
      <c r="I13" s="115">
        <v>45581</v>
      </c>
      <c r="J13" s="114">
        <v>35111</v>
      </c>
      <c r="K13" s="114">
        <v>10470</v>
      </c>
      <c r="L13" s="423">
        <v>10201</v>
      </c>
      <c r="M13" s="424">
        <v>12272</v>
      </c>
    </row>
    <row r="14" spans="1:13" ht="15" customHeight="1" x14ac:dyDescent="0.2">
      <c r="A14" s="422" t="s">
        <v>391</v>
      </c>
      <c r="B14" s="115">
        <v>168739</v>
      </c>
      <c r="C14" s="114">
        <v>94819</v>
      </c>
      <c r="D14" s="114">
        <v>73920</v>
      </c>
      <c r="E14" s="114">
        <v>126353</v>
      </c>
      <c r="F14" s="114">
        <v>40626</v>
      </c>
      <c r="G14" s="114">
        <v>17373</v>
      </c>
      <c r="H14" s="114">
        <v>47322</v>
      </c>
      <c r="I14" s="115">
        <v>44983</v>
      </c>
      <c r="J14" s="114">
        <v>34690</v>
      </c>
      <c r="K14" s="114">
        <v>10293</v>
      </c>
      <c r="L14" s="423">
        <v>12262</v>
      </c>
      <c r="M14" s="424">
        <v>13130</v>
      </c>
    </row>
    <row r="15" spans="1:13" ht="11.1" customHeight="1" x14ac:dyDescent="0.2">
      <c r="A15" s="422" t="s">
        <v>388</v>
      </c>
      <c r="B15" s="115">
        <v>168730</v>
      </c>
      <c r="C15" s="114">
        <v>94889</v>
      </c>
      <c r="D15" s="114">
        <v>73841</v>
      </c>
      <c r="E15" s="114">
        <v>125667</v>
      </c>
      <c r="F15" s="114">
        <v>41323</v>
      </c>
      <c r="G15" s="114">
        <v>16773</v>
      </c>
      <c r="H15" s="114">
        <v>47905</v>
      </c>
      <c r="I15" s="115">
        <v>45378</v>
      </c>
      <c r="J15" s="114">
        <v>35107</v>
      </c>
      <c r="K15" s="114">
        <v>10271</v>
      </c>
      <c r="L15" s="423">
        <v>10643</v>
      </c>
      <c r="M15" s="424">
        <v>10784</v>
      </c>
    </row>
    <row r="16" spans="1:13" ht="11.1" customHeight="1" x14ac:dyDescent="0.2">
      <c r="A16" s="422" t="s">
        <v>389</v>
      </c>
      <c r="B16" s="115">
        <v>171951</v>
      </c>
      <c r="C16" s="114">
        <v>96697</v>
      </c>
      <c r="D16" s="114">
        <v>75254</v>
      </c>
      <c r="E16" s="114">
        <v>129342</v>
      </c>
      <c r="F16" s="114">
        <v>41807</v>
      </c>
      <c r="G16" s="114">
        <v>18977</v>
      </c>
      <c r="H16" s="114">
        <v>48668</v>
      </c>
      <c r="I16" s="115">
        <v>44874</v>
      </c>
      <c r="J16" s="114">
        <v>34270</v>
      </c>
      <c r="K16" s="114">
        <v>10604</v>
      </c>
      <c r="L16" s="423">
        <v>16577</v>
      </c>
      <c r="M16" s="424">
        <v>13971</v>
      </c>
    </row>
    <row r="17" spans="1:13" s="110" customFormat="1" ht="11.1" customHeight="1" x14ac:dyDescent="0.2">
      <c r="A17" s="422" t="s">
        <v>390</v>
      </c>
      <c r="B17" s="115">
        <v>171949</v>
      </c>
      <c r="C17" s="114">
        <v>96044</v>
      </c>
      <c r="D17" s="114">
        <v>75905</v>
      </c>
      <c r="E17" s="114">
        <v>128726</v>
      </c>
      <c r="F17" s="114">
        <v>43065</v>
      </c>
      <c r="G17" s="114">
        <v>18696</v>
      </c>
      <c r="H17" s="114">
        <v>49014</v>
      </c>
      <c r="I17" s="115">
        <v>45098</v>
      </c>
      <c r="J17" s="114">
        <v>34366</v>
      </c>
      <c r="K17" s="114">
        <v>10732</v>
      </c>
      <c r="L17" s="423">
        <v>11158</v>
      </c>
      <c r="M17" s="424">
        <v>12371</v>
      </c>
    </row>
    <row r="18" spans="1:13" ht="15" customHeight="1" x14ac:dyDescent="0.2">
      <c r="A18" s="422" t="s">
        <v>392</v>
      </c>
      <c r="B18" s="115">
        <v>171127</v>
      </c>
      <c r="C18" s="114">
        <v>94906</v>
      </c>
      <c r="D18" s="114">
        <v>76221</v>
      </c>
      <c r="E18" s="114">
        <v>126851</v>
      </c>
      <c r="F18" s="114">
        <v>44037</v>
      </c>
      <c r="G18" s="114">
        <v>17903</v>
      </c>
      <c r="H18" s="114">
        <v>49074</v>
      </c>
      <c r="I18" s="115">
        <v>44285</v>
      </c>
      <c r="J18" s="114">
        <v>33870</v>
      </c>
      <c r="K18" s="114">
        <v>10415</v>
      </c>
      <c r="L18" s="423">
        <v>12404</v>
      </c>
      <c r="M18" s="424">
        <v>14196</v>
      </c>
    </row>
    <row r="19" spans="1:13" ht="11.1" customHeight="1" x14ac:dyDescent="0.2">
      <c r="A19" s="422" t="s">
        <v>388</v>
      </c>
      <c r="B19" s="115">
        <v>170569</v>
      </c>
      <c r="C19" s="114">
        <v>94757</v>
      </c>
      <c r="D19" s="114">
        <v>75812</v>
      </c>
      <c r="E19" s="114">
        <v>126151</v>
      </c>
      <c r="F19" s="114">
        <v>44176</v>
      </c>
      <c r="G19" s="114">
        <v>17072</v>
      </c>
      <c r="H19" s="114">
        <v>49501</v>
      </c>
      <c r="I19" s="115">
        <v>45092</v>
      </c>
      <c r="J19" s="114">
        <v>34540</v>
      </c>
      <c r="K19" s="114">
        <v>10552</v>
      </c>
      <c r="L19" s="423">
        <v>11018</v>
      </c>
      <c r="M19" s="424">
        <v>11557</v>
      </c>
    </row>
    <row r="20" spans="1:13" ht="11.1" customHeight="1" x14ac:dyDescent="0.2">
      <c r="A20" s="422" t="s">
        <v>389</v>
      </c>
      <c r="B20" s="115">
        <v>172988</v>
      </c>
      <c r="C20" s="114">
        <v>95797</v>
      </c>
      <c r="D20" s="114">
        <v>77191</v>
      </c>
      <c r="E20" s="114">
        <v>128052</v>
      </c>
      <c r="F20" s="114">
        <v>44624</v>
      </c>
      <c r="G20" s="114">
        <v>18823</v>
      </c>
      <c r="H20" s="114">
        <v>50058</v>
      </c>
      <c r="I20" s="115">
        <v>44474</v>
      </c>
      <c r="J20" s="114">
        <v>33676</v>
      </c>
      <c r="K20" s="114">
        <v>10798</v>
      </c>
      <c r="L20" s="423">
        <v>15095</v>
      </c>
      <c r="M20" s="424">
        <v>13118</v>
      </c>
    </row>
    <row r="21" spans="1:13" s="110" customFormat="1" ht="11.1" customHeight="1" x14ac:dyDescent="0.2">
      <c r="A21" s="422" t="s">
        <v>390</v>
      </c>
      <c r="B21" s="115">
        <v>172289</v>
      </c>
      <c r="C21" s="114">
        <v>94777</v>
      </c>
      <c r="D21" s="114">
        <v>77512</v>
      </c>
      <c r="E21" s="114">
        <v>127025</v>
      </c>
      <c r="F21" s="114">
        <v>45178</v>
      </c>
      <c r="G21" s="114">
        <v>18261</v>
      </c>
      <c r="H21" s="114">
        <v>50661</v>
      </c>
      <c r="I21" s="115">
        <v>45028</v>
      </c>
      <c r="J21" s="114">
        <v>34172</v>
      </c>
      <c r="K21" s="114">
        <v>10856</v>
      </c>
      <c r="L21" s="423">
        <v>10203</v>
      </c>
      <c r="M21" s="424">
        <v>11404</v>
      </c>
    </row>
    <row r="22" spans="1:13" ht="15" customHeight="1" x14ac:dyDescent="0.2">
      <c r="A22" s="422" t="s">
        <v>393</v>
      </c>
      <c r="B22" s="115">
        <v>171111</v>
      </c>
      <c r="C22" s="114">
        <v>93743</v>
      </c>
      <c r="D22" s="114">
        <v>77368</v>
      </c>
      <c r="E22" s="114">
        <v>125390</v>
      </c>
      <c r="F22" s="114">
        <v>45356</v>
      </c>
      <c r="G22" s="114">
        <v>17172</v>
      </c>
      <c r="H22" s="114">
        <v>51216</v>
      </c>
      <c r="I22" s="115">
        <v>44433</v>
      </c>
      <c r="J22" s="114">
        <v>33835</v>
      </c>
      <c r="K22" s="114">
        <v>10598</v>
      </c>
      <c r="L22" s="423">
        <v>11853</v>
      </c>
      <c r="M22" s="424">
        <v>13207</v>
      </c>
    </row>
    <row r="23" spans="1:13" ht="11.1" customHeight="1" x14ac:dyDescent="0.2">
      <c r="A23" s="422" t="s">
        <v>388</v>
      </c>
      <c r="B23" s="115">
        <v>171273</v>
      </c>
      <c r="C23" s="114">
        <v>93810</v>
      </c>
      <c r="D23" s="114">
        <v>77463</v>
      </c>
      <c r="E23" s="114">
        <v>125144</v>
      </c>
      <c r="F23" s="114">
        <v>45731</v>
      </c>
      <c r="G23" s="114">
        <v>16371</v>
      </c>
      <c r="H23" s="114">
        <v>52149</v>
      </c>
      <c r="I23" s="115">
        <v>45412</v>
      </c>
      <c r="J23" s="114">
        <v>34650</v>
      </c>
      <c r="K23" s="114">
        <v>10762</v>
      </c>
      <c r="L23" s="423">
        <v>11338</v>
      </c>
      <c r="M23" s="424">
        <v>11598</v>
      </c>
    </row>
    <row r="24" spans="1:13" ht="11.1" customHeight="1" x14ac:dyDescent="0.2">
      <c r="A24" s="422" t="s">
        <v>389</v>
      </c>
      <c r="B24" s="115">
        <v>173994</v>
      </c>
      <c r="C24" s="114">
        <v>95127</v>
      </c>
      <c r="D24" s="114">
        <v>78867</v>
      </c>
      <c r="E24" s="114">
        <v>125968</v>
      </c>
      <c r="F24" s="114">
        <v>46175</v>
      </c>
      <c r="G24" s="114">
        <v>18249</v>
      </c>
      <c r="H24" s="114">
        <v>52733</v>
      </c>
      <c r="I24" s="115">
        <v>45161</v>
      </c>
      <c r="J24" s="114">
        <v>33977</v>
      </c>
      <c r="K24" s="114">
        <v>11184</v>
      </c>
      <c r="L24" s="423">
        <v>16420</v>
      </c>
      <c r="M24" s="424">
        <v>14451</v>
      </c>
    </row>
    <row r="25" spans="1:13" s="110" customFormat="1" ht="11.1" customHeight="1" x14ac:dyDescent="0.2">
      <c r="A25" s="422" t="s">
        <v>390</v>
      </c>
      <c r="B25" s="115">
        <v>173270</v>
      </c>
      <c r="C25" s="114">
        <v>94367</v>
      </c>
      <c r="D25" s="114">
        <v>78903</v>
      </c>
      <c r="E25" s="114">
        <v>124935</v>
      </c>
      <c r="F25" s="114">
        <v>46500</v>
      </c>
      <c r="G25" s="114">
        <v>17748</v>
      </c>
      <c r="H25" s="114">
        <v>53090</v>
      </c>
      <c r="I25" s="115">
        <v>45610</v>
      </c>
      <c r="J25" s="114">
        <v>34387</v>
      </c>
      <c r="K25" s="114">
        <v>11223</v>
      </c>
      <c r="L25" s="423">
        <v>10198</v>
      </c>
      <c r="M25" s="424">
        <v>10992</v>
      </c>
    </row>
    <row r="26" spans="1:13" ht="15" customHeight="1" x14ac:dyDescent="0.2">
      <c r="A26" s="422" t="s">
        <v>394</v>
      </c>
      <c r="B26" s="115">
        <v>171660</v>
      </c>
      <c r="C26" s="114">
        <v>93069</v>
      </c>
      <c r="D26" s="114">
        <v>78591</v>
      </c>
      <c r="E26" s="114">
        <v>123139</v>
      </c>
      <c r="F26" s="114">
        <v>46702</v>
      </c>
      <c r="G26" s="114">
        <v>16848</v>
      </c>
      <c r="H26" s="114">
        <v>53171</v>
      </c>
      <c r="I26" s="115">
        <v>45119</v>
      </c>
      <c r="J26" s="114">
        <v>33960</v>
      </c>
      <c r="K26" s="114">
        <v>11159</v>
      </c>
      <c r="L26" s="423">
        <v>11951</v>
      </c>
      <c r="M26" s="424">
        <v>13559</v>
      </c>
    </row>
    <row r="27" spans="1:13" ht="11.1" customHeight="1" x14ac:dyDescent="0.2">
      <c r="A27" s="422" t="s">
        <v>388</v>
      </c>
      <c r="B27" s="115">
        <v>171591</v>
      </c>
      <c r="C27" s="114">
        <v>93260</v>
      </c>
      <c r="D27" s="114">
        <v>78331</v>
      </c>
      <c r="E27" s="114">
        <v>122561</v>
      </c>
      <c r="F27" s="114">
        <v>47244</v>
      </c>
      <c r="G27" s="114">
        <v>16133</v>
      </c>
      <c r="H27" s="114">
        <v>53713</v>
      </c>
      <c r="I27" s="115">
        <v>45651</v>
      </c>
      <c r="J27" s="114">
        <v>34442</v>
      </c>
      <c r="K27" s="114">
        <v>11209</v>
      </c>
      <c r="L27" s="423">
        <v>11745</v>
      </c>
      <c r="M27" s="424">
        <v>11782</v>
      </c>
    </row>
    <row r="28" spans="1:13" ht="11.1" customHeight="1" x14ac:dyDescent="0.2">
      <c r="A28" s="422" t="s">
        <v>389</v>
      </c>
      <c r="B28" s="115">
        <v>173664</v>
      </c>
      <c r="C28" s="114">
        <v>94190</v>
      </c>
      <c r="D28" s="114">
        <v>79474</v>
      </c>
      <c r="E28" s="114">
        <v>125658</v>
      </c>
      <c r="F28" s="114">
        <v>47833</v>
      </c>
      <c r="G28" s="114">
        <v>17634</v>
      </c>
      <c r="H28" s="114">
        <v>53998</v>
      </c>
      <c r="I28" s="115">
        <v>45075</v>
      </c>
      <c r="J28" s="114">
        <v>33612</v>
      </c>
      <c r="K28" s="114">
        <v>11463</v>
      </c>
      <c r="L28" s="423">
        <v>15866</v>
      </c>
      <c r="M28" s="424">
        <v>13667</v>
      </c>
    </row>
    <row r="29" spans="1:13" s="110" customFormat="1" ht="11.1" customHeight="1" x14ac:dyDescent="0.2">
      <c r="A29" s="422" t="s">
        <v>390</v>
      </c>
      <c r="B29" s="115">
        <v>172741</v>
      </c>
      <c r="C29" s="114">
        <v>92998</v>
      </c>
      <c r="D29" s="114">
        <v>79743</v>
      </c>
      <c r="E29" s="114">
        <v>124101</v>
      </c>
      <c r="F29" s="114">
        <v>48580</v>
      </c>
      <c r="G29" s="114">
        <v>17094</v>
      </c>
      <c r="H29" s="114">
        <v>54281</v>
      </c>
      <c r="I29" s="115">
        <v>45351</v>
      </c>
      <c r="J29" s="114">
        <v>33924</v>
      </c>
      <c r="K29" s="114">
        <v>11427</v>
      </c>
      <c r="L29" s="423">
        <v>10584</v>
      </c>
      <c r="M29" s="424">
        <v>11241</v>
      </c>
    </row>
    <row r="30" spans="1:13" ht="15" customHeight="1" x14ac:dyDescent="0.2">
      <c r="A30" s="422" t="s">
        <v>395</v>
      </c>
      <c r="B30" s="115">
        <v>169181</v>
      </c>
      <c r="C30" s="114">
        <v>89679</v>
      </c>
      <c r="D30" s="114">
        <v>79502</v>
      </c>
      <c r="E30" s="114">
        <v>120205</v>
      </c>
      <c r="F30" s="114">
        <v>48929</v>
      </c>
      <c r="G30" s="114">
        <v>16325</v>
      </c>
      <c r="H30" s="114">
        <v>53059</v>
      </c>
      <c r="I30" s="115">
        <v>43673</v>
      </c>
      <c r="J30" s="114">
        <v>32526</v>
      </c>
      <c r="K30" s="114">
        <v>11147</v>
      </c>
      <c r="L30" s="423">
        <v>13043</v>
      </c>
      <c r="M30" s="424">
        <v>16435</v>
      </c>
    </row>
    <row r="31" spans="1:13" ht="11.1" customHeight="1" x14ac:dyDescent="0.2">
      <c r="A31" s="422" t="s">
        <v>388</v>
      </c>
      <c r="B31" s="115">
        <v>169031</v>
      </c>
      <c r="C31" s="114">
        <v>89552</v>
      </c>
      <c r="D31" s="114">
        <v>79479</v>
      </c>
      <c r="E31" s="114">
        <v>119485</v>
      </c>
      <c r="F31" s="114">
        <v>49511</v>
      </c>
      <c r="G31" s="114">
        <v>15569</v>
      </c>
      <c r="H31" s="114">
        <v>53690</v>
      </c>
      <c r="I31" s="115">
        <v>44141</v>
      </c>
      <c r="J31" s="114">
        <v>32936</v>
      </c>
      <c r="K31" s="114">
        <v>11205</v>
      </c>
      <c r="L31" s="423">
        <v>11060</v>
      </c>
      <c r="M31" s="424">
        <v>11633</v>
      </c>
    </row>
    <row r="32" spans="1:13" ht="11.1" customHeight="1" x14ac:dyDescent="0.2">
      <c r="A32" s="422" t="s">
        <v>389</v>
      </c>
      <c r="B32" s="115">
        <v>171334</v>
      </c>
      <c r="C32" s="114">
        <v>90113</v>
      </c>
      <c r="D32" s="114">
        <v>81221</v>
      </c>
      <c r="E32" s="114">
        <v>121168</v>
      </c>
      <c r="F32" s="114">
        <v>50143</v>
      </c>
      <c r="G32" s="114">
        <v>17544</v>
      </c>
      <c r="H32" s="114">
        <v>53941</v>
      </c>
      <c r="I32" s="115">
        <v>43780</v>
      </c>
      <c r="J32" s="114">
        <v>32256</v>
      </c>
      <c r="K32" s="114">
        <v>11524</v>
      </c>
      <c r="L32" s="423">
        <v>16440</v>
      </c>
      <c r="M32" s="424">
        <v>14479</v>
      </c>
    </row>
    <row r="33" spans="1:13" s="110" customFormat="1" ht="11.1" customHeight="1" x14ac:dyDescent="0.2">
      <c r="A33" s="422" t="s">
        <v>390</v>
      </c>
      <c r="B33" s="115">
        <v>171456</v>
      </c>
      <c r="C33" s="114">
        <v>89882</v>
      </c>
      <c r="D33" s="114">
        <v>81574</v>
      </c>
      <c r="E33" s="114">
        <v>120513</v>
      </c>
      <c r="F33" s="114">
        <v>50925</v>
      </c>
      <c r="G33" s="114">
        <v>17243</v>
      </c>
      <c r="H33" s="114">
        <v>54253</v>
      </c>
      <c r="I33" s="115">
        <v>44098</v>
      </c>
      <c r="J33" s="114">
        <v>32558</v>
      </c>
      <c r="K33" s="114">
        <v>11540</v>
      </c>
      <c r="L33" s="423">
        <v>11007</v>
      </c>
      <c r="M33" s="424">
        <v>11184</v>
      </c>
    </row>
    <row r="34" spans="1:13" ht="15" customHeight="1" x14ac:dyDescent="0.2">
      <c r="A34" s="422" t="s">
        <v>396</v>
      </c>
      <c r="B34" s="115">
        <v>170809</v>
      </c>
      <c r="C34" s="114">
        <v>89504</v>
      </c>
      <c r="D34" s="114">
        <v>81305</v>
      </c>
      <c r="E34" s="114">
        <v>119584</v>
      </c>
      <c r="F34" s="114">
        <v>51216</v>
      </c>
      <c r="G34" s="114">
        <v>16464</v>
      </c>
      <c r="H34" s="114">
        <v>54529</v>
      </c>
      <c r="I34" s="115">
        <v>43251</v>
      </c>
      <c r="J34" s="114">
        <v>31800</v>
      </c>
      <c r="K34" s="114">
        <v>11451</v>
      </c>
      <c r="L34" s="423">
        <v>12662</v>
      </c>
      <c r="M34" s="424">
        <v>13552</v>
      </c>
    </row>
    <row r="35" spans="1:13" ht="11.1" customHeight="1" x14ac:dyDescent="0.2">
      <c r="A35" s="422" t="s">
        <v>388</v>
      </c>
      <c r="B35" s="115">
        <v>171366</v>
      </c>
      <c r="C35" s="114">
        <v>90001</v>
      </c>
      <c r="D35" s="114">
        <v>81365</v>
      </c>
      <c r="E35" s="114">
        <v>119458</v>
      </c>
      <c r="F35" s="114">
        <v>51905</v>
      </c>
      <c r="G35" s="114">
        <v>15917</v>
      </c>
      <c r="H35" s="114">
        <v>55171</v>
      </c>
      <c r="I35" s="115">
        <v>43776</v>
      </c>
      <c r="J35" s="114">
        <v>32276</v>
      </c>
      <c r="K35" s="114">
        <v>11500</v>
      </c>
      <c r="L35" s="423">
        <v>12271</v>
      </c>
      <c r="M35" s="424">
        <v>11611</v>
      </c>
    </row>
    <row r="36" spans="1:13" ht="11.1" customHeight="1" x14ac:dyDescent="0.2">
      <c r="A36" s="422" t="s">
        <v>389</v>
      </c>
      <c r="B36" s="115">
        <v>174303</v>
      </c>
      <c r="C36" s="114">
        <v>91709</v>
      </c>
      <c r="D36" s="114">
        <v>82594</v>
      </c>
      <c r="E36" s="114">
        <v>121963</v>
      </c>
      <c r="F36" s="114">
        <v>52339</v>
      </c>
      <c r="G36" s="114">
        <v>17552</v>
      </c>
      <c r="H36" s="114">
        <v>55798</v>
      </c>
      <c r="I36" s="115">
        <v>43482</v>
      </c>
      <c r="J36" s="114">
        <v>31640</v>
      </c>
      <c r="K36" s="114">
        <v>11842</v>
      </c>
      <c r="L36" s="423">
        <v>15953</v>
      </c>
      <c r="M36" s="424">
        <v>13801</v>
      </c>
    </row>
    <row r="37" spans="1:13" s="110" customFormat="1" ht="11.1" customHeight="1" x14ac:dyDescent="0.2">
      <c r="A37" s="422" t="s">
        <v>390</v>
      </c>
      <c r="B37" s="115">
        <v>174251</v>
      </c>
      <c r="C37" s="114">
        <v>91271</v>
      </c>
      <c r="D37" s="114">
        <v>82980</v>
      </c>
      <c r="E37" s="114">
        <v>121218</v>
      </c>
      <c r="F37" s="114">
        <v>53032</v>
      </c>
      <c r="G37" s="114">
        <v>17294</v>
      </c>
      <c r="H37" s="114">
        <v>56281</v>
      </c>
      <c r="I37" s="115">
        <v>43745</v>
      </c>
      <c r="J37" s="114">
        <v>31906</v>
      </c>
      <c r="K37" s="114">
        <v>11839</v>
      </c>
      <c r="L37" s="423">
        <v>11186</v>
      </c>
      <c r="M37" s="424">
        <v>11432</v>
      </c>
    </row>
    <row r="38" spans="1:13" ht="15" customHeight="1" x14ac:dyDescent="0.2">
      <c r="A38" s="425" t="s">
        <v>397</v>
      </c>
      <c r="B38" s="115">
        <v>174032</v>
      </c>
      <c r="C38" s="114">
        <v>91239</v>
      </c>
      <c r="D38" s="114">
        <v>82793</v>
      </c>
      <c r="E38" s="114">
        <v>120750</v>
      </c>
      <c r="F38" s="114">
        <v>53282</v>
      </c>
      <c r="G38" s="114">
        <v>16537</v>
      </c>
      <c r="H38" s="114">
        <v>56685</v>
      </c>
      <c r="I38" s="115">
        <v>42773</v>
      </c>
      <c r="J38" s="114">
        <v>31281</v>
      </c>
      <c r="K38" s="114">
        <v>11492</v>
      </c>
      <c r="L38" s="423">
        <v>13798</v>
      </c>
      <c r="M38" s="424">
        <v>14296</v>
      </c>
    </row>
    <row r="39" spans="1:13" ht="11.1" customHeight="1" x14ac:dyDescent="0.2">
      <c r="A39" s="422" t="s">
        <v>388</v>
      </c>
      <c r="B39" s="115">
        <v>174317</v>
      </c>
      <c r="C39" s="114">
        <v>91508</v>
      </c>
      <c r="D39" s="114">
        <v>82809</v>
      </c>
      <c r="E39" s="114">
        <v>120276</v>
      </c>
      <c r="F39" s="114">
        <v>54041</v>
      </c>
      <c r="G39" s="114">
        <v>15941</v>
      </c>
      <c r="H39" s="114">
        <v>57391</v>
      </c>
      <c r="I39" s="115">
        <v>43489</v>
      </c>
      <c r="J39" s="114">
        <v>31836</v>
      </c>
      <c r="K39" s="114">
        <v>11653</v>
      </c>
      <c r="L39" s="423">
        <v>12488</v>
      </c>
      <c r="M39" s="424">
        <v>12411</v>
      </c>
    </row>
    <row r="40" spans="1:13" ht="11.1" customHeight="1" x14ac:dyDescent="0.2">
      <c r="A40" s="425" t="s">
        <v>389</v>
      </c>
      <c r="B40" s="115">
        <v>177390</v>
      </c>
      <c r="C40" s="114">
        <v>93370</v>
      </c>
      <c r="D40" s="114">
        <v>84020</v>
      </c>
      <c r="E40" s="114">
        <v>122794</v>
      </c>
      <c r="F40" s="114">
        <v>54596</v>
      </c>
      <c r="G40" s="114">
        <v>17832</v>
      </c>
      <c r="H40" s="114">
        <v>57805</v>
      </c>
      <c r="I40" s="115">
        <v>43359</v>
      </c>
      <c r="J40" s="114">
        <v>31364</v>
      </c>
      <c r="K40" s="114">
        <v>11995</v>
      </c>
      <c r="L40" s="423">
        <v>17351</v>
      </c>
      <c r="M40" s="424">
        <v>15033</v>
      </c>
    </row>
    <row r="41" spans="1:13" s="110" customFormat="1" ht="11.1" customHeight="1" x14ac:dyDescent="0.2">
      <c r="A41" s="422" t="s">
        <v>390</v>
      </c>
      <c r="B41" s="115">
        <v>177668</v>
      </c>
      <c r="C41" s="114">
        <v>93494</v>
      </c>
      <c r="D41" s="114">
        <v>84174</v>
      </c>
      <c r="E41" s="114">
        <v>122315</v>
      </c>
      <c r="F41" s="114">
        <v>55353</v>
      </c>
      <c r="G41" s="114">
        <v>17669</v>
      </c>
      <c r="H41" s="114">
        <v>58291</v>
      </c>
      <c r="I41" s="115">
        <v>43696</v>
      </c>
      <c r="J41" s="114">
        <v>31571</v>
      </c>
      <c r="K41" s="114">
        <v>12125</v>
      </c>
      <c r="L41" s="423">
        <v>11958</v>
      </c>
      <c r="M41" s="424">
        <v>11697</v>
      </c>
    </row>
    <row r="42" spans="1:13" ht="15" customHeight="1" x14ac:dyDescent="0.2">
      <c r="A42" s="422" t="s">
        <v>398</v>
      </c>
      <c r="B42" s="115">
        <v>177615</v>
      </c>
      <c r="C42" s="114">
        <v>93527</v>
      </c>
      <c r="D42" s="114">
        <v>84088</v>
      </c>
      <c r="E42" s="114">
        <v>122150</v>
      </c>
      <c r="F42" s="114">
        <v>55465</v>
      </c>
      <c r="G42" s="114">
        <v>17233</v>
      </c>
      <c r="H42" s="114">
        <v>58584</v>
      </c>
      <c r="I42" s="115">
        <v>43050</v>
      </c>
      <c r="J42" s="114">
        <v>31083</v>
      </c>
      <c r="K42" s="114">
        <v>11967</v>
      </c>
      <c r="L42" s="423">
        <v>14823</v>
      </c>
      <c r="M42" s="424">
        <v>15237</v>
      </c>
    </row>
    <row r="43" spans="1:13" ht="11.1" customHeight="1" x14ac:dyDescent="0.2">
      <c r="A43" s="422" t="s">
        <v>388</v>
      </c>
      <c r="B43" s="115">
        <v>177659</v>
      </c>
      <c r="C43" s="114">
        <v>93616</v>
      </c>
      <c r="D43" s="114">
        <v>84043</v>
      </c>
      <c r="E43" s="114">
        <v>122502</v>
      </c>
      <c r="F43" s="114">
        <v>55157</v>
      </c>
      <c r="G43" s="114">
        <v>16663</v>
      </c>
      <c r="H43" s="114">
        <v>58791</v>
      </c>
      <c r="I43" s="115">
        <v>43673</v>
      </c>
      <c r="J43" s="114">
        <v>31506</v>
      </c>
      <c r="K43" s="114">
        <v>12167</v>
      </c>
      <c r="L43" s="423">
        <v>14160</v>
      </c>
      <c r="M43" s="424">
        <v>13693</v>
      </c>
    </row>
    <row r="44" spans="1:13" ht="11.1" customHeight="1" x14ac:dyDescent="0.2">
      <c r="A44" s="422" t="s">
        <v>389</v>
      </c>
      <c r="B44" s="115">
        <v>182100</v>
      </c>
      <c r="C44" s="114">
        <v>96753</v>
      </c>
      <c r="D44" s="114">
        <v>85347</v>
      </c>
      <c r="E44" s="114">
        <v>126393</v>
      </c>
      <c r="F44" s="114">
        <v>55707</v>
      </c>
      <c r="G44" s="114">
        <v>18612</v>
      </c>
      <c r="H44" s="114">
        <v>59913</v>
      </c>
      <c r="I44" s="115">
        <v>43229</v>
      </c>
      <c r="J44" s="114">
        <v>30717</v>
      </c>
      <c r="K44" s="114">
        <v>12512</v>
      </c>
      <c r="L44" s="423">
        <v>19557</v>
      </c>
      <c r="M44" s="424">
        <v>16234</v>
      </c>
    </row>
    <row r="45" spans="1:13" s="110" customFormat="1" ht="11.1" customHeight="1" x14ac:dyDescent="0.2">
      <c r="A45" s="422" t="s">
        <v>390</v>
      </c>
      <c r="B45" s="115">
        <v>182030</v>
      </c>
      <c r="C45" s="114">
        <v>96385</v>
      </c>
      <c r="D45" s="114">
        <v>85645</v>
      </c>
      <c r="E45" s="114">
        <v>125784</v>
      </c>
      <c r="F45" s="114">
        <v>56246</v>
      </c>
      <c r="G45" s="114">
        <v>18425</v>
      </c>
      <c r="H45" s="114">
        <v>60196</v>
      </c>
      <c r="I45" s="115">
        <v>43686</v>
      </c>
      <c r="J45" s="114">
        <v>31075</v>
      </c>
      <c r="K45" s="114">
        <v>12611</v>
      </c>
      <c r="L45" s="423">
        <v>12759</v>
      </c>
      <c r="M45" s="424">
        <v>12955</v>
      </c>
    </row>
    <row r="46" spans="1:13" ht="15" customHeight="1" x14ac:dyDescent="0.2">
      <c r="A46" s="422" t="s">
        <v>399</v>
      </c>
      <c r="B46" s="115">
        <v>181564</v>
      </c>
      <c r="C46" s="114">
        <v>95950</v>
      </c>
      <c r="D46" s="114">
        <v>85614</v>
      </c>
      <c r="E46" s="114">
        <v>125433</v>
      </c>
      <c r="F46" s="114">
        <v>56131</v>
      </c>
      <c r="G46" s="114">
        <v>17940</v>
      </c>
      <c r="H46" s="114">
        <v>60372</v>
      </c>
      <c r="I46" s="115">
        <v>43260</v>
      </c>
      <c r="J46" s="114">
        <v>30653</v>
      </c>
      <c r="K46" s="114">
        <v>12607</v>
      </c>
      <c r="L46" s="423">
        <v>15406</v>
      </c>
      <c r="M46" s="424">
        <v>15926</v>
      </c>
    </row>
    <row r="47" spans="1:13" ht="11.1" customHeight="1" x14ac:dyDescent="0.2">
      <c r="A47" s="422" t="s">
        <v>388</v>
      </c>
      <c r="B47" s="115">
        <v>182384</v>
      </c>
      <c r="C47" s="114">
        <v>96649</v>
      </c>
      <c r="D47" s="114">
        <v>85735</v>
      </c>
      <c r="E47" s="114">
        <v>125766</v>
      </c>
      <c r="F47" s="114">
        <v>56618</v>
      </c>
      <c r="G47" s="114">
        <v>17743</v>
      </c>
      <c r="H47" s="114">
        <v>60944</v>
      </c>
      <c r="I47" s="115">
        <v>43693</v>
      </c>
      <c r="J47" s="114">
        <v>30887</v>
      </c>
      <c r="K47" s="114">
        <v>12806</v>
      </c>
      <c r="L47" s="423">
        <v>13578</v>
      </c>
      <c r="M47" s="424">
        <v>13091</v>
      </c>
    </row>
    <row r="48" spans="1:13" ht="11.1" customHeight="1" x14ac:dyDescent="0.2">
      <c r="A48" s="422" t="s">
        <v>389</v>
      </c>
      <c r="B48" s="115">
        <v>186726</v>
      </c>
      <c r="C48" s="114">
        <v>99085</v>
      </c>
      <c r="D48" s="114">
        <v>87641</v>
      </c>
      <c r="E48" s="114">
        <v>128628</v>
      </c>
      <c r="F48" s="114">
        <v>58098</v>
      </c>
      <c r="G48" s="114">
        <v>19803</v>
      </c>
      <c r="H48" s="114">
        <v>61830</v>
      </c>
      <c r="I48" s="115">
        <v>43274</v>
      </c>
      <c r="J48" s="114">
        <v>29949</v>
      </c>
      <c r="K48" s="114">
        <v>13325</v>
      </c>
      <c r="L48" s="423">
        <v>19863</v>
      </c>
      <c r="M48" s="424">
        <v>16160</v>
      </c>
    </row>
    <row r="49" spans="1:17" s="110" customFormat="1" ht="11.1" customHeight="1" x14ac:dyDescent="0.2">
      <c r="A49" s="422" t="s">
        <v>390</v>
      </c>
      <c r="B49" s="115">
        <v>186593</v>
      </c>
      <c r="C49" s="114">
        <v>98567</v>
      </c>
      <c r="D49" s="114">
        <v>88026</v>
      </c>
      <c r="E49" s="114">
        <v>128080</v>
      </c>
      <c r="F49" s="114">
        <v>58513</v>
      </c>
      <c r="G49" s="114">
        <v>19885</v>
      </c>
      <c r="H49" s="114">
        <v>61897</v>
      </c>
      <c r="I49" s="115">
        <v>43854</v>
      </c>
      <c r="J49" s="114">
        <v>30355</v>
      </c>
      <c r="K49" s="114">
        <v>13499</v>
      </c>
      <c r="L49" s="423">
        <v>14158</v>
      </c>
      <c r="M49" s="424">
        <v>14111</v>
      </c>
    </row>
    <row r="50" spans="1:17" ht="15" customHeight="1" x14ac:dyDescent="0.2">
      <c r="A50" s="422" t="s">
        <v>400</v>
      </c>
      <c r="B50" s="143">
        <v>186896</v>
      </c>
      <c r="C50" s="144">
        <v>98793</v>
      </c>
      <c r="D50" s="144">
        <v>88103</v>
      </c>
      <c r="E50" s="144">
        <v>128181</v>
      </c>
      <c r="F50" s="144">
        <v>58715</v>
      </c>
      <c r="G50" s="144">
        <v>19170</v>
      </c>
      <c r="H50" s="144">
        <v>62296</v>
      </c>
      <c r="I50" s="143">
        <v>42331</v>
      </c>
      <c r="J50" s="144">
        <v>29162</v>
      </c>
      <c r="K50" s="144">
        <v>13169</v>
      </c>
      <c r="L50" s="426">
        <v>15760</v>
      </c>
      <c r="M50" s="427">
        <v>15532</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2.9367055143090042</v>
      </c>
      <c r="C6" s="480">
        <f>'Tabelle 3.3'!J11</f>
        <v>-2.1474803513638463</v>
      </c>
      <c r="D6" s="481">
        <f t="shared" ref="D6:E9" si="0">IF(OR(AND(B6&gt;=-50,B6&lt;=50),ISNUMBER(B6)=FALSE),B6,"")</f>
        <v>2.9367055143090042</v>
      </c>
      <c r="E6" s="481">
        <f t="shared" si="0"/>
        <v>-2.1474803513638463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2.9367055143090042</v>
      </c>
      <c r="C14" s="480">
        <f>'Tabelle 3.3'!J11</f>
        <v>-2.1474803513638463</v>
      </c>
      <c r="D14" s="481">
        <f>IF(OR(AND(B14&gt;=-50,B14&lt;=50),ISNUMBER(B14)=FALSE),B14,"")</f>
        <v>2.9367055143090042</v>
      </c>
      <c r="E14" s="481">
        <f>IF(OR(AND(C14&gt;=-50,C14&lt;=50),ISNUMBER(C14)=FALSE),C14,"")</f>
        <v>-2.1474803513638463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v>
      </c>
      <c r="C15" s="480">
        <f>'Tabelle 3.3'!J12</f>
        <v>3.5087719298245612</v>
      </c>
      <c r="D15" s="481">
        <f t="shared" ref="D15:E45" si="3">IF(OR(AND(B15&gt;=-50,B15&lt;=50),ISNUMBER(B15)=FALSE),B15,"")</f>
        <v>0</v>
      </c>
      <c r="E15" s="481">
        <f t="shared" si="3"/>
        <v>3.5087719298245612</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-1.0080183276059564</v>
      </c>
      <c r="C16" s="480">
        <f>'Tabelle 3.3'!J13</f>
        <v>1.6129032258064515</v>
      </c>
      <c r="D16" s="481">
        <f t="shared" si="3"/>
        <v>-1.0080183276059564</v>
      </c>
      <c r="E16" s="481">
        <f t="shared" si="3"/>
        <v>1.6129032258064515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-0.14481094127111827</v>
      </c>
      <c r="C17" s="480">
        <f>'Tabelle 3.3'!J14</f>
        <v>-4.0509259259259256</v>
      </c>
      <c r="D17" s="481">
        <f t="shared" si="3"/>
        <v>-0.14481094127111827</v>
      </c>
      <c r="E17" s="481">
        <f t="shared" si="3"/>
        <v>-4.0509259259259256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9.8298020145883989</v>
      </c>
      <c r="C18" s="480">
        <f>'Tabelle 3.3'!J15</f>
        <v>-5.5844155844155843</v>
      </c>
      <c r="D18" s="481">
        <f t="shared" si="3"/>
        <v>9.8298020145883989</v>
      </c>
      <c r="E18" s="481">
        <f t="shared" si="3"/>
        <v>-5.5844155844155843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-2.8439661798616447</v>
      </c>
      <c r="C19" s="480">
        <f>'Tabelle 3.3'!J16</f>
        <v>-2.9556650246305418</v>
      </c>
      <c r="D19" s="481">
        <f t="shared" si="3"/>
        <v>-2.8439661798616447</v>
      </c>
      <c r="E19" s="481">
        <f t="shared" si="3"/>
        <v>-2.9556650246305418</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2.1770682148040637</v>
      </c>
      <c r="C20" s="480">
        <f>'Tabelle 3.3'!J17</f>
        <v>-2.0547945205479454</v>
      </c>
      <c r="D20" s="481">
        <f t="shared" si="3"/>
        <v>2.1770682148040637</v>
      </c>
      <c r="E20" s="481">
        <f t="shared" si="3"/>
        <v>-2.0547945205479454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9.0469916556873073</v>
      </c>
      <c r="C21" s="480">
        <f>'Tabelle 3.3'!J18</f>
        <v>4.281150159744409</v>
      </c>
      <c r="D21" s="481">
        <f t="shared" si="3"/>
        <v>9.0469916556873073</v>
      </c>
      <c r="E21" s="481">
        <f t="shared" si="3"/>
        <v>4.281150159744409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1.6166457453687855</v>
      </c>
      <c r="C22" s="480">
        <f>'Tabelle 3.3'!J19</f>
        <v>-2.9031828472499668</v>
      </c>
      <c r="D22" s="481">
        <f t="shared" si="3"/>
        <v>1.6166457453687855</v>
      </c>
      <c r="E22" s="481">
        <f t="shared" si="3"/>
        <v>-2.9031828472499668</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1.2625816704926718</v>
      </c>
      <c r="C23" s="480">
        <f>'Tabelle 3.3'!J20</f>
        <v>-8.4210526315789469</v>
      </c>
      <c r="D23" s="481">
        <f t="shared" si="3"/>
        <v>1.2625816704926718</v>
      </c>
      <c r="E23" s="481">
        <f t="shared" si="3"/>
        <v>-8.4210526315789469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-3.0527289546716005</v>
      </c>
      <c r="C24" s="480">
        <f>'Tabelle 3.3'!J21</f>
        <v>-9.4656794076445863</v>
      </c>
      <c r="D24" s="481">
        <f t="shared" si="3"/>
        <v>-3.0527289546716005</v>
      </c>
      <c r="E24" s="481">
        <f t="shared" si="3"/>
        <v>-9.4656794076445863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3.8046187074264828</v>
      </c>
      <c r="C25" s="480">
        <f>'Tabelle 3.3'!J22</f>
        <v>-5.17578125</v>
      </c>
      <c r="D25" s="481">
        <f t="shared" si="3"/>
        <v>3.8046187074264828</v>
      </c>
      <c r="E25" s="481">
        <f t="shared" si="3"/>
        <v>-5.17578125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-1.4326647564469914</v>
      </c>
      <c r="C26" s="480">
        <f>'Tabelle 3.3'!J23</f>
        <v>0.59523809523809523</v>
      </c>
      <c r="D26" s="481">
        <f t="shared" si="3"/>
        <v>-1.4326647564469914</v>
      </c>
      <c r="E26" s="481">
        <f t="shared" si="3"/>
        <v>0.59523809523809523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3.3270814645682134</v>
      </c>
      <c r="C27" s="480">
        <f>'Tabelle 3.3'!J24</f>
        <v>-2.2682445759368837</v>
      </c>
      <c r="D27" s="481">
        <f t="shared" si="3"/>
        <v>3.3270814645682134</v>
      </c>
      <c r="E27" s="481">
        <f t="shared" si="3"/>
        <v>-2.2682445759368837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8.8948545861297532</v>
      </c>
      <c r="C28" s="480">
        <f>'Tabelle 3.3'!J25</f>
        <v>5.4257907542579078</v>
      </c>
      <c r="D28" s="481">
        <f t="shared" si="3"/>
        <v>8.8948545861297532</v>
      </c>
      <c r="E28" s="481">
        <f t="shared" si="3"/>
        <v>5.4257907542579078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-7.9934300574869974</v>
      </c>
      <c r="C29" s="480">
        <f>'Tabelle 3.3'!J26</f>
        <v>-3.2196969696969697</v>
      </c>
      <c r="D29" s="481">
        <f t="shared" si="3"/>
        <v>-7.9934300574869974</v>
      </c>
      <c r="E29" s="481">
        <f t="shared" si="3"/>
        <v>-3.2196969696969697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1.5847496554892053</v>
      </c>
      <c r="C30" s="480">
        <f>'Tabelle 3.3'!J27</f>
        <v>11.304347826086957</v>
      </c>
      <c r="D30" s="481">
        <f t="shared" si="3"/>
        <v>1.5847496554892053</v>
      </c>
      <c r="E30" s="481">
        <f t="shared" si="3"/>
        <v>11.304347826086957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9.734301444187345</v>
      </c>
      <c r="C31" s="480">
        <f>'Tabelle 3.3'!J28</f>
        <v>1.5889114266396214</v>
      </c>
      <c r="D31" s="481">
        <f t="shared" si="3"/>
        <v>9.734301444187345</v>
      </c>
      <c r="E31" s="481">
        <f t="shared" si="3"/>
        <v>1.5889114266396214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3.8222984216630529</v>
      </c>
      <c r="C32" s="480">
        <f>'Tabelle 3.3'!J29</f>
        <v>-1.6909620991253644</v>
      </c>
      <c r="D32" s="481">
        <f t="shared" si="3"/>
        <v>3.8222984216630529</v>
      </c>
      <c r="E32" s="481">
        <f t="shared" si="3"/>
        <v>-1.6909620991253644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1.6570210173621687</v>
      </c>
      <c r="C33" s="480">
        <f>'Tabelle 3.3'!J30</f>
        <v>-0.4843517138599106</v>
      </c>
      <c r="D33" s="481">
        <f t="shared" si="3"/>
        <v>1.6570210173621687</v>
      </c>
      <c r="E33" s="481">
        <f t="shared" si="3"/>
        <v>-0.4843517138599106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2.837616995988709</v>
      </c>
      <c r="C34" s="480">
        <f>'Tabelle 3.3'!J31</f>
        <v>-1.9704433497536946</v>
      </c>
      <c r="D34" s="481">
        <f t="shared" si="3"/>
        <v>2.837616995988709</v>
      </c>
      <c r="E34" s="481">
        <f t="shared" si="3"/>
        <v>-1.9704433497536946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v>
      </c>
      <c r="C37" s="480">
        <f>'Tabelle 3.3'!J34</f>
        <v>3.5087719298245612</v>
      </c>
      <c r="D37" s="481">
        <f t="shared" si="3"/>
        <v>0</v>
      </c>
      <c r="E37" s="481">
        <f t="shared" si="3"/>
        <v>3.5087719298245612</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2.7881959587149296</v>
      </c>
      <c r="C38" s="480">
        <f>'Tabelle 3.3'!J35</f>
        <v>0</v>
      </c>
      <c r="D38" s="481">
        <f t="shared" si="3"/>
        <v>2.7881959587149296</v>
      </c>
      <c r="E38" s="481">
        <f t="shared" si="3"/>
        <v>0</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2.9725853267260778</v>
      </c>
      <c r="C39" s="480">
        <f>'Tabelle 3.3'!J36</f>
        <v>-2.3436713321921259</v>
      </c>
      <c r="D39" s="481">
        <f t="shared" si="3"/>
        <v>2.9725853267260778</v>
      </c>
      <c r="E39" s="481">
        <f t="shared" si="3"/>
        <v>-2.3436713321921259</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2.9725853267260778</v>
      </c>
      <c r="C45" s="480">
        <f>'Tabelle 3.3'!J36</f>
        <v>-2.3436713321921259</v>
      </c>
      <c r="D45" s="481">
        <f t="shared" si="3"/>
        <v>2.9725853267260778</v>
      </c>
      <c r="E45" s="481">
        <f t="shared" si="3"/>
        <v>-2.3436713321921259</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171660</v>
      </c>
      <c r="C51" s="487">
        <v>33960</v>
      </c>
      <c r="D51" s="487">
        <v>11159</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171591</v>
      </c>
      <c r="C52" s="487">
        <v>34442</v>
      </c>
      <c r="D52" s="487">
        <v>11209</v>
      </c>
      <c r="E52" s="488">
        <f t="shared" ref="E52:G70" si="11">IF($A$51=37802,IF(COUNTBLANK(B$51:B$70)&gt;0,#N/A,B52/B$51*100),IF(COUNTBLANK(B$51:B$75)&gt;0,#N/A,B52/B$51*100))</f>
        <v>99.959804264243274</v>
      </c>
      <c r="F52" s="488">
        <f t="shared" si="11"/>
        <v>101.41931684334511</v>
      </c>
      <c r="G52" s="488">
        <f t="shared" si="11"/>
        <v>100.44806882337127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173664</v>
      </c>
      <c r="C53" s="487">
        <v>33612</v>
      </c>
      <c r="D53" s="487">
        <v>11463</v>
      </c>
      <c r="E53" s="488">
        <f t="shared" si="11"/>
        <v>101.16742397763019</v>
      </c>
      <c r="F53" s="488">
        <f t="shared" si="11"/>
        <v>98.975265017667851</v>
      </c>
      <c r="G53" s="488">
        <f t="shared" si="11"/>
        <v>102.72425844609731</v>
      </c>
      <c r="H53" s="489">
        <f>IF(ISERROR(L53)=TRUE,IF(MONTH(A53)=MONTH(MAX(A$51:A$75)),A53,""),"")</f>
        <v>41883</v>
      </c>
      <c r="I53" s="488">
        <f t="shared" si="12"/>
        <v>101.16742397763019</v>
      </c>
      <c r="J53" s="488">
        <f t="shared" si="10"/>
        <v>98.975265017667851</v>
      </c>
      <c r="K53" s="488">
        <f t="shared" si="10"/>
        <v>102.72425844609731</v>
      </c>
      <c r="L53" s="488" t="e">
        <f t="shared" si="13"/>
        <v>#N/A</v>
      </c>
    </row>
    <row r="54" spans="1:14" ht="15" customHeight="1" x14ac:dyDescent="0.2">
      <c r="A54" s="490" t="s">
        <v>463</v>
      </c>
      <c r="B54" s="487">
        <v>172741</v>
      </c>
      <c r="C54" s="487">
        <v>33924</v>
      </c>
      <c r="D54" s="487">
        <v>11427</v>
      </c>
      <c r="E54" s="488">
        <f t="shared" si="11"/>
        <v>100.62973319352209</v>
      </c>
      <c r="F54" s="488">
        <f t="shared" si="11"/>
        <v>99.89399293286219</v>
      </c>
      <c r="G54" s="488">
        <f t="shared" si="11"/>
        <v>102.40164889327002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169181</v>
      </c>
      <c r="C55" s="487">
        <v>32526</v>
      </c>
      <c r="D55" s="487">
        <v>11147</v>
      </c>
      <c r="E55" s="488">
        <f t="shared" si="11"/>
        <v>98.555866247232899</v>
      </c>
      <c r="F55" s="488">
        <f t="shared" si="11"/>
        <v>95.777385159010592</v>
      </c>
      <c r="G55" s="488">
        <f t="shared" si="11"/>
        <v>99.892463482390895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169031</v>
      </c>
      <c r="C56" s="487">
        <v>32936</v>
      </c>
      <c r="D56" s="487">
        <v>11205</v>
      </c>
      <c r="E56" s="488">
        <f t="shared" si="11"/>
        <v>98.468484212979149</v>
      </c>
      <c r="F56" s="488">
        <f t="shared" si="11"/>
        <v>96.984687868080101</v>
      </c>
      <c r="G56" s="488">
        <f t="shared" si="11"/>
        <v>100.41222331750157</v>
      </c>
      <c r="H56" s="489" t="str">
        <f t="shared" si="14"/>
        <v/>
      </c>
      <c r="I56" s="488" t="str">
        <f t="shared" si="12"/>
        <v/>
      </c>
      <c r="J56" s="488" t="str">
        <f t="shared" si="10"/>
        <v/>
      </c>
      <c r="K56" s="488" t="str">
        <f t="shared" si="10"/>
        <v/>
      </c>
      <c r="L56" s="488" t="e">
        <f t="shared" si="13"/>
        <v>#N/A</v>
      </c>
    </row>
    <row r="57" spans="1:14" ht="15" customHeight="1" x14ac:dyDescent="0.2">
      <c r="A57" s="490">
        <v>42248</v>
      </c>
      <c r="B57" s="487">
        <v>171334</v>
      </c>
      <c r="C57" s="487">
        <v>32256</v>
      </c>
      <c r="D57" s="487">
        <v>11524</v>
      </c>
      <c r="E57" s="488">
        <f t="shared" si="11"/>
        <v>99.810089712221838</v>
      </c>
      <c r="F57" s="488">
        <f t="shared" si="11"/>
        <v>94.982332155477039</v>
      </c>
      <c r="G57" s="488">
        <f t="shared" si="11"/>
        <v>103.27090241061028</v>
      </c>
      <c r="H57" s="489">
        <f t="shared" si="14"/>
        <v>42248</v>
      </c>
      <c r="I57" s="488">
        <f t="shared" si="12"/>
        <v>99.810089712221838</v>
      </c>
      <c r="J57" s="488">
        <f t="shared" si="10"/>
        <v>94.982332155477039</v>
      </c>
      <c r="K57" s="488">
        <f t="shared" si="10"/>
        <v>103.27090241061028</v>
      </c>
      <c r="L57" s="488" t="e">
        <f t="shared" si="13"/>
        <v>#N/A</v>
      </c>
    </row>
    <row r="58" spans="1:14" ht="15" customHeight="1" x14ac:dyDescent="0.2">
      <c r="A58" s="490" t="s">
        <v>466</v>
      </c>
      <c r="B58" s="487">
        <v>171456</v>
      </c>
      <c r="C58" s="487">
        <v>32558</v>
      </c>
      <c r="D58" s="487">
        <v>11540</v>
      </c>
      <c r="E58" s="488">
        <f t="shared" si="11"/>
        <v>99.881160433414891</v>
      </c>
      <c r="F58" s="488">
        <f t="shared" si="11"/>
        <v>95.87161366313309</v>
      </c>
      <c r="G58" s="488">
        <f t="shared" si="11"/>
        <v>103.41428443408907</v>
      </c>
      <c r="H58" s="489" t="str">
        <f t="shared" si="14"/>
        <v/>
      </c>
      <c r="I58" s="488" t="str">
        <f t="shared" si="12"/>
        <v/>
      </c>
      <c r="J58" s="488" t="str">
        <f t="shared" si="10"/>
        <v/>
      </c>
      <c r="K58" s="488" t="str">
        <f t="shared" si="10"/>
        <v/>
      </c>
      <c r="L58" s="488" t="e">
        <f t="shared" si="13"/>
        <v>#N/A</v>
      </c>
    </row>
    <row r="59" spans="1:14" ht="15" customHeight="1" x14ac:dyDescent="0.2">
      <c r="A59" s="490" t="s">
        <v>467</v>
      </c>
      <c r="B59" s="487">
        <v>170809</v>
      </c>
      <c r="C59" s="487">
        <v>31800</v>
      </c>
      <c r="D59" s="487">
        <v>11451</v>
      </c>
      <c r="E59" s="488">
        <f t="shared" si="11"/>
        <v>99.504252592333685</v>
      </c>
      <c r="F59" s="488">
        <f t="shared" si="11"/>
        <v>93.639575971731446</v>
      </c>
      <c r="G59" s="488">
        <f t="shared" si="11"/>
        <v>102.6167219284882</v>
      </c>
      <c r="H59" s="489" t="str">
        <f t="shared" si="14"/>
        <v/>
      </c>
      <c r="I59" s="488" t="str">
        <f t="shared" si="12"/>
        <v/>
      </c>
      <c r="J59" s="488" t="str">
        <f t="shared" si="10"/>
        <v/>
      </c>
      <c r="K59" s="488" t="str">
        <f t="shared" si="10"/>
        <v/>
      </c>
      <c r="L59" s="488" t="e">
        <f t="shared" si="13"/>
        <v>#N/A</v>
      </c>
    </row>
    <row r="60" spans="1:14" ht="15" customHeight="1" x14ac:dyDescent="0.2">
      <c r="A60" s="490" t="s">
        <v>468</v>
      </c>
      <c r="B60" s="487">
        <v>171366</v>
      </c>
      <c r="C60" s="487">
        <v>32276</v>
      </c>
      <c r="D60" s="487">
        <v>11500</v>
      </c>
      <c r="E60" s="488">
        <f t="shared" si="11"/>
        <v>99.828731212862635</v>
      </c>
      <c r="F60" s="488">
        <f t="shared" si="11"/>
        <v>95.0412249705536</v>
      </c>
      <c r="G60" s="488">
        <f t="shared" si="11"/>
        <v>103.05582937539207</v>
      </c>
      <c r="H60" s="489" t="str">
        <f t="shared" si="14"/>
        <v/>
      </c>
      <c r="I60" s="488" t="str">
        <f t="shared" si="12"/>
        <v/>
      </c>
      <c r="J60" s="488" t="str">
        <f t="shared" si="10"/>
        <v/>
      </c>
      <c r="K60" s="488" t="str">
        <f t="shared" si="10"/>
        <v/>
      </c>
      <c r="L60" s="488" t="e">
        <f t="shared" si="13"/>
        <v>#N/A</v>
      </c>
    </row>
    <row r="61" spans="1:14" ht="15" customHeight="1" x14ac:dyDescent="0.2">
      <c r="A61" s="490">
        <v>42614</v>
      </c>
      <c r="B61" s="487">
        <v>174303</v>
      </c>
      <c r="C61" s="487">
        <v>31640</v>
      </c>
      <c r="D61" s="487">
        <v>11842</v>
      </c>
      <c r="E61" s="488">
        <f t="shared" si="11"/>
        <v>101.5396714435512</v>
      </c>
      <c r="F61" s="488">
        <f t="shared" si="11"/>
        <v>93.168433451118958</v>
      </c>
      <c r="G61" s="488">
        <f t="shared" si="11"/>
        <v>106.12062012725154</v>
      </c>
      <c r="H61" s="489">
        <f t="shared" si="14"/>
        <v>42614</v>
      </c>
      <c r="I61" s="488">
        <f t="shared" si="12"/>
        <v>101.5396714435512</v>
      </c>
      <c r="J61" s="488">
        <f t="shared" si="10"/>
        <v>93.168433451118958</v>
      </c>
      <c r="K61" s="488">
        <f t="shared" si="10"/>
        <v>106.12062012725154</v>
      </c>
      <c r="L61" s="488" t="e">
        <f t="shared" si="13"/>
        <v>#N/A</v>
      </c>
    </row>
    <row r="62" spans="1:14" ht="15" customHeight="1" x14ac:dyDescent="0.2">
      <c r="A62" s="490" t="s">
        <v>469</v>
      </c>
      <c r="B62" s="487">
        <v>174251</v>
      </c>
      <c r="C62" s="487">
        <v>31906</v>
      </c>
      <c r="D62" s="487">
        <v>11839</v>
      </c>
      <c r="E62" s="488">
        <f t="shared" si="11"/>
        <v>101.50937900500992</v>
      </c>
      <c r="F62" s="488">
        <f t="shared" si="11"/>
        <v>93.951707891637213</v>
      </c>
      <c r="G62" s="488">
        <f t="shared" si="11"/>
        <v>106.09373599784927</v>
      </c>
      <c r="H62" s="489" t="str">
        <f t="shared" si="14"/>
        <v/>
      </c>
      <c r="I62" s="488" t="str">
        <f t="shared" si="12"/>
        <v/>
      </c>
      <c r="J62" s="488" t="str">
        <f t="shared" si="10"/>
        <v/>
      </c>
      <c r="K62" s="488" t="str">
        <f t="shared" si="10"/>
        <v/>
      </c>
      <c r="L62" s="488" t="e">
        <f t="shared" si="13"/>
        <v>#N/A</v>
      </c>
    </row>
    <row r="63" spans="1:14" ht="15" customHeight="1" x14ac:dyDescent="0.2">
      <c r="A63" s="490" t="s">
        <v>470</v>
      </c>
      <c r="B63" s="487">
        <v>174032</v>
      </c>
      <c r="C63" s="487">
        <v>31281</v>
      </c>
      <c r="D63" s="487">
        <v>11492</v>
      </c>
      <c r="E63" s="488">
        <f t="shared" si="11"/>
        <v>101.38180123499943</v>
      </c>
      <c r="F63" s="488">
        <f t="shared" si="11"/>
        <v>92.111307420494697</v>
      </c>
      <c r="G63" s="488">
        <f t="shared" si="11"/>
        <v>102.98413836365266</v>
      </c>
      <c r="H63" s="489" t="str">
        <f t="shared" si="14"/>
        <v/>
      </c>
      <c r="I63" s="488" t="str">
        <f t="shared" si="12"/>
        <v/>
      </c>
      <c r="J63" s="488" t="str">
        <f t="shared" si="10"/>
        <v/>
      </c>
      <c r="K63" s="488" t="str">
        <f t="shared" si="10"/>
        <v/>
      </c>
      <c r="L63" s="488" t="e">
        <f t="shared" si="13"/>
        <v>#N/A</v>
      </c>
    </row>
    <row r="64" spans="1:14" ht="15" customHeight="1" x14ac:dyDescent="0.2">
      <c r="A64" s="490" t="s">
        <v>471</v>
      </c>
      <c r="B64" s="487">
        <v>174317</v>
      </c>
      <c r="C64" s="487">
        <v>31836</v>
      </c>
      <c r="D64" s="487">
        <v>11653</v>
      </c>
      <c r="E64" s="488">
        <f t="shared" si="11"/>
        <v>101.54782710008156</v>
      </c>
      <c r="F64" s="488">
        <f t="shared" si="11"/>
        <v>93.745583038869256</v>
      </c>
      <c r="G64" s="488">
        <f t="shared" si="11"/>
        <v>104.42691997490815</v>
      </c>
      <c r="H64" s="489" t="str">
        <f t="shared" si="14"/>
        <v/>
      </c>
      <c r="I64" s="488" t="str">
        <f t="shared" si="12"/>
        <v/>
      </c>
      <c r="J64" s="488" t="str">
        <f t="shared" si="10"/>
        <v/>
      </c>
      <c r="K64" s="488" t="str">
        <f t="shared" si="10"/>
        <v/>
      </c>
      <c r="L64" s="488" t="e">
        <f t="shared" si="13"/>
        <v>#N/A</v>
      </c>
    </row>
    <row r="65" spans="1:12" ht="15" customHeight="1" x14ac:dyDescent="0.2">
      <c r="A65" s="490">
        <v>42979</v>
      </c>
      <c r="B65" s="487">
        <v>177390</v>
      </c>
      <c r="C65" s="487">
        <v>31364</v>
      </c>
      <c r="D65" s="487">
        <v>11995</v>
      </c>
      <c r="E65" s="488">
        <f t="shared" si="11"/>
        <v>103.33799370849353</v>
      </c>
      <c r="F65" s="488">
        <f t="shared" si="11"/>
        <v>92.355712603062429</v>
      </c>
      <c r="G65" s="488">
        <f t="shared" si="11"/>
        <v>107.49171072676764</v>
      </c>
      <c r="H65" s="489">
        <f t="shared" si="14"/>
        <v>42979</v>
      </c>
      <c r="I65" s="488">
        <f t="shared" si="12"/>
        <v>103.33799370849353</v>
      </c>
      <c r="J65" s="488">
        <f t="shared" si="10"/>
        <v>92.355712603062429</v>
      </c>
      <c r="K65" s="488">
        <f t="shared" si="10"/>
        <v>107.49171072676764</v>
      </c>
      <c r="L65" s="488" t="e">
        <f t="shared" si="13"/>
        <v>#N/A</v>
      </c>
    </row>
    <row r="66" spans="1:12" ht="15" customHeight="1" x14ac:dyDescent="0.2">
      <c r="A66" s="490" t="s">
        <v>472</v>
      </c>
      <c r="B66" s="487">
        <v>177668</v>
      </c>
      <c r="C66" s="487">
        <v>31571</v>
      </c>
      <c r="D66" s="487">
        <v>12125</v>
      </c>
      <c r="E66" s="488">
        <f t="shared" si="11"/>
        <v>103.49994174531049</v>
      </c>
      <c r="F66" s="488">
        <f t="shared" si="11"/>
        <v>92.965253239104825</v>
      </c>
      <c r="G66" s="488">
        <f t="shared" si="11"/>
        <v>108.65668966753293</v>
      </c>
      <c r="H66" s="489" t="str">
        <f t="shared" si="14"/>
        <v/>
      </c>
      <c r="I66" s="488" t="str">
        <f t="shared" si="12"/>
        <v/>
      </c>
      <c r="J66" s="488" t="str">
        <f t="shared" si="10"/>
        <v/>
      </c>
      <c r="K66" s="488" t="str">
        <f t="shared" si="10"/>
        <v/>
      </c>
      <c r="L66" s="488" t="e">
        <f t="shared" si="13"/>
        <v>#N/A</v>
      </c>
    </row>
    <row r="67" spans="1:12" ht="15" customHeight="1" x14ac:dyDescent="0.2">
      <c r="A67" s="490" t="s">
        <v>473</v>
      </c>
      <c r="B67" s="487">
        <v>177615</v>
      </c>
      <c r="C67" s="487">
        <v>31083</v>
      </c>
      <c r="D67" s="487">
        <v>11967</v>
      </c>
      <c r="E67" s="488">
        <f t="shared" si="11"/>
        <v>103.46906675987417</v>
      </c>
      <c r="F67" s="488">
        <f t="shared" si="11"/>
        <v>91.528268551236749</v>
      </c>
      <c r="G67" s="488">
        <f t="shared" si="11"/>
        <v>107.24079218567972</v>
      </c>
      <c r="H67" s="489" t="str">
        <f t="shared" si="14"/>
        <v/>
      </c>
      <c r="I67" s="488" t="str">
        <f t="shared" si="12"/>
        <v/>
      </c>
      <c r="J67" s="488" t="str">
        <f t="shared" si="12"/>
        <v/>
      </c>
      <c r="K67" s="488" t="str">
        <f t="shared" si="12"/>
        <v/>
      </c>
      <c r="L67" s="488" t="e">
        <f t="shared" si="13"/>
        <v>#N/A</v>
      </c>
    </row>
    <row r="68" spans="1:12" ht="15" customHeight="1" x14ac:dyDescent="0.2">
      <c r="A68" s="490" t="s">
        <v>474</v>
      </c>
      <c r="B68" s="487">
        <v>177659</v>
      </c>
      <c r="C68" s="487">
        <v>31506</v>
      </c>
      <c r="D68" s="487">
        <v>12167</v>
      </c>
      <c r="E68" s="488">
        <f t="shared" si="11"/>
        <v>103.49469882325528</v>
      </c>
      <c r="F68" s="488">
        <f t="shared" si="11"/>
        <v>92.773851590106005</v>
      </c>
      <c r="G68" s="488">
        <f t="shared" si="11"/>
        <v>109.03306747916479</v>
      </c>
      <c r="H68" s="489" t="str">
        <f t="shared" si="14"/>
        <v/>
      </c>
      <c r="I68" s="488" t="str">
        <f t="shared" si="12"/>
        <v/>
      </c>
      <c r="J68" s="488" t="str">
        <f t="shared" si="12"/>
        <v/>
      </c>
      <c r="K68" s="488" t="str">
        <f t="shared" si="12"/>
        <v/>
      </c>
      <c r="L68" s="488" t="e">
        <f t="shared" si="13"/>
        <v>#N/A</v>
      </c>
    </row>
    <row r="69" spans="1:12" ht="15" customHeight="1" x14ac:dyDescent="0.2">
      <c r="A69" s="490">
        <v>43344</v>
      </c>
      <c r="B69" s="487">
        <v>182100</v>
      </c>
      <c r="C69" s="487">
        <v>30717</v>
      </c>
      <c r="D69" s="487">
        <v>12512</v>
      </c>
      <c r="E69" s="488">
        <f t="shared" si="11"/>
        <v>106.08178958406151</v>
      </c>
      <c r="F69" s="488">
        <f t="shared" si="11"/>
        <v>90.450530035335689</v>
      </c>
      <c r="G69" s="488">
        <f t="shared" si="11"/>
        <v>112.12474236042655</v>
      </c>
      <c r="H69" s="489">
        <f t="shared" si="14"/>
        <v>43344</v>
      </c>
      <c r="I69" s="488">
        <f t="shared" si="12"/>
        <v>106.08178958406151</v>
      </c>
      <c r="J69" s="488">
        <f t="shared" si="12"/>
        <v>90.450530035335689</v>
      </c>
      <c r="K69" s="488">
        <f t="shared" si="12"/>
        <v>112.12474236042655</v>
      </c>
      <c r="L69" s="488" t="e">
        <f t="shared" si="13"/>
        <v>#N/A</v>
      </c>
    </row>
    <row r="70" spans="1:12" ht="15" customHeight="1" x14ac:dyDescent="0.2">
      <c r="A70" s="490" t="s">
        <v>475</v>
      </c>
      <c r="B70" s="487">
        <v>182030</v>
      </c>
      <c r="C70" s="487">
        <v>31075</v>
      </c>
      <c r="D70" s="487">
        <v>12611</v>
      </c>
      <c r="E70" s="488">
        <f t="shared" si="11"/>
        <v>106.04101130140977</v>
      </c>
      <c r="F70" s="488">
        <f t="shared" si="11"/>
        <v>91.504711425206125</v>
      </c>
      <c r="G70" s="488">
        <f t="shared" si="11"/>
        <v>113.01191863070169</v>
      </c>
      <c r="H70" s="489" t="str">
        <f t="shared" si="14"/>
        <v/>
      </c>
      <c r="I70" s="488" t="str">
        <f t="shared" si="12"/>
        <v/>
      </c>
      <c r="J70" s="488" t="str">
        <f t="shared" si="12"/>
        <v/>
      </c>
      <c r="K70" s="488" t="str">
        <f t="shared" si="12"/>
        <v/>
      </c>
      <c r="L70" s="488" t="e">
        <f t="shared" si="13"/>
        <v>#N/A</v>
      </c>
    </row>
    <row r="71" spans="1:12" ht="15" customHeight="1" x14ac:dyDescent="0.2">
      <c r="A71" s="490" t="s">
        <v>476</v>
      </c>
      <c r="B71" s="487">
        <v>181564</v>
      </c>
      <c r="C71" s="487">
        <v>30653</v>
      </c>
      <c r="D71" s="487">
        <v>12607</v>
      </c>
      <c r="E71" s="491">
        <f t="shared" ref="E71:G75" si="15">IF($A$51=37802,IF(COUNTBLANK(B$51:B$70)&gt;0,#N/A,IF(ISBLANK(B71)=FALSE,B71/B$51*100,#N/A)),IF(COUNTBLANK(B$51:B$75)&gt;0,#N/A,B71/B$51*100))</f>
        <v>105.76954444832809</v>
      </c>
      <c r="F71" s="491">
        <f t="shared" si="15"/>
        <v>90.262073027090693</v>
      </c>
      <c r="G71" s="491">
        <f t="shared" si="15"/>
        <v>112.97607312483197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182384</v>
      </c>
      <c r="C72" s="487">
        <v>30887</v>
      </c>
      <c r="D72" s="487">
        <v>12806</v>
      </c>
      <c r="E72" s="491">
        <f t="shared" si="15"/>
        <v>106.24723290224863</v>
      </c>
      <c r="F72" s="491">
        <f t="shared" si="15"/>
        <v>90.951118963486451</v>
      </c>
      <c r="G72" s="491">
        <f t="shared" si="15"/>
        <v>114.75938704184962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186726</v>
      </c>
      <c r="C73" s="487">
        <v>29949</v>
      </c>
      <c r="D73" s="487">
        <v>13325</v>
      </c>
      <c r="E73" s="491">
        <f t="shared" si="15"/>
        <v>108.7766515204474</v>
      </c>
      <c r="F73" s="491">
        <f t="shared" si="15"/>
        <v>88.189045936395758</v>
      </c>
      <c r="G73" s="491">
        <f t="shared" si="15"/>
        <v>119.4103414284434</v>
      </c>
      <c r="H73" s="492">
        <f>IF(A$51=37802,IF(ISERROR(L73)=TRUE,IF(ISBLANK(A73)=FALSE,IF(MONTH(A73)=MONTH(MAX(A$51:A$75)),A73,""),""),""),IF(ISERROR(L73)=TRUE,IF(MONTH(A73)=MONTH(MAX(A$51:A$75)),A73,""),""))</f>
        <v>43709</v>
      </c>
      <c r="I73" s="488">
        <f t="shared" si="12"/>
        <v>108.7766515204474</v>
      </c>
      <c r="J73" s="488">
        <f t="shared" si="12"/>
        <v>88.189045936395758</v>
      </c>
      <c r="K73" s="488">
        <f t="shared" si="12"/>
        <v>119.4103414284434</v>
      </c>
      <c r="L73" s="488" t="e">
        <f t="shared" si="13"/>
        <v>#N/A</v>
      </c>
    </row>
    <row r="74" spans="1:12" ht="15" customHeight="1" x14ac:dyDescent="0.2">
      <c r="A74" s="490" t="s">
        <v>478</v>
      </c>
      <c r="B74" s="487">
        <v>186593</v>
      </c>
      <c r="C74" s="487">
        <v>30355</v>
      </c>
      <c r="D74" s="487">
        <v>13499</v>
      </c>
      <c r="E74" s="491">
        <f t="shared" si="15"/>
        <v>108.69917278340905</v>
      </c>
      <c r="F74" s="491">
        <f t="shared" si="15"/>
        <v>89.38457008244994</v>
      </c>
      <c r="G74" s="491">
        <f t="shared" si="15"/>
        <v>120.96962093377543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186896</v>
      </c>
      <c r="C75" s="493">
        <v>29162</v>
      </c>
      <c r="D75" s="493">
        <v>13169</v>
      </c>
      <c r="E75" s="491">
        <f t="shared" si="15"/>
        <v>108.87568449260165</v>
      </c>
      <c r="F75" s="491">
        <f t="shared" si="15"/>
        <v>85.87161366313309</v>
      </c>
      <c r="G75" s="491">
        <f t="shared" si="15"/>
        <v>118.01236669952505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108.7766515204474</v>
      </c>
      <c r="J77" s="488">
        <f>IF(J75&lt;&gt;"",J75,IF(J74&lt;&gt;"",J74,IF(J73&lt;&gt;"",J73,IF(J72&lt;&gt;"",J72,IF(J71&lt;&gt;"",J71,IF(J70&lt;&gt;"",J70,""))))))</f>
        <v>88.189045936395758</v>
      </c>
      <c r="K77" s="488">
        <f>IF(K75&lt;&gt;"",K75,IF(K74&lt;&gt;"",K74,IF(K73&lt;&gt;"",K73,IF(K72&lt;&gt;"",K72,IF(K71&lt;&gt;"",K71,IF(K70&lt;&gt;"",K70,""))))))</f>
        <v>119.4103414284434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+8,8%</v>
      </c>
      <c r="J79" s="488" t="str">
        <f>"GeB - ausschließlich: "&amp;IF(J77&gt;100,"+","")&amp;TEXT(J77-100,"0,0")&amp;"%"</f>
        <v>GeB - ausschließlich: -11,8%</v>
      </c>
      <c r="K79" s="488" t="str">
        <f>"GeB - im Nebenjob: "&amp;IF(K77&gt;100,"+","")&amp;TEXT(K77-100,"0,0")&amp;"%"</f>
        <v>GeB - im Nebenjob: +19,4%</v>
      </c>
    </row>
    <row r="81" spans="9:9" ht="15" customHeight="1" x14ac:dyDescent="0.2">
      <c r="I81" s="488" t="str">
        <f>IF(ISERROR(HLOOKUP(1,I$78:K$79,2,FALSE)),"",HLOOKUP(1,I$78:K$79,2,FALSE))</f>
        <v>GeB - im Nebenjob: +19,4%</v>
      </c>
    </row>
    <row r="82" spans="9:9" ht="15" customHeight="1" x14ac:dyDescent="0.2">
      <c r="I82" s="488" t="str">
        <f>IF(ISERROR(HLOOKUP(2,I$78:K$79,2,FALSE)),"",HLOOKUP(2,I$78:K$79,2,FALSE))</f>
        <v>SvB: +8,8%</v>
      </c>
    </row>
    <row r="83" spans="9:9" ht="15" customHeight="1" x14ac:dyDescent="0.2">
      <c r="I83" s="488" t="str">
        <f>IF(ISERROR(HLOOKUP(3,I$78:K$79,2,FALSE)),"",HLOOKUP(3,I$78:K$79,2,FALSE))</f>
        <v>GeB - ausschließlich: -11,8%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186896</v>
      </c>
      <c r="E12" s="114">
        <v>186593</v>
      </c>
      <c r="F12" s="114">
        <v>186726</v>
      </c>
      <c r="G12" s="114">
        <v>182384</v>
      </c>
      <c r="H12" s="114">
        <v>181564</v>
      </c>
      <c r="I12" s="115">
        <v>5332</v>
      </c>
      <c r="J12" s="116">
        <v>2.9367055143090042</v>
      </c>
      <c r="N12" s="117"/>
    </row>
    <row r="13" spans="1:15" s="110" customFormat="1" ht="13.5" customHeight="1" x14ac:dyDescent="0.2">
      <c r="A13" s="118" t="s">
        <v>105</v>
      </c>
      <c r="B13" s="119" t="s">
        <v>106</v>
      </c>
      <c r="C13" s="113">
        <v>52.859879291156581</v>
      </c>
      <c r="D13" s="114">
        <v>98793</v>
      </c>
      <c r="E13" s="114">
        <v>98567</v>
      </c>
      <c r="F13" s="114">
        <v>99085</v>
      </c>
      <c r="G13" s="114">
        <v>96649</v>
      </c>
      <c r="H13" s="114">
        <v>95950</v>
      </c>
      <c r="I13" s="115">
        <v>2843</v>
      </c>
      <c r="J13" s="116">
        <v>2.9630015633142261</v>
      </c>
    </row>
    <row r="14" spans="1:15" s="110" customFormat="1" ht="13.5" customHeight="1" x14ac:dyDescent="0.2">
      <c r="A14" s="120"/>
      <c r="B14" s="119" t="s">
        <v>107</v>
      </c>
      <c r="C14" s="113">
        <v>47.140120708843419</v>
      </c>
      <c r="D14" s="114">
        <v>88103</v>
      </c>
      <c r="E14" s="114">
        <v>88026</v>
      </c>
      <c r="F14" s="114">
        <v>87641</v>
      </c>
      <c r="G14" s="114">
        <v>85735</v>
      </c>
      <c r="H14" s="114">
        <v>85614</v>
      </c>
      <c r="I14" s="115">
        <v>2489</v>
      </c>
      <c r="J14" s="116">
        <v>2.9072347980470483</v>
      </c>
    </row>
    <row r="15" spans="1:15" s="110" customFormat="1" ht="13.5" customHeight="1" x14ac:dyDescent="0.2">
      <c r="A15" s="118" t="s">
        <v>105</v>
      </c>
      <c r="B15" s="121" t="s">
        <v>108</v>
      </c>
      <c r="C15" s="113">
        <v>10.257041349199556</v>
      </c>
      <c r="D15" s="114">
        <v>19170</v>
      </c>
      <c r="E15" s="114">
        <v>19885</v>
      </c>
      <c r="F15" s="114">
        <v>19803</v>
      </c>
      <c r="G15" s="114">
        <v>17743</v>
      </c>
      <c r="H15" s="114">
        <v>17940</v>
      </c>
      <c r="I15" s="115">
        <v>1230</v>
      </c>
      <c r="J15" s="116">
        <v>6.8561872909699</v>
      </c>
    </row>
    <row r="16" spans="1:15" s="110" customFormat="1" ht="13.5" customHeight="1" x14ac:dyDescent="0.2">
      <c r="A16" s="118"/>
      <c r="B16" s="121" t="s">
        <v>109</v>
      </c>
      <c r="C16" s="113">
        <v>68.782103415803448</v>
      </c>
      <c r="D16" s="114">
        <v>128551</v>
      </c>
      <c r="E16" s="114">
        <v>128112</v>
      </c>
      <c r="F16" s="114">
        <v>128631</v>
      </c>
      <c r="G16" s="114">
        <v>127186</v>
      </c>
      <c r="H16" s="114">
        <v>126715</v>
      </c>
      <c r="I16" s="115">
        <v>1836</v>
      </c>
      <c r="J16" s="116">
        <v>1.4489208065343486</v>
      </c>
    </row>
    <row r="17" spans="1:10" s="110" customFormat="1" ht="13.5" customHeight="1" x14ac:dyDescent="0.2">
      <c r="A17" s="118"/>
      <c r="B17" s="121" t="s">
        <v>110</v>
      </c>
      <c r="C17" s="113">
        <v>19.84205119424707</v>
      </c>
      <c r="D17" s="114">
        <v>37084</v>
      </c>
      <c r="E17" s="114">
        <v>36536</v>
      </c>
      <c r="F17" s="114">
        <v>36261</v>
      </c>
      <c r="G17" s="114">
        <v>35547</v>
      </c>
      <c r="H17" s="114">
        <v>35039</v>
      </c>
      <c r="I17" s="115">
        <v>2045</v>
      </c>
      <c r="J17" s="116">
        <v>5.8363537772196699</v>
      </c>
    </row>
    <row r="18" spans="1:10" s="110" customFormat="1" ht="13.5" customHeight="1" x14ac:dyDescent="0.2">
      <c r="A18" s="120"/>
      <c r="B18" s="121" t="s">
        <v>111</v>
      </c>
      <c r="C18" s="113">
        <v>1.1188040407499358</v>
      </c>
      <c r="D18" s="114">
        <v>2091</v>
      </c>
      <c r="E18" s="114">
        <v>2060</v>
      </c>
      <c r="F18" s="114">
        <v>2031</v>
      </c>
      <c r="G18" s="114">
        <v>1908</v>
      </c>
      <c r="H18" s="114">
        <v>1870</v>
      </c>
      <c r="I18" s="115">
        <v>221</v>
      </c>
      <c r="J18" s="116">
        <v>11.818181818181818</v>
      </c>
    </row>
    <row r="19" spans="1:10" s="110" customFormat="1" ht="13.5" customHeight="1" x14ac:dyDescent="0.2">
      <c r="A19" s="120"/>
      <c r="B19" s="121" t="s">
        <v>112</v>
      </c>
      <c r="C19" s="113">
        <v>0.331735296635562</v>
      </c>
      <c r="D19" s="114">
        <v>620</v>
      </c>
      <c r="E19" s="114">
        <v>619</v>
      </c>
      <c r="F19" s="114">
        <v>653</v>
      </c>
      <c r="G19" s="114">
        <v>546</v>
      </c>
      <c r="H19" s="114">
        <v>538</v>
      </c>
      <c r="I19" s="115">
        <v>82</v>
      </c>
      <c r="J19" s="116">
        <v>15.241635687732343</v>
      </c>
    </row>
    <row r="20" spans="1:10" s="110" customFormat="1" ht="13.5" customHeight="1" x14ac:dyDescent="0.2">
      <c r="A20" s="118" t="s">
        <v>113</v>
      </c>
      <c r="B20" s="122" t="s">
        <v>114</v>
      </c>
      <c r="C20" s="113">
        <v>68.584132351682214</v>
      </c>
      <c r="D20" s="114">
        <v>128181</v>
      </c>
      <c r="E20" s="114">
        <v>128080</v>
      </c>
      <c r="F20" s="114">
        <v>128628</v>
      </c>
      <c r="G20" s="114">
        <v>125766</v>
      </c>
      <c r="H20" s="114">
        <v>125433</v>
      </c>
      <c r="I20" s="115">
        <v>2748</v>
      </c>
      <c r="J20" s="116">
        <v>2.1908110305900359</v>
      </c>
    </row>
    <row r="21" spans="1:10" s="110" customFormat="1" ht="13.5" customHeight="1" x14ac:dyDescent="0.2">
      <c r="A21" s="120"/>
      <c r="B21" s="122" t="s">
        <v>115</v>
      </c>
      <c r="C21" s="113">
        <v>31.415867648317782</v>
      </c>
      <c r="D21" s="114">
        <v>58715</v>
      </c>
      <c r="E21" s="114">
        <v>58513</v>
      </c>
      <c r="F21" s="114">
        <v>58098</v>
      </c>
      <c r="G21" s="114">
        <v>56618</v>
      </c>
      <c r="H21" s="114">
        <v>56131</v>
      </c>
      <c r="I21" s="115">
        <v>2584</v>
      </c>
      <c r="J21" s="116">
        <v>4.6035167732625464</v>
      </c>
    </row>
    <row r="22" spans="1:10" s="110" customFormat="1" ht="13.5" customHeight="1" x14ac:dyDescent="0.2">
      <c r="A22" s="118" t="s">
        <v>113</v>
      </c>
      <c r="B22" s="122" t="s">
        <v>116</v>
      </c>
      <c r="C22" s="113">
        <v>88.554062152212992</v>
      </c>
      <c r="D22" s="114">
        <v>165504</v>
      </c>
      <c r="E22" s="114">
        <v>165853</v>
      </c>
      <c r="F22" s="114">
        <v>166150</v>
      </c>
      <c r="G22" s="114">
        <v>162600</v>
      </c>
      <c r="H22" s="114">
        <v>162282</v>
      </c>
      <c r="I22" s="115">
        <v>3222</v>
      </c>
      <c r="J22" s="116">
        <v>1.9854327651865271</v>
      </c>
    </row>
    <row r="23" spans="1:10" s="110" customFormat="1" ht="13.5" customHeight="1" x14ac:dyDescent="0.2">
      <c r="A23" s="123"/>
      <c r="B23" s="124" t="s">
        <v>117</v>
      </c>
      <c r="C23" s="125">
        <v>11.373170105299204</v>
      </c>
      <c r="D23" s="114">
        <v>21256</v>
      </c>
      <c r="E23" s="114">
        <v>20599</v>
      </c>
      <c r="F23" s="114">
        <v>20449</v>
      </c>
      <c r="G23" s="114">
        <v>19634</v>
      </c>
      <c r="H23" s="114">
        <v>19147</v>
      </c>
      <c r="I23" s="115">
        <v>2109</v>
      </c>
      <c r="J23" s="116">
        <v>11.014780383349873</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42331</v>
      </c>
      <c r="E26" s="114">
        <v>43854</v>
      </c>
      <c r="F26" s="114">
        <v>43274</v>
      </c>
      <c r="G26" s="114">
        <v>43693</v>
      </c>
      <c r="H26" s="140">
        <v>43260</v>
      </c>
      <c r="I26" s="115">
        <v>-929</v>
      </c>
      <c r="J26" s="116">
        <v>-2.1474803513638463</v>
      </c>
    </row>
    <row r="27" spans="1:10" s="110" customFormat="1" ht="13.5" customHeight="1" x14ac:dyDescent="0.2">
      <c r="A27" s="118" t="s">
        <v>105</v>
      </c>
      <c r="B27" s="119" t="s">
        <v>106</v>
      </c>
      <c r="C27" s="113">
        <v>41.921995700550426</v>
      </c>
      <c r="D27" s="115">
        <v>17746</v>
      </c>
      <c r="E27" s="114">
        <v>18453</v>
      </c>
      <c r="F27" s="114">
        <v>18150</v>
      </c>
      <c r="G27" s="114">
        <v>18309</v>
      </c>
      <c r="H27" s="140">
        <v>18111</v>
      </c>
      <c r="I27" s="115">
        <v>-365</v>
      </c>
      <c r="J27" s="116">
        <v>-2.0153497874220085</v>
      </c>
    </row>
    <row r="28" spans="1:10" s="110" customFormat="1" ht="13.5" customHeight="1" x14ac:dyDescent="0.2">
      <c r="A28" s="120"/>
      <c r="B28" s="119" t="s">
        <v>107</v>
      </c>
      <c r="C28" s="113">
        <v>58.078004299449574</v>
      </c>
      <c r="D28" s="115">
        <v>24585</v>
      </c>
      <c r="E28" s="114">
        <v>25401</v>
      </c>
      <c r="F28" s="114">
        <v>25124</v>
      </c>
      <c r="G28" s="114">
        <v>25384</v>
      </c>
      <c r="H28" s="140">
        <v>25149</v>
      </c>
      <c r="I28" s="115">
        <v>-564</v>
      </c>
      <c r="J28" s="116">
        <v>-2.2426339019444113</v>
      </c>
    </row>
    <row r="29" spans="1:10" s="110" customFormat="1" ht="13.5" customHeight="1" x14ac:dyDescent="0.2">
      <c r="A29" s="118" t="s">
        <v>105</v>
      </c>
      <c r="B29" s="121" t="s">
        <v>108</v>
      </c>
      <c r="C29" s="113">
        <v>19.987715858354399</v>
      </c>
      <c r="D29" s="115">
        <v>8461</v>
      </c>
      <c r="E29" s="114">
        <v>8889</v>
      </c>
      <c r="F29" s="114">
        <v>8470</v>
      </c>
      <c r="G29" s="114">
        <v>8825</v>
      </c>
      <c r="H29" s="140">
        <v>8531</v>
      </c>
      <c r="I29" s="115">
        <v>-70</v>
      </c>
      <c r="J29" s="116">
        <v>-0.8205368655491736</v>
      </c>
    </row>
    <row r="30" spans="1:10" s="110" customFormat="1" ht="13.5" customHeight="1" x14ac:dyDescent="0.2">
      <c r="A30" s="118"/>
      <c r="B30" s="121" t="s">
        <v>109</v>
      </c>
      <c r="C30" s="113">
        <v>48.446764782310836</v>
      </c>
      <c r="D30" s="115">
        <v>20508</v>
      </c>
      <c r="E30" s="114">
        <v>21311</v>
      </c>
      <c r="F30" s="114">
        <v>21171</v>
      </c>
      <c r="G30" s="114">
        <v>21248</v>
      </c>
      <c r="H30" s="140">
        <v>21359</v>
      </c>
      <c r="I30" s="115">
        <v>-851</v>
      </c>
      <c r="J30" s="116">
        <v>-3.9842689264478675</v>
      </c>
    </row>
    <row r="31" spans="1:10" s="110" customFormat="1" ht="13.5" customHeight="1" x14ac:dyDescent="0.2">
      <c r="A31" s="118"/>
      <c r="B31" s="121" t="s">
        <v>110</v>
      </c>
      <c r="C31" s="113">
        <v>18.291559377288511</v>
      </c>
      <c r="D31" s="115">
        <v>7743</v>
      </c>
      <c r="E31" s="114">
        <v>7836</v>
      </c>
      <c r="F31" s="114">
        <v>7887</v>
      </c>
      <c r="G31" s="114">
        <v>7916</v>
      </c>
      <c r="H31" s="140">
        <v>7838</v>
      </c>
      <c r="I31" s="115">
        <v>-95</v>
      </c>
      <c r="J31" s="116">
        <v>-1.2120438887471294</v>
      </c>
    </row>
    <row r="32" spans="1:10" s="110" customFormat="1" ht="13.5" customHeight="1" x14ac:dyDescent="0.2">
      <c r="A32" s="120"/>
      <c r="B32" s="121" t="s">
        <v>111</v>
      </c>
      <c r="C32" s="113">
        <v>13.273959982046254</v>
      </c>
      <c r="D32" s="115">
        <v>5619</v>
      </c>
      <c r="E32" s="114">
        <v>5818</v>
      </c>
      <c r="F32" s="114">
        <v>5746</v>
      </c>
      <c r="G32" s="114">
        <v>5704</v>
      </c>
      <c r="H32" s="140">
        <v>5532</v>
      </c>
      <c r="I32" s="115">
        <v>87</v>
      </c>
      <c r="J32" s="116">
        <v>1.5726681127982647</v>
      </c>
    </row>
    <row r="33" spans="1:10" s="110" customFormat="1" ht="13.5" customHeight="1" x14ac:dyDescent="0.2">
      <c r="A33" s="120"/>
      <c r="B33" s="121" t="s">
        <v>112</v>
      </c>
      <c r="C33" s="113">
        <v>1.3323569015615033</v>
      </c>
      <c r="D33" s="115">
        <v>564</v>
      </c>
      <c r="E33" s="114">
        <v>615</v>
      </c>
      <c r="F33" s="114">
        <v>627</v>
      </c>
      <c r="G33" s="114">
        <v>552</v>
      </c>
      <c r="H33" s="140">
        <v>538</v>
      </c>
      <c r="I33" s="115">
        <v>26</v>
      </c>
      <c r="J33" s="116">
        <v>4.8327137546468402</v>
      </c>
    </row>
    <row r="34" spans="1:10" s="110" customFormat="1" ht="13.5" customHeight="1" x14ac:dyDescent="0.2">
      <c r="A34" s="118" t="s">
        <v>113</v>
      </c>
      <c r="B34" s="122" t="s">
        <v>116</v>
      </c>
      <c r="C34" s="113">
        <v>86.544140228201556</v>
      </c>
      <c r="D34" s="115">
        <v>36635</v>
      </c>
      <c r="E34" s="114">
        <v>37949</v>
      </c>
      <c r="F34" s="114">
        <v>37548</v>
      </c>
      <c r="G34" s="114">
        <v>37943</v>
      </c>
      <c r="H34" s="140">
        <v>37608</v>
      </c>
      <c r="I34" s="115">
        <v>-973</v>
      </c>
      <c r="J34" s="116">
        <v>-2.5872154860667944</v>
      </c>
    </row>
    <row r="35" spans="1:10" s="110" customFormat="1" ht="13.5" customHeight="1" x14ac:dyDescent="0.2">
      <c r="A35" s="118"/>
      <c r="B35" s="119" t="s">
        <v>117</v>
      </c>
      <c r="C35" s="113">
        <v>13.106234201885144</v>
      </c>
      <c r="D35" s="115">
        <v>5548</v>
      </c>
      <c r="E35" s="114">
        <v>5744</v>
      </c>
      <c r="F35" s="114">
        <v>5585</v>
      </c>
      <c r="G35" s="114">
        <v>5598</v>
      </c>
      <c r="H35" s="140">
        <v>5490</v>
      </c>
      <c r="I35" s="115">
        <v>58</v>
      </c>
      <c r="J35" s="116">
        <v>1.0564663023679417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29162</v>
      </c>
      <c r="E37" s="114">
        <v>30355</v>
      </c>
      <c r="F37" s="114">
        <v>29949</v>
      </c>
      <c r="G37" s="114">
        <v>30887</v>
      </c>
      <c r="H37" s="140">
        <v>30653</v>
      </c>
      <c r="I37" s="115">
        <v>-1491</v>
      </c>
      <c r="J37" s="116">
        <v>-4.86412422927609</v>
      </c>
    </row>
    <row r="38" spans="1:10" s="110" customFormat="1" ht="13.5" customHeight="1" x14ac:dyDescent="0.2">
      <c r="A38" s="118" t="s">
        <v>105</v>
      </c>
      <c r="B38" s="119" t="s">
        <v>106</v>
      </c>
      <c r="C38" s="113">
        <v>41.09114601193334</v>
      </c>
      <c r="D38" s="115">
        <v>11983</v>
      </c>
      <c r="E38" s="114">
        <v>12536</v>
      </c>
      <c r="F38" s="114">
        <v>12327</v>
      </c>
      <c r="G38" s="114">
        <v>12730</v>
      </c>
      <c r="H38" s="140">
        <v>12620</v>
      </c>
      <c r="I38" s="115">
        <v>-637</v>
      </c>
      <c r="J38" s="116">
        <v>-5.0475435816164822</v>
      </c>
    </row>
    <row r="39" spans="1:10" s="110" customFormat="1" ht="13.5" customHeight="1" x14ac:dyDescent="0.2">
      <c r="A39" s="120"/>
      <c r="B39" s="119" t="s">
        <v>107</v>
      </c>
      <c r="C39" s="113">
        <v>58.90885398806666</v>
      </c>
      <c r="D39" s="115">
        <v>17179</v>
      </c>
      <c r="E39" s="114">
        <v>17819</v>
      </c>
      <c r="F39" s="114">
        <v>17622</v>
      </c>
      <c r="G39" s="114">
        <v>18157</v>
      </c>
      <c r="H39" s="140">
        <v>18033</v>
      </c>
      <c r="I39" s="115">
        <v>-854</v>
      </c>
      <c r="J39" s="116">
        <v>-4.7357622137192923</v>
      </c>
    </row>
    <row r="40" spans="1:10" s="110" customFormat="1" ht="13.5" customHeight="1" x14ac:dyDescent="0.2">
      <c r="A40" s="118" t="s">
        <v>105</v>
      </c>
      <c r="B40" s="121" t="s">
        <v>108</v>
      </c>
      <c r="C40" s="113">
        <v>23.263150675536657</v>
      </c>
      <c r="D40" s="115">
        <v>6784</v>
      </c>
      <c r="E40" s="114">
        <v>7104</v>
      </c>
      <c r="F40" s="114">
        <v>6713</v>
      </c>
      <c r="G40" s="114">
        <v>7320</v>
      </c>
      <c r="H40" s="140">
        <v>7062</v>
      </c>
      <c r="I40" s="115">
        <v>-278</v>
      </c>
      <c r="J40" s="116">
        <v>-3.9365618804871141</v>
      </c>
    </row>
    <row r="41" spans="1:10" s="110" customFormat="1" ht="13.5" customHeight="1" x14ac:dyDescent="0.2">
      <c r="A41" s="118"/>
      <c r="B41" s="121" t="s">
        <v>109</v>
      </c>
      <c r="C41" s="113">
        <v>38.769631712502573</v>
      </c>
      <c r="D41" s="115">
        <v>11306</v>
      </c>
      <c r="E41" s="114">
        <v>11879</v>
      </c>
      <c r="F41" s="114">
        <v>11851</v>
      </c>
      <c r="G41" s="114">
        <v>12145</v>
      </c>
      <c r="H41" s="140">
        <v>12339</v>
      </c>
      <c r="I41" s="115">
        <v>-1033</v>
      </c>
      <c r="J41" s="116">
        <v>-8.3718291595753307</v>
      </c>
    </row>
    <row r="42" spans="1:10" s="110" customFormat="1" ht="13.5" customHeight="1" x14ac:dyDescent="0.2">
      <c r="A42" s="118"/>
      <c r="B42" s="121" t="s">
        <v>110</v>
      </c>
      <c r="C42" s="113">
        <v>19.16192305054523</v>
      </c>
      <c r="D42" s="115">
        <v>5588</v>
      </c>
      <c r="E42" s="114">
        <v>5695</v>
      </c>
      <c r="F42" s="114">
        <v>5778</v>
      </c>
      <c r="G42" s="114">
        <v>5845</v>
      </c>
      <c r="H42" s="140">
        <v>5840</v>
      </c>
      <c r="I42" s="115">
        <v>-252</v>
      </c>
      <c r="J42" s="116">
        <v>-4.3150684931506849</v>
      </c>
    </row>
    <row r="43" spans="1:10" s="110" customFormat="1" ht="13.5" customHeight="1" x14ac:dyDescent="0.2">
      <c r="A43" s="120"/>
      <c r="B43" s="121" t="s">
        <v>111</v>
      </c>
      <c r="C43" s="113">
        <v>18.80529456141554</v>
      </c>
      <c r="D43" s="115">
        <v>5484</v>
      </c>
      <c r="E43" s="114">
        <v>5677</v>
      </c>
      <c r="F43" s="114">
        <v>5607</v>
      </c>
      <c r="G43" s="114">
        <v>5577</v>
      </c>
      <c r="H43" s="140">
        <v>5412</v>
      </c>
      <c r="I43" s="115">
        <v>72</v>
      </c>
      <c r="J43" s="116">
        <v>1.3303769401330376</v>
      </c>
    </row>
    <row r="44" spans="1:10" s="110" customFormat="1" ht="13.5" customHeight="1" x14ac:dyDescent="0.2">
      <c r="A44" s="120"/>
      <c r="B44" s="121" t="s">
        <v>112</v>
      </c>
      <c r="C44" s="113">
        <v>1.800288046087374</v>
      </c>
      <c r="D44" s="115">
        <v>525</v>
      </c>
      <c r="E44" s="114">
        <v>573</v>
      </c>
      <c r="F44" s="114">
        <v>585</v>
      </c>
      <c r="G44" s="114">
        <v>523</v>
      </c>
      <c r="H44" s="140">
        <v>512</v>
      </c>
      <c r="I44" s="115">
        <v>13</v>
      </c>
      <c r="J44" s="116">
        <v>2.5390625</v>
      </c>
    </row>
    <row r="45" spans="1:10" s="110" customFormat="1" ht="13.5" customHeight="1" x14ac:dyDescent="0.2">
      <c r="A45" s="118" t="s">
        <v>113</v>
      </c>
      <c r="B45" s="122" t="s">
        <v>116</v>
      </c>
      <c r="C45" s="113">
        <v>85.501680268843018</v>
      </c>
      <c r="D45" s="115">
        <v>24934</v>
      </c>
      <c r="E45" s="114">
        <v>25908</v>
      </c>
      <c r="F45" s="114">
        <v>25677</v>
      </c>
      <c r="G45" s="114">
        <v>26491</v>
      </c>
      <c r="H45" s="140">
        <v>26316</v>
      </c>
      <c r="I45" s="115">
        <v>-1382</v>
      </c>
      <c r="J45" s="116">
        <v>-5.2515579875361</v>
      </c>
    </row>
    <row r="46" spans="1:10" s="110" customFormat="1" ht="13.5" customHeight="1" x14ac:dyDescent="0.2">
      <c r="A46" s="118"/>
      <c r="B46" s="119" t="s">
        <v>117</v>
      </c>
      <c r="C46" s="113">
        <v>13.997668198340305</v>
      </c>
      <c r="D46" s="115">
        <v>4082</v>
      </c>
      <c r="E46" s="114">
        <v>4288</v>
      </c>
      <c r="F46" s="114">
        <v>4132</v>
      </c>
      <c r="G46" s="114">
        <v>4247</v>
      </c>
      <c r="H46" s="140">
        <v>4178</v>
      </c>
      <c r="I46" s="115">
        <v>-96</v>
      </c>
      <c r="J46" s="116">
        <v>-2.2977501196744856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13169</v>
      </c>
      <c r="E48" s="114">
        <v>13499</v>
      </c>
      <c r="F48" s="114">
        <v>13325</v>
      </c>
      <c r="G48" s="114">
        <v>12806</v>
      </c>
      <c r="H48" s="140">
        <v>12607</v>
      </c>
      <c r="I48" s="115">
        <v>562</v>
      </c>
      <c r="J48" s="116">
        <v>4.4578408820496547</v>
      </c>
    </row>
    <row r="49" spans="1:12" s="110" customFormat="1" ht="13.5" customHeight="1" x14ac:dyDescent="0.2">
      <c r="A49" s="118" t="s">
        <v>105</v>
      </c>
      <c r="B49" s="119" t="s">
        <v>106</v>
      </c>
      <c r="C49" s="113">
        <v>43.76186498595186</v>
      </c>
      <c r="D49" s="115">
        <v>5763</v>
      </c>
      <c r="E49" s="114">
        <v>5917</v>
      </c>
      <c r="F49" s="114">
        <v>5823</v>
      </c>
      <c r="G49" s="114">
        <v>5579</v>
      </c>
      <c r="H49" s="140">
        <v>5491</v>
      </c>
      <c r="I49" s="115">
        <v>272</v>
      </c>
      <c r="J49" s="116">
        <v>4.9535603715170282</v>
      </c>
    </row>
    <row r="50" spans="1:12" s="110" customFormat="1" ht="13.5" customHeight="1" x14ac:dyDescent="0.2">
      <c r="A50" s="120"/>
      <c r="B50" s="119" t="s">
        <v>107</v>
      </c>
      <c r="C50" s="113">
        <v>56.23813501404814</v>
      </c>
      <c r="D50" s="115">
        <v>7406</v>
      </c>
      <c r="E50" s="114">
        <v>7582</v>
      </c>
      <c r="F50" s="114">
        <v>7502</v>
      </c>
      <c r="G50" s="114">
        <v>7227</v>
      </c>
      <c r="H50" s="140">
        <v>7116</v>
      </c>
      <c r="I50" s="115">
        <v>290</v>
      </c>
      <c r="J50" s="116">
        <v>4.0753232152894885</v>
      </c>
    </row>
    <row r="51" spans="1:12" s="110" customFormat="1" ht="13.5" customHeight="1" x14ac:dyDescent="0.2">
      <c r="A51" s="118" t="s">
        <v>105</v>
      </c>
      <c r="B51" s="121" t="s">
        <v>108</v>
      </c>
      <c r="C51" s="113">
        <v>12.734452122408687</v>
      </c>
      <c r="D51" s="115">
        <v>1677</v>
      </c>
      <c r="E51" s="114">
        <v>1785</v>
      </c>
      <c r="F51" s="114">
        <v>1757</v>
      </c>
      <c r="G51" s="114">
        <v>1505</v>
      </c>
      <c r="H51" s="140">
        <v>1469</v>
      </c>
      <c r="I51" s="115">
        <v>208</v>
      </c>
      <c r="J51" s="116">
        <v>14.159292035398231</v>
      </c>
    </row>
    <row r="52" spans="1:12" s="110" customFormat="1" ht="13.5" customHeight="1" x14ac:dyDescent="0.2">
      <c r="A52" s="118"/>
      <c r="B52" s="121" t="s">
        <v>109</v>
      </c>
      <c r="C52" s="113">
        <v>69.876224466550227</v>
      </c>
      <c r="D52" s="115">
        <v>9202</v>
      </c>
      <c r="E52" s="114">
        <v>9432</v>
      </c>
      <c r="F52" s="114">
        <v>9320</v>
      </c>
      <c r="G52" s="114">
        <v>9103</v>
      </c>
      <c r="H52" s="140">
        <v>9020</v>
      </c>
      <c r="I52" s="115">
        <v>182</v>
      </c>
      <c r="J52" s="116">
        <v>2.0177383592017737</v>
      </c>
    </row>
    <row r="53" spans="1:12" s="110" customFormat="1" ht="13.5" customHeight="1" x14ac:dyDescent="0.2">
      <c r="A53" s="118"/>
      <c r="B53" s="121" t="s">
        <v>110</v>
      </c>
      <c r="C53" s="113">
        <v>16.364188624800668</v>
      </c>
      <c r="D53" s="115">
        <v>2155</v>
      </c>
      <c r="E53" s="114">
        <v>2141</v>
      </c>
      <c r="F53" s="114">
        <v>2109</v>
      </c>
      <c r="G53" s="114">
        <v>2071</v>
      </c>
      <c r="H53" s="140">
        <v>1998</v>
      </c>
      <c r="I53" s="115">
        <v>157</v>
      </c>
      <c r="J53" s="116">
        <v>7.8578578578578577</v>
      </c>
    </row>
    <row r="54" spans="1:12" s="110" customFormat="1" ht="13.5" customHeight="1" x14ac:dyDescent="0.2">
      <c r="A54" s="120"/>
      <c r="B54" s="121" t="s">
        <v>111</v>
      </c>
      <c r="C54" s="113">
        <v>1.025134786240413</v>
      </c>
      <c r="D54" s="115">
        <v>135</v>
      </c>
      <c r="E54" s="114">
        <v>141</v>
      </c>
      <c r="F54" s="114">
        <v>139</v>
      </c>
      <c r="G54" s="114">
        <v>127</v>
      </c>
      <c r="H54" s="140">
        <v>120</v>
      </c>
      <c r="I54" s="115">
        <v>15</v>
      </c>
      <c r="J54" s="116">
        <v>12.5</v>
      </c>
    </row>
    <row r="55" spans="1:12" s="110" customFormat="1" ht="13.5" customHeight="1" x14ac:dyDescent="0.2">
      <c r="A55" s="120"/>
      <c r="B55" s="121" t="s">
        <v>112</v>
      </c>
      <c r="C55" s="113">
        <v>0.29615004935834155</v>
      </c>
      <c r="D55" s="115">
        <v>39</v>
      </c>
      <c r="E55" s="114">
        <v>42</v>
      </c>
      <c r="F55" s="114">
        <v>42</v>
      </c>
      <c r="G55" s="114">
        <v>29</v>
      </c>
      <c r="H55" s="140">
        <v>26</v>
      </c>
      <c r="I55" s="115">
        <v>13</v>
      </c>
      <c r="J55" s="116">
        <v>50</v>
      </c>
    </row>
    <row r="56" spans="1:12" s="110" customFormat="1" ht="13.5" customHeight="1" x14ac:dyDescent="0.2">
      <c r="A56" s="118" t="s">
        <v>113</v>
      </c>
      <c r="B56" s="122" t="s">
        <v>116</v>
      </c>
      <c r="C56" s="113">
        <v>88.852608398511663</v>
      </c>
      <c r="D56" s="115">
        <v>11701</v>
      </c>
      <c r="E56" s="114">
        <v>12041</v>
      </c>
      <c r="F56" s="114">
        <v>11871</v>
      </c>
      <c r="G56" s="114">
        <v>11452</v>
      </c>
      <c r="H56" s="140">
        <v>11292</v>
      </c>
      <c r="I56" s="115">
        <v>409</v>
      </c>
      <c r="J56" s="116">
        <v>3.6220332979100247</v>
      </c>
    </row>
    <row r="57" spans="1:12" s="110" customFormat="1" ht="13.5" customHeight="1" x14ac:dyDescent="0.2">
      <c r="A57" s="142"/>
      <c r="B57" s="124" t="s">
        <v>117</v>
      </c>
      <c r="C57" s="125">
        <v>11.132204419469968</v>
      </c>
      <c r="D57" s="143">
        <v>1466</v>
      </c>
      <c r="E57" s="144">
        <v>1456</v>
      </c>
      <c r="F57" s="144">
        <v>1453</v>
      </c>
      <c r="G57" s="144">
        <v>1351</v>
      </c>
      <c r="H57" s="145">
        <v>1312</v>
      </c>
      <c r="I57" s="143">
        <v>154</v>
      </c>
      <c r="J57" s="146">
        <v>11.737804878048781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186896</v>
      </c>
      <c r="E12" s="236">
        <v>186593</v>
      </c>
      <c r="F12" s="114">
        <v>186726</v>
      </c>
      <c r="G12" s="114">
        <v>182384</v>
      </c>
      <c r="H12" s="140">
        <v>181564</v>
      </c>
      <c r="I12" s="115">
        <v>5332</v>
      </c>
      <c r="J12" s="116">
        <v>2.9367055143090042</v>
      </c>
    </row>
    <row r="13" spans="1:15" s="110" customFormat="1" ht="12" customHeight="1" x14ac:dyDescent="0.2">
      <c r="A13" s="118" t="s">
        <v>105</v>
      </c>
      <c r="B13" s="119" t="s">
        <v>106</v>
      </c>
      <c r="C13" s="113">
        <v>52.859879291156581</v>
      </c>
      <c r="D13" s="115">
        <v>98793</v>
      </c>
      <c r="E13" s="114">
        <v>98567</v>
      </c>
      <c r="F13" s="114">
        <v>99085</v>
      </c>
      <c r="G13" s="114">
        <v>96649</v>
      </c>
      <c r="H13" s="140">
        <v>95950</v>
      </c>
      <c r="I13" s="115">
        <v>2843</v>
      </c>
      <c r="J13" s="116">
        <v>2.9630015633142261</v>
      </c>
    </row>
    <row r="14" spans="1:15" s="110" customFormat="1" ht="12" customHeight="1" x14ac:dyDescent="0.2">
      <c r="A14" s="118"/>
      <c r="B14" s="119" t="s">
        <v>107</v>
      </c>
      <c r="C14" s="113">
        <v>47.140120708843419</v>
      </c>
      <c r="D14" s="115">
        <v>88103</v>
      </c>
      <c r="E14" s="114">
        <v>88026</v>
      </c>
      <c r="F14" s="114">
        <v>87641</v>
      </c>
      <c r="G14" s="114">
        <v>85735</v>
      </c>
      <c r="H14" s="140">
        <v>85614</v>
      </c>
      <c r="I14" s="115">
        <v>2489</v>
      </c>
      <c r="J14" s="116">
        <v>2.9072347980470483</v>
      </c>
    </row>
    <row r="15" spans="1:15" s="110" customFormat="1" ht="12" customHeight="1" x14ac:dyDescent="0.2">
      <c r="A15" s="118" t="s">
        <v>105</v>
      </c>
      <c r="B15" s="121" t="s">
        <v>108</v>
      </c>
      <c r="C15" s="113">
        <v>10.257041349199556</v>
      </c>
      <c r="D15" s="115">
        <v>19170</v>
      </c>
      <c r="E15" s="114">
        <v>19885</v>
      </c>
      <c r="F15" s="114">
        <v>19803</v>
      </c>
      <c r="G15" s="114">
        <v>17743</v>
      </c>
      <c r="H15" s="140">
        <v>17940</v>
      </c>
      <c r="I15" s="115">
        <v>1230</v>
      </c>
      <c r="J15" s="116">
        <v>6.8561872909699</v>
      </c>
    </row>
    <row r="16" spans="1:15" s="110" customFormat="1" ht="12" customHeight="1" x14ac:dyDescent="0.2">
      <c r="A16" s="118"/>
      <c r="B16" s="121" t="s">
        <v>109</v>
      </c>
      <c r="C16" s="113">
        <v>68.782103415803448</v>
      </c>
      <c r="D16" s="115">
        <v>128551</v>
      </c>
      <c r="E16" s="114">
        <v>128112</v>
      </c>
      <c r="F16" s="114">
        <v>128631</v>
      </c>
      <c r="G16" s="114">
        <v>127186</v>
      </c>
      <c r="H16" s="140">
        <v>126715</v>
      </c>
      <c r="I16" s="115">
        <v>1836</v>
      </c>
      <c r="J16" s="116">
        <v>1.4489208065343486</v>
      </c>
    </row>
    <row r="17" spans="1:10" s="110" customFormat="1" ht="12" customHeight="1" x14ac:dyDescent="0.2">
      <c r="A17" s="118"/>
      <c r="B17" s="121" t="s">
        <v>110</v>
      </c>
      <c r="C17" s="113">
        <v>19.84205119424707</v>
      </c>
      <c r="D17" s="115">
        <v>37084</v>
      </c>
      <c r="E17" s="114">
        <v>36536</v>
      </c>
      <c r="F17" s="114">
        <v>36261</v>
      </c>
      <c r="G17" s="114">
        <v>35547</v>
      </c>
      <c r="H17" s="140">
        <v>35039</v>
      </c>
      <c r="I17" s="115">
        <v>2045</v>
      </c>
      <c r="J17" s="116">
        <v>5.8363537772196699</v>
      </c>
    </row>
    <row r="18" spans="1:10" s="110" customFormat="1" ht="12" customHeight="1" x14ac:dyDescent="0.2">
      <c r="A18" s="120"/>
      <c r="B18" s="121" t="s">
        <v>111</v>
      </c>
      <c r="C18" s="113">
        <v>1.1188040407499358</v>
      </c>
      <c r="D18" s="115">
        <v>2091</v>
      </c>
      <c r="E18" s="114">
        <v>2060</v>
      </c>
      <c r="F18" s="114">
        <v>2031</v>
      </c>
      <c r="G18" s="114">
        <v>1908</v>
      </c>
      <c r="H18" s="140">
        <v>1870</v>
      </c>
      <c r="I18" s="115">
        <v>221</v>
      </c>
      <c r="J18" s="116">
        <v>11.818181818181818</v>
      </c>
    </row>
    <row r="19" spans="1:10" s="110" customFormat="1" ht="12" customHeight="1" x14ac:dyDescent="0.2">
      <c r="A19" s="120"/>
      <c r="B19" s="121" t="s">
        <v>112</v>
      </c>
      <c r="C19" s="113">
        <v>0.331735296635562</v>
      </c>
      <c r="D19" s="115">
        <v>620</v>
      </c>
      <c r="E19" s="114">
        <v>619</v>
      </c>
      <c r="F19" s="114">
        <v>653</v>
      </c>
      <c r="G19" s="114">
        <v>546</v>
      </c>
      <c r="H19" s="140">
        <v>538</v>
      </c>
      <c r="I19" s="115">
        <v>82</v>
      </c>
      <c r="J19" s="116">
        <v>15.241635687732343</v>
      </c>
    </row>
    <row r="20" spans="1:10" s="110" customFormat="1" ht="12" customHeight="1" x14ac:dyDescent="0.2">
      <c r="A20" s="118" t="s">
        <v>113</v>
      </c>
      <c r="B20" s="119" t="s">
        <v>181</v>
      </c>
      <c r="C20" s="113">
        <v>68.584132351682214</v>
      </c>
      <c r="D20" s="115">
        <v>128181</v>
      </c>
      <c r="E20" s="114">
        <v>128080</v>
      </c>
      <c r="F20" s="114">
        <v>128628</v>
      </c>
      <c r="G20" s="114">
        <v>125766</v>
      </c>
      <c r="H20" s="140">
        <v>125433</v>
      </c>
      <c r="I20" s="115">
        <v>2748</v>
      </c>
      <c r="J20" s="116">
        <v>2.1908110305900359</v>
      </c>
    </row>
    <row r="21" spans="1:10" s="110" customFormat="1" ht="12" customHeight="1" x14ac:dyDescent="0.2">
      <c r="A21" s="118"/>
      <c r="B21" s="119" t="s">
        <v>182</v>
      </c>
      <c r="C21" s="113">
        <v>31.415867648317782</v>
      </c>
      <c r="D21" s="115">
        <v>58715</v>
      </c>
      <c r="E21" s="114">
        <v>58513</v>
      </c>
      <c r="F21" s="114">
        <v>58098</v>
      </c>
      <c r="G21" s="114">
        <v>56618</v>
      </c>
      <c r="H21" s="140">
        <v>56131</v>
      </c>
      <c r="I21" s="115">
        <v>2584</v>
      </c>
      <c r="J21" s="116">
        <v>4.6035167732625464</v>
      </c>
    </row>
    <row r="22" spans="1:10" s="110" customFormat="1" ht="12" customHeight="1" x14ac:dyDescent="0.2">
      <c r="A22" s="118" t="s">
        <v>113</v>
      </c>
      <c r="B22" s="119" t="s">
        <v>116</v>
      </c>
      <c r="C22" s="113">
        <v>88.554062152212992</v>
      </c>
      <c r="D22" s="115">
        <v>165504</v>
      </c>
      <c r="E22" s="114">
        <v>165853</v>
      </c>
      <c r="F22" s="114">
        <v>166150</v>
      </c>
      <c r="G22" s="114">
        <v>162600</v>
      </c>
      <c r="H22" s="140">
        <v>162282</v>
      </c>
      <c r="I22" s="115">
        <v>3222</v>
      </c>
      <c r="J22" s="116">
        <v>1.9854327651865271</v>
      </c>
    </row>
    <row r="23" spans="1:10" s="110" customFormat="1" ht="12" customHeight="1" x14ac:dyDescent="0.2">
      <c r="A23" s="118"/>
      <c r="B23" s="119" t="s">
        <v>117</v>
      </c>
      <c r="C23" s="113">
        <v>11.373170105299204</v>
      </c>
      <c r="D23" s="115">
        <v>21256</v>
      </c>
      <c r="E23" s="114">
        <v>20599</v>
      </c>
      <c r="F23" s="114">
        <v>20449</v>
      </c>
      <c r="G23" s="114">
        <v>19634</v>
      </c>
      <c r="H23" s="140">
        <v>19147</v>
      </c>
      <c r="I23" s="115">
        <v>2109</v>
      </c>
      <c r="J23" s="116">
        <v>11.014780383349873</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189094</v>
      </c>
      <c r="E64" s="236">
        <v>189627</v>
      </c>
      <c r="F64" s="236">
        <v>189470</v>
      </c>
      <c r="G64" s="236">
        <v>185745</v>
      </c>
      <c r="H64" s="140">
        <v>185098</v>
      </c>
      <c r="I64" s="115">
        <v>3996</v>
      </c>
      <c r="J64" s="116">
        <v>2.1588563895882182</v>
      </c>
    </row>
    <row r="65" spans="1:12" s="110" customFormat="1" ht="12" customHeight="1" x14ac:dyDescent="0.2">
      <c r="A65" s="118" t="s">
        <v>105</v>
      </c>
      <c r="B65" s="119" t="s">
        <v>106</v>
      </c>
      <c r="C65" s="113">
        <v>54.486657429638171</v>
      </c>
      <c r="D65" s="235">
        <v>103031</v>
      </c>
      <c r="E65" s="236">
        <v>103314</v>
      </c>
      <c r="F65" s="236">
        <v>103514</v>
      </c>
      <c r="G65" s="236">
        <v>101238</v>
      </c>
      <c r="H65" s="140">
        <v>100622</v>
      </c>
      <c r="I65" s="115">
        <v>2409</v>
      </c>
      <c r="J65" s="116">
        <v>2.3941086442328716</v>
      </c>
    </row>
    <row r="66" spans="1:12" s="110" customFormat="1" ht="12" customHeight="1" x14ac:dyDescent="0.2">
      <c r="A66" s="118"/>
      <c r="B66" s="119" t="s">
        <v>107</v>
      </c>
      <c r="C66" s="113">
        <v>45.513342570361829</v>
      </c>
      <c r="D66" s="235">
        <v>86063</v>
      </c>
      <c r="E66" s="236">
        <v>86313</v>
      </c>
      <c r="F66" s="236">
        <v>85956</v>
      </c>
      <c r="G66" s="236">
        <v>84507</v>
      </c>
      <c r="H66" s="140">
        <v>84476</v>
      </c>
      <c r="I66" s="115">
        <v>1587</v>
      </c>
      <c r="J66" s="116">
        <v>1.8786400871253375</v>
      </c>
    </row>
    <row r="67" spans="1:12" s="110" customFormat="1" ht="12" customHeight="1" x14ac:dyDescent="0.2">
      <c r="A67" s="118" t="s">
        <v>105</v>
      </c>
      <c r="B67" s="121" t="s">
        <v>108</v>
      </c>
      <c r="C67" s="113">
        <v>9.9373856388885944</v>
      </c>
      <c r="D67" s="235">
        <v>18791</v>
      </c>
      <c r="E67" s="236">
        <v>19432</v>
      </c>
      <c r="F67" s="236">
        <v>19596</v>
      </c>
      <c r="G67" s="236">
        <v>17635</v>
      </c>
      <c r="H67" s="140">
        <v>17995</v>
      </c>
      <c r="I67" s="115">
        <v>796</v>
      </c>
      <c r="J67" s="116">
        <v>4.4234509585996111</v>
      </c>
    </row>
    <row r="68" spans="1:12" s="110" customFormat="1" ht="12" customHeight="1" x14ac:dyDescent="0.2">
      <c r="A68" s="118"/>
      <c r="B68" s="121" t="s">
        <v>109</v>
      </c>
      <c r="C68" s="113">
        <v>69.522565496525544</v>
      </c>
      <c r="D68" s="235">
        <v>131463</v>
      </c>
      <c r="E68" s="236">
        <v>131710</v>
      </c>
      <c r="F68" s="236">
        <v>131805</v>
      </c>
      <c r="G68" s="236">
        <v>130650</v>
      </c>
      <c r="H68" s="140">
        <v>130220</v>
      </c>
      <c r="I68" s="115">
        <v>1243</v>
      </c>
      <c r="J68" s="116">
        <v>0.95453847335278763</v>
      </c>
    </row>
    <row r="69" spans="1:12" s="110" customFormat="1" ht="12" customHeight="1" x14ac:dyDescent="0.2">
      <c r="A69" s="118"/>
      <c r="B69" s="121" t="s">
        <v>110</v>
      </c>
      <c r="C69" s="113">
        <v>19.457518482870952</v>
      </c>
      <c r="D69" s="235">
        <v>36793</v>
      </c>
      <c r="E69" s="236">
        <v>36433</v>
      </c>
      <c r="F69" s="236">
        <v>36025</v>
      </c>
      <c r="G69" s="236">
        <v>35511</v>
      </c>
      <c r="H69" s="140">
        <v>35003</v>
      </c>
      <c r="I69" s="115">
        <v>1790</v>
      </c>
      <c r="J69" s="116">
        <v>5.1138473845098993</v>
      </c>
    </row>
    <row r="70" spans="1:12" s="110" customFormat="1" ht="12" customHeight="1" x14ac:dyDescent="0.2">
      <c r="A70" s="120"/>
      <c r="B70" s="121" t="s">
        <v>111</v>
      </c>
      <c r="C70" s="113">
        <v>1.0825303817149143</v>
      </c>
      <c r="D70" s="235">
        <v>2047</v>
      </c>
      <c r="E70" s="236">
        <v>2052</v>
      </c>
      <c r="F70" s="236">
        <v>2044</v>
      </c>
      <c r="G70" s="236">
        <v>1949</v>
      </c>
      <c r="H70" s="140">
        <v>1880</v>
      </c>
      <c r="I70" s="115">
        <v>167</v>
      </c>
      <c r="J70" s="116">
        <v>8.8829787234042552</v>
      </c>
    </row>
    <row r="71" spans="1:12" s="110" customFormat="1" ht="12" customHeight="1" x14ac:dyDescent="0.2">
      <c r="A71" s="120"/>
      <c r="B71" s="121" t="s">
        <v>112</v>
      </c>
      <c r="C71" s="113">
        <v>0.33951368102636786</v>
      </c>
      <c r="D71" s="235">
        <v>642</v>
      </c>
      <c r="E71" s="236">
        <v>664</v>
      </c>
      <c r="F71" s="236">
        <v>696</v>
      </c>
      <c r="G71" s="236">
        <v>589</v>
      </c>
      <c r="H71" s="140">
        <v>559</v>
      </c>
      <c r="I71" s="115">
        <v>83</v>
      </c>
      <c r="J71" s="116">
        <v>14.847942754919499</v>
      </c>
    </row>
    <row r="72" spans="1:12" s="110" customFormat="1" ht="12" customHeight="1" x14ac:dyDescent="0.2">
      <c r="A72" s="118" t="s">
        <v>113</v>
      </c>
      <c r="B72" s="119" t="s">
        <v>181</v>
      </c>
      <c r="C72" s="113">
        <v>69.465979883021149</v>
      </c>
      <c r="D72" s="235">
        <v>131356</v>
      </c>
      <c r="E72" s="236">
        <v>131975</v>
      </c>
      <c r="F72" s="236">
        <v>132639</v>
      </c>
      <c r="G72" s="236">
        <v>130049</v>
      </c>
      <c r="H72" s="140">
        <v>129995</v>
      </c>
      <c r="I72" s="115">
        <v>1361</v>
      </c>
      <c r="J72" s="116">
        <v>1.0469633447440285</v>
      </c>
    </row>
    <row r="73" spans="1:12" s="110" customFormat="1" ht="12" customHeight="1" x14ac:dyDescent="0.2">
      <c r="A73" s="118"/>
      <c r="B73" s="119" t="s">
        <v>182</v>
      </c>
      <c r="C73" s="113">
        <v>30.534020116978859</v>
      </c>
      <c r="D73" s="115">
        <v>57738</v>
      </c>
      <c r="E73" s="114">
        <v>57652</v>
      </c>
      <c r="F73" s="114">
        <v>56831</v>
      </c>
      <c r="G73" s="114">
        <v>55696</v>
      </c>
      <c r="H73" s="140">
        <v>55103</v>
      </c>
      <c r="I73" s="115">
        <v>2635</v>
      </c>
      <c r="J73" s="116">
        <v>4.7819537956191134</v>
      </c>
    </row>
    <row r="74" spans="1:12" s="110" customFormat="1" ht="12" customHeight="1" x14ac:dyDescent="0.2">
      <c r="A74" s="118" t="s">
        <v>113</v>
      </c>
      <c r="B74" s="119" t="s">
        <v>116</v>
      </c>
      <c r="C74" s="113">
        <v>88.295239404740499</v>
      </c>
      <c r="D74" s="115">
        <v>166961</v>
      </c>
      <c r="E74" s="114">
        <v>167773</v>
      </c>
      <c r="F74" s="114">
        <v>167945</v>
      </c>
      <c r="G74" s="114">
        <v>164942</v>
      </c>
      <c r="H74" s="140">
        <v>164764</v>
      </c>
      <c r="I74" s="115">
        <v>2197</v>
      </c>
      <c r="J74" s="116">
        <v>1.3334223495423758</v>
      </c>
    </row>
    <row r="75" spans="1:12" s="110" customFormat="1" ht="12" customHeight="1" x14ac:dyDescent="0.2">
      <c r="A75" s="142"/>
      <c r="B75" s="124" t="s">
        <v>117</v>
      </c>
      <c r="C75" s="125">
        <v>11.625963806360858</v>
      </c>
      <c r="D75" s="143">
        <v>21984</v>
      </c>
      <c r="E75" s="144">
        <v>21702</v>
      </c>
      <c r="F75" s="144">
        <v>21382</v>
      </c>
      <c r="G75" s="144">
        <v>20633</v>
      </c>
      <c r="H75" s="145">
        <v>20173</v>
      </c>
      <c r="I75" s="143">
        <v>1811</v>
      </c>
      <c r="J75" s="146">
        <v>8.977345957467902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186896</v>
      </c>
      <c r="G11" s="114">
        <v>186593</v>
      </c>
      <c r="H11" s="114">
        <v>186726</v>
      </c>
      <c r="I11" s="114">
        <v>182384</v>
      </c>
      <c r="J11" s="140">
        <v>181564</v>
      </c>
      <c r="K11" s="114">
        <v>5332</v>
      </c>
      <c r="L11" s="116">
        <v>2.9367055143090042</v>
      </c>
    </row>
    <row r="12" spans="1:17" s="110" customFormat="1" ht="24.95" customHeight="1" x14ac:dyDescent="0.2">
      <c r="A12" s="604" t="s">
        <v>185</v>
      </c>
      <c r="B12" s="605"/>
      <c r="C12" s="605"/>
      <c r="D12" s="606"/>
      <c r="E12" s="113">
        <v>52.859879291156581</v>
      </c>
      <c r="F12" s="115">
        <v>98793</v>
      </c>
      <c r="G12" s="114">
        <v>98567</v>
      </c>
      <c r="H12" s="114">
        <v>99085</v>
      </c>
      <c r="I12" s="114">
        <v>96649</v>
      </c>
      <c r="J12" s="140">
        <v>95950</v>
      </c>
      <c r="K12" s="114">
        <v>2843</v>
      </c>
      <c r="L12" s="116">
        <v>2.9630015633142261</v>
      </c>
    </row>
    <row r="13" spans="1:17" s="110" customFormat="1" ht="15" customHeight="1" x14ac:dyDescent="0.2">
      <c r="A13" s="120"/>
      <c r="B13" s="612" t="s">
        <v>107</v>
      </c>
      <c r="C13" s="612"/>
      <c r="E13" s="113">
        <v>47.140120708843419</v>
      </c>
      <c r="F13" s="115">
        <v>88103</v>
      </c>
      <c r="G13" s="114">
        <v>88026</v>
      </c>
      <c r="H13" s="114">
        <v>87641</v>
      </c>
      <c r="I13" s="114">
        <v>85735</v>
      </c>
      <c r="J13" s="140">
        <v>85614</v>
      </c>
      <c r="K13" s="114">
        <v>2489</v>
      </c>
      <c r="L13" s="116">
        <v>2.9072347980470483</v>
      </c>
    </row>
    <row r="14" spans="1:17" s="110" customFormat="1" ht="24.95" customHeight="1" x14ac:dyDescent="0.2">
      <c r="A14" s="604" t="s">
        <v>186</v>
      </c>
      <c r="B14" s="605"/>
      <c r="C14" s="605"/>
      <c r="D14" s="606"/>
      <c r="E14" s="113">
        <v>10.257041349199556</v>
      </c>
      <c r="F14" s="115">
        <v>19170</v>
      </c>
      <c r="G14" s="114">
        <v>19885</v>
      </c>
      <c r="H14" s="114">
        <v>19803</v>
      </c>
      <c r="I14" s="114">
        <v>17743</v>
      </c>
      <c r="J14" s="140">
        <v>17940</v>
      </c>
      <c r="K14" s="114">
        <v>1230</v>
      </c>
      <c r="L14" s="116">
        <v>6.8561872909699</v>
      </c>
    </row>
    <row r="15" spans="1:17" s="110" customFormat="1" ht="15" customHeight="1" x14ac:dyDescent="0.2">
      <c r="A15" s="120"/>
      <c r="B15" s="119"/>
      <c r="C15" s="258" t="s">
        <v>106</v>
      </c>
      <c r="E15" s="113">
        <v>52.592592592592595</v>
      </c>
      <c r="F15" s="115">
        <v>10082</v>
      </c>
      <c r="G15" s="114">
        <v>10443</v>
      </c>
      <c r="H15" s="114">
        <v>10577</v>
      </c>
      <c r="I15" s="114">
        <v>9389</v>
      </c>
      <c r="J15" s="140">
        <v>9526</v>
      </c>
      <c r="K15" s="114">
        <v>556</v>
      </c>
      <c r="L15" s="116">
        <v>5.8366575687591853</v>
      </c>
    </row>
    <row r="16" spans="1:17" s="110" customFormat="1" ht="15" customHeight="1" x14ac:dyDescent="0.2">
      <c r="A16" s="120"/>
      <c r="B16" s="119"/>
      <c r="C16" s="258" t="s">
        <v>107</v>
      </c>
      <c r="E16" s="113">
        <v>47.407407407407405</v>
      </c>
      <c r="F16" s="115">
        <v>9088</v>
      </c>
      <c r="G16" s="114">
        <v>9442</v>
      </c>
      <c r="H16" s="114">
        <v>9226</v>
      </c>
      <c r="I16" s="114">
        <v>8354</v>
      </c>
      <c r="J16" s="140">
        <v>8414</v>
      </c>
      <c r="K16" s="114">
        <v>674</v>
      </c>
      <c r="L16" s="116">
        <v>8.0104587592108398</v>
      </c>
    </row>
    <row r="17" spans="1:12" s="110" customFormat="1" ht="15" customHeight="1" x14ac:dyDescent="0.2">
      <c r="A17" s="120"/>
      <c r="B17" s="121" t="s">
        <v>109</v>
      </c>
      <c r="C17" s="258"/>
      <c r="E17" s="113">
        <v>68.782103415803448</v>
      </c>
      <c r="F17" s="115">
        <v>128551</v>
      </c>
      <c r="G17" s="114">
        <v>128112</v>
      </c>
      <c r="H17" s="114">
        <v>128631</v>
      </c>
      <c r="I17" s="114">
        <v>127186</v>
      </c>
      <c r="J17" s="140">
        <v>126715</v>
      </c>
      <c r="K17" s="114">
        <v>1836</v>
      </c>
      <c r="L17" s="116">
        <v>1.4489208065343486</v>
      </c>
    </row>
    <row r="18" spans="1:12" s="110" customFormat="1" ht="15" customHeight="1" x14ac:dyDescent="0.2">
      <c r="A18" s="120"/>
      <c r="B18" s="119"/>
      <c r="C18" s="258" t="s">
        <v>106</v>
      </c>
      <c r="E18" s="113">
        <v>53.38581574627969</v>
      </c>
      <c r="F18" s="115">
        <v>68628</v>
      </c>
      <c r="G18" s="114">
        <v>68351</v>
      </c>
      <c r="H18" s="114">
        <v>68856</v>
      </c>
      <c r="I18" s="114">
        <v>68007</v>
      </c>
      <c r="J18" s="140">
        <v>67510</v>
      </c>
      <c r="K18" s="114">
        <v>1118</v>
      </c>
      <c r="L18" s="116">
        <v>1.6560509554140128</v>
      </c>
    </row>
    <row r="19" spans="1:12" s="110" customFormat="1" ht="15" customHeight="1" x14ac:dyDescent="0.2">
      <c r="A19" s="120"/>
      <c r="B19" s="119"/>
      <c r="C19" s="258" t="s">
        <v>107</v>
      </c>
      <c r="E19" s="113">
        <v>46.61418425372031</v>
      </c>
      <c r="F19" s="115">
        <v>59923</v>
      </c>
      <c r="G19" s="114">
        <v>59761</v>
      </c>
      <c r="H19" s="114">
        <v>59775</v>
      </c>
      <c r="I19" s="114">
        <v>59179</v>
      </c>
      <c r="J19" s="140">
        <v>59205</v>
      </c>
      <c r="K19" s="114">
        <v>718</v>
      </c>
      <c r="L19" s="116">
        <v>1.2127354108605692</v>
      </c>
    </row>
    <row r="20" spans="1:12" s="110" customFormat="1" ht="15" customHeight="1" x14ac:dyDescent="0.2">
      <c r="A20" s="120"/>
      <c r="B20" s="121" t="s">
        <v>110</v>
      </c>
      <c r="C20" s="258"/>
      <c r="E20" s="113">
        <v>19.84205119424707</v>
      </c>
      <c r="F20" s="115">
        <v>37084</v>
      </c>
      <c r="G20" s="114">
        <v>36536</v>
      </c>
      <c r="H20" s="114">
        <v>36261</v>
      </c>
      <c r="I20" s="114">
        <v>35547</v>
      </c>
      <c r="J20" s="140">
        <v>35039</v>
      </c>
      <c r="K20" s="114">
        <v>2045</v>
      </c>
      <c r="L20" s="116">
        <v>5.8363537772196699</v>
      </c>
    </row>
    <row r="21" spans="1:12" s="110" customFormat="1" ht="15" customHeight="1" x14ac:dyDescent="0.2">
      <c r="A21" s="120"/>
      <c r="B21" s="119"/>
      <c r="C21" s="258" t="s">
        <v>106</v>
      </c>
      <c r="E21" s="113">
        <v>50.65796569949304</v>
      </c>
      <c r="F21" s="115">
        <v>18786</v>
      </c>
      <c r="G21" s="114">
        <v>18518</v>
      </c>
      <c r="H21" s="114">
        <v>18424</v>
      </c>
      <c r="I21" s="114">
        <v>18095</v>
      </c>
      <c r="J21" s="140">
        <v>17779</v>
      </c>
      <c r="K21" s="114">
        <v>1007</v>
      </c>
      <c r="L21" s="116">
        <v>5.6639856009899319</v>
      </c>
    </row>
    <row r="22" spans="1:12" s="110" customFormat="1" ht="15" customHeight="1" x14ac:dyDescent="0.2">
      <c r="A22" s="120"/>
      <c r="B22" s="119"/>
      <c r="C22" s="258" t="s">
        <v>107</v>
      </c>
      <c r="E22" s="113">
        <v>49.34203430050696</v>
      </c>
      <c r="F22" s="115">
        <v>18298</v>
      </c>
      <c r="G22" s="114">
        <v>18018</v>
      </c>
      <c r="H22" s="114">
        <v>17837</v>
      </c>
      <c r="I22" s="114">
        <v>17452</v>
      </c>
      <c r="J22" s="140">
        <v>17260</v>
      </c>
      <c r="K22" s="114">
        <v>1038</v>
      </c>
      <c r="L22" s="116">
        <v>6.0139049826187714</v>
      </c>
    </row>
    <row r="23" spans="1:12" s="110" customFormat="1" ht="15" customHeight="1" x14ac:dyDescent="0.2">
      <c r="A23" s="120"/>
      <c r="B23" s="121" t="s">
        <v>111</v>
      </c>
      <c r="C23" s="258"/>
      <c r="E23" s="113">
        <v>1.1188040407499358</v>
      </c>
      <c r="F23" s="115">
        <v>2091</v>
      </c>
      <c r="G23" s="114">
        <v>2060</v>
      </c>
      <c r="H23" s="114">
        <v>2031</v>
      </c>
      <c r="I23" s="114">
        <v>1908</v>
      </c>
      <c r="J23" s="140">
        <v>1870</v>
      </c>
      <c r="K23" s="114">
        <v>221</v>
      </c>
      <c r="L23" s="116">
        <v>11.818181818181818</v>
      </c>
    </row>
    <row r="24" spans="1:12" s="110" customFormat="1" ht="15" customHeight="1" x14ac:dyDescent="0.2">
      <c r="A24" s="120"/>
      <c r="B24" s="119"/>
      <c r="C24" s="258" t="s">
        <v>106</v>
      </c>
      <c r="E24" s="113">
        <v>62.027737924438071</v>
      </c>
      <c r="F24" s="115">
        <v>1297</v>
      </c>
      <c r="G24" s="114">
        <v>1255</v>
      </c>
      <c r="H24" s="114">
        <v>1228</v>
      </c>
      <c r="I24" s="114">
        <v>1158</v>
      </c>
      <c r="J24" s="140">
        <v>1135</v>
      </c>
      <c r="K24" s="114">
        <v>162</v>
      </c>
      <c r="L24" s="116">
        <v>14.273127753303966</v>
      </c>
    </row>
    <row r="25" spans="1:12" s="110" customFormat="1" ht="15" customHeight="1" x14ac:dyDescent="0.2">
      <c r="A25" s="120"/>
      <c r="B25" s="119"/>
      <c r="C25" s="258" t="s">
        <v>107</v>
      </c>
      <c r="E25" s="113">
        <v>37.972262075561929</v>
      </c>
      <c r="F25" s="115">
        <v>794</v>
      </c>
      <c r="G25" s="114">
        <v>805</v>
      </c>
      <c r="H25" s="114">
        <v>803</v>
      </c>
      <c r="I25" s="114">
        <v>750</v>
      </c>
      <c r="J25" s="140">
        <v>735</v>
      </c>
      <c r="K25" s="114">
        <v>59</v>
      </c>
      <c r="L25" s="116">
        <v>8.0272108843537406</v>
      </c>
    </row>
    <row r="26" spans="1:12" s="110" customFormat="1" ht="15" customHeight="1" x14ac:dyDescent="0.2">
      <c r="A26" s="120"/>
      <c r="C26" s="121" t="s">
        <v>187</v>
      </c>
      <c r="D26" s="110" t="s">
        <v>188</v>
      </c>
      <c r="E26" s="113">
        <v>0.331735296635562</v>
      </c>
      <c r="F26" s="115">
        <v>620</v>
      </c>
      <c r="G26" s="114">
        <v>619</v>
      </c>
      <c r="H26" s="114">
        <v>653</v>
      </c>
      <c r="I26" s="114">
        <v>546</v>
      </c>
      <c r="J26" s="140">
        <v>538</v>
      </c>
      <c r="K26" s="114">
        <v>82</v>
      </c>
      <c r="L26" s="116">
        <v>15.241635687732343</v>
      </c>
    </row>
    <row r="27" spans="1:12" s="110" customFormat="1" ht="15" customHeight="1" x14ac:dyDescent="0.2">
      <c r="A27" s="120"/>
      <c r="B27" s="119"/>
      <c r="D27" s="259" t="s">
        <v>106</v>
      </c>
      <c r="E27" s="113">
        <v>51.612903225806448</v>
      </c>
      <c r="F27" s="115">
        <v>320</v>
      </c>
      <c r="G27" s="114">
        <v>313</v>
      </c>
      <c r="H27" s="114">
        <v>326</v>
      </c>
      <c r="I27" s="114">
        <v>269</v>
      </c>
      <c r="J27" s="140">
        <v>256</v>
      </c>
      <c r="K27" s="114">
        <v>64</v>
      </c>
      <c r="L27" s="116">
        <v>25</v>
      </c>
    </row>
    <row r="28" spans="1:12" s="110" customFormat="1" ht="15" customHeight="1" x14ac:dyDescent="0.2">
      <c r="A28" s="120"/>
      <c r="B28" s="119"/>
      <c r="D28" s="259" t="s">
        <v>107</v>
      </c>
      <c r="E28" s="113">
        <v>48.387096774193552</v>
      </c>
      <c r="F28" s="115">
        <v>300</v>
      </c>
      <c r="G28" s="114">
        <v>306</v>
      </c>
      <c r="H28" s="114">
        <v>327</v>
      </c>
      <c r="I28" s="114">
        <v>277</v>
      </c>
      <c r="J28" s="140">
        <v>282</v>
      </c>
      <c r="K28" s="114">
        <v>18</v>
      </c>
      <c r="L28" s="116">
        <v>6.3829787234042552</v>
      </c>
    </row>
    <row r="29" spans="1:12" s="110" customFormat="1" ht="24.95" customHeight="1" x14ac:dyDescent="0.2">
      <c r="A29" s="604" t="s">
        <v>189</v>
      </c>
      <c r="B29" s="605"/>
      <c r="C29" s="605"/>
      <c r="D29" s="606"/>
      <c r="E29" s="113">
        <v>88.554062152212992</v>
      </c>
      <c r="F29" s="115">
        <v>165504</v>
      </c>
      <c r="G29" s="114">
        <v>165853</v>
      </c>
      <c r="H29" s="114">
        <v>166150</v>
      </c>
      <c r="I29" s="114">
        <v>162600</v>
      </c>
      <c r="J29" s="140">
        <v>162282</v>
      </c>
      <c r="K29" s="114">
        <v>3222</v>
      </c>
      <c r="L29" s="116">
        <v>1.9854327651865271</v>
      </c>
    </row>
    <row r="30" spans="1:12" s="110" customFormat="1" ht="15" customHeight="1" x14ac:dyDescent="0.2">
      <c r="A30" s="120"/>
      <c r="B30" s="119"/>
      <c r="C30" s="258" t="s">
        <v>106</v>
      </c>
      <c r="E30" s="113">
        <v>51.197554137664348</v>
      </c>
      <c r="F30" s="115">
        <v>84734</v>
      </c>
      <c r="G30" s="114">
        <v>84957</v>
      </c>
      <c r="H30" s="114">
        <v>85488</v>
      </c>
      <c r="I30" s="114">
        <v>83511</v>
      </c>
      <c r="J30" s="140">
        <v>83190</v>
      </c>
      <c r="K30" s="114">
        <v>1544</v>
      </c>
      <c r="L30" s="116">
        <v>1.8559923067676403</v>
      </c>
    </row>
    <row r="31" spans="1:12" s="110" customFormat="1" ht="15" customHeight="1" x14ac:dyDescent="0.2">
      <c r="A31" s="120"/>
      <c r="B31" s="119"/>
      <c r="C31" s="258" t="s">
        <v>107</v>
      </c>
      <c r="E31" s="113">
        <v>48.802445862335652</v>
      </c>
      <c r="F31" s="115">
        <v>80770</v>
      </c>
      <c r="G31" s="114">
        <v>80896</v>
      </c>
      <c r="H31" s="114">
        <v>80662</v>
      </c>
      <c r="I31" s="114">
        <v>79089</v>
      </c>
      <c r="J31" s="140">
        <v>79092</v>
      </c>
      <c r="K31" s="114">
        <v>1678</v>
      </c>
      <c r="L31" s="116">
        <v>2.1215799322308198</v>
      </c>
    </row>
    <row r="32" spans="1:12" s="110" customFormat="1" ht="15" customHeight="1" x14ac:dyDescent="0.2">
      <c r="A32" s="120"/>
      <c r="B32" s="119" t="s">
        <v>117</v>
      </c>
      <c r="C32" s="258"/>
      <c r="E32" s="113">
        <v>11.373170105299204</v>
      </c>
      <c r="F32" s="115">
        <v>21256</v>
      </c>
      <c r="G32" s="114">
        <v>20599</v>
      </c>
      <c r="H32" s="114">
        <v>20449</v>
      </c>
      <c r="I32" s="114">
        <v>19634</v>
      </c>
      <c r="J32" s="140">
        <v>19147</v>
      </c>
      <c r="K32" s="114">
        <v>2109</v>
      </c>
      <c r="L32" s="116">
        <v>11.014780383349873</v>
      </c>
    </row>
    <row r="33" spans="1:12" s="110" customFormat="1" ht="15" customHeight="1" x14ac:dyDescent="0.2">
      <c r="A33" s="120"/>
      <c r="B33" s="119"/>
      <c r="C33" s="258" t="s">
        <v>106</v>
      </c>
      <c r="E33" s="113">
        <v>65.619119307489655</v>
      </c>
      <c r="F33" s="115">
        <v>13948</v>
      </c>
      <c r="G33" s="114">
        <v>13499</v>
      </c>
      <c r="H33" s="114">
        <v>13504</v>
      </c>
      <c r="I33" s="114">
        <v>13023</v>
      </c>
      <c r="J33" s="140">
        <v>12652</v>
      </c>
      <c r="K33" s="114">
        <v>1296</v>
      </c>
      <c r="L33" s="116">
        <v>10.243439772368005</v>
      </c>
    </row>
    <row r="34" spans="1:12" s="110" customFormat="1" ht="15" customHeight="1" x14ac:dyDescent="0.2">
      <c r="A34" s="120"/>
      <c r="B34" s="119"/>
      <c r="C34" s="258" t="s">
        <v>107</v>
      </c>
      <c r="E34" s="113">
        <v>34.380880692510353</v>
      </c>
      <c r="F34" s="115">
        <v>7308</v>
      </c>
      <c r="G34" s="114">
        <v>7100</v>
      </c>
      <c r="H34" s="114">
        <v>6945</v>
      </c>
      <c r="I34" s="114">
        <v>6611</v>
      </c>
      <c r="J34" s="140">
        <v>6495</v>
      </c>
      <c r="K34" s="114">
        <v>813</v>
      </c>
      <c r="L34" s="116">
        <v>12.517321016166282</v>
      </c>
    </row>
    <row r="35" spans="1:12" s="110" customFormat="1" ht="24.95" customHeight="1" x14ac:dyDescent="0.2">
      <c r="A35" s="604" t="s">
        <v>190</v>
      </c>
      <c r="B35" s="605"/>
      <c r="C35" s="605"/>
      <c r="D35" s="606"/>
      <c r="E35" s="113">
        <v>68.584132351682214</v>
      </c>
      <c r="F35" s="115">
        <v>128181</v>
      </c>
      <c r="G35" s="114">
        <v>128080</v>
      </c>
      <c r="H35" s="114">
        <v>128628</v>
      </c>
      <c r="I35" s="114">
        <v>125766</v>
      </c>
      <c r="J35" s="140">
        <v>125433</v>
      </c>
      <c r="K35" s="114">
        <v>2748</v>
      </c>
      <c r="L35" s="116">
        <v>2.1908110305900359</v>
      </c>
    </row>
    <row r="36" spans="1:12" s="110" customFormat="1" ht="15" customHeight="1" x14ac:dyDescent="0.2">
      <c r="A36" s="120"/>
      <c r="B36" s="119"/>
      <c r="C36" s="258" t="s">
        <v>106</v>
      </c>
      <c r="E36" s="113">
        <v>64.750626067825962</v>
      </c>
      <c r="F36" s="115">
        <v>82998</v>
      </c>
      <c r="G36" s="114">
        <v>82911</v>
      </c>
      <c r="H36" s="114">
        <v>83545</v>
      </c>
      <c r="I36" s="114">
        <v>82002</v>
      </c>
      <c r="J36" s="140">
        <v>81658</v>
      </c>
      <c r="K36" s="114">
        <v>1340</v>
      </c>
      <c r="L36" s="116">
        <v>1.6409904724583018</v>
      </c>
    </row>
    <row r="37" spans="1:12" s="110" customFormat="1" ht="15" customHeight="1" x14ac:dyDescent="0.2">
      <c r="A37" s="120"/>
      <c r="B37" s="119"/>
      <c r="C37" s="258" t="s">
        <v>107</v>
      </c>
      <c r="E37" s="113">
        <v>35.249373932174038</v>
      </c>
      <c r="F37" s="115">
        <v>45183</v>
      </c>
      <c r="G37" s="114">
        <v>45169</v>
      </c>
      <c r="H37" s="114">
        <v>45083</v>
      </c>
      <c r="I37" s="114">
        <v>43764</v>
      </c>
      <c r="J37" s="140">
        <v>43775</v>
      </c>
      <c r="K37" s="114">
        <v>1408</v>
      </c>
      <c r="L37" s="116">
        <v>3.216447744146202</v>
      </c>
    </row>
    <row r="38" spans="1:12" s="110" customFormat="1" ht="15" customHeight="1" x14ac:dyDescent="0.2">
      <c r="A38" s="120"/>
      <c r="B38" s="119" t="s">
        <v>182</v>
      </c>
      <c r="C38" s="258"/>
      <c r="E38" s="113">
        <v>31.415867648317782</v>
      </c>
      <c r="F38" s="115">
        <v>58715</v>
      </c>
      <c r="G38" s="114">
        <v>58513</v>
      </c>
      <c r="H38" s="114">
        <v>58098</v>
      </c>
      <c r="I38" s="114">
        <v>56618</v>
      </c>
      <c r="J38" s="140">
        <v>56131</v>
      </c>
      <c r="K38" s="114">
        <v>2584</v>
      </c>
      <c r="L38" s="116">
        <v>4.6035167732625464</v>
      </c>
    </row>
    <row r="39" spans="1:12" s="110" customFormat="1" ht="15" customHeight="1" x14ac:dyDescent="0.2">
      <c r="A39" s="120"/>
      <c r="B39" s="119"/>
      <c r="C39" s="258" t="s">
        <v>106</v>
      </c>
      <c r="E39" s="113">
        <v>26.901132589627863</v>
      </c>
      <c r="F39" s="115">
        <v>15795</v>
      </c>
      <c r="G39" s="114">
        <v>15656</v>
      </c>
      <c r="H39" s="114">
        <v>15540</v>
      </c>
      <c r="I39" s="114">
        <v>14647</v>
      </c>
      <c r="J39" s="140">
        <v>14292</v>
      </c>
      <c r="K39" s="114">
        <v>1503</v>
      </c>
      <c r="L39" s="116">
        <v>10.516372795969774</v>
      </c>
    </row>
    <row r="40" spans="1:12" s="110" customFormat="1" ht="15" customHeight="1" x14ac:dyDescent="0.2">
      <c r="A40" s="120"/>
      <c r="B40" s="119"/>
      <c r="C40" s="258" t="s">
        <v>107</v>
      </c>
      <c r="E40" s="113">
        <v>73.098867410372137</v>
      </c>
      <c r="F40" s="115">
        <v>42920</v>
      </c>
      <c r="G40" s="114">
        <v>42857</v>
      </c>
      <c r="H40" s="114">
        <v>42558</v>
      </c>
      <c r="I40" s="114">
        <v>41971</v>
      </c>
      <c r="J40" s="140">
        <v>41839</v>
      </c>
      <c r="K40" s="114">
        <v>1081</v>
      </c>
      <c r="L40" s="116">
        <v>2.5837137598890987</v>
      </c>
    </row>
    <row r="41" spans="1:12" s="110" customFormat="1" ht="24.75" customHeight="1" x14ac:dyDescent="0.2">
      <c r="A41" s="604" t="s">
        <v>518</v>
      </c>
      <c r="B41" s="605"/>
      <c r="C41" s="605"/>
      <c r="D41" s="606"/>
      <c r="E41" s="113">
        <v>5.5041306395000431</v>
      </c>
      <c r="F41" s="115">
        <v>10287</v>
      </c>
      <c r="G41" s="114">
        <v>11106</v>
      </c>
      <c r="H41" s="114">
        <v>10821</v>
      </c>
      <c r="I41" s="114">
        <v>8730</v>
      </c>
      <c r="J41" s="140">
        <v>9041</v>
      </c>
      <c r="K41" s="114">
        <v>1246</v>
      </c>
      <c r="L41" s="116">
        <v>13.78166132065037</v>
      </c>
    </row>
    <row r="42" spans="1:12" s="110" customFormat="1" ht="15" customHeight="1" x14ac:dyDescent="0.2">
      <c r="A42" s="120"/>
      <c r="B42" s="119"/>
      <c r="C42" s="258" t="s">
        <v>106</v>
      </c>
      <c r="E42" s="113">
        <v>51.122776319626716</v>
      </c>
      <c r="F42" s="115">
        <v>5259</v>
      </c>
      <c r="G42" s="114">
        <v>5837</v>
      </c>
      <c r="H42" s="114">
        <v>5804</v>
      </c>
      <c r="I42" s="114">
        <v>4524</v>
      </c>
      <c r="J42" s="140">
        <v>4808</v>
      </c>
      <c r="K42" s="114">
        <v>451</v>
      </c>
      <c r="L42" s="116">
        <v>9.3801996672212979</v>
      </c>
    </row>
    <row r="43" spans="1:12" s="110" customFormat="1" ht="15" customHeight="1" x14ac:dyDescent="0.2">
      <c r="A43" s="123"/>
      <c r="B43" s="124"/>
      <c r="C43" s="260" t="s">
        <v>107</v>
      </c>
      <c r="D43" s="261"/>
      <c r="E43" s="125">
        <v>48.877223680373284</v>
      </c>
      <c r="F43" s="143">
        <v>5028</v>
      </c>
      <c r="G43" s="144">
        <v>5269</v>
      </c>
      <c r="H43" s="144">
        <v>5017</v>
      </c>
      <c r="I43" s="144">
        <v>4206</v>
      </c>
      <c r="J43" s="145">
        <v>4233</v>
      </c>
      <c r="K43" s="144">
        <v>795</v>
      </c>
      <c r="L43" s="146">
        <v>18.781006378454997</v>
      </c>
    </row>
    <row r="44" spans="1:12" s="110" customFormat="1" ht="45.75" customHeight="1" x14ac:dyDescent="0.2">
      <c r="A44" s="604" t="s">
        <v>191</v>
      </c>
      <c r="B44" s="605"/>
      <c r="C44" s="605"/>
      <c r="D44" s="606"/>
      <c r="E44" s="113">
        <v>0.97326855577433435</v>
      </c>
      <c r="F44" s="115">
        <v>1819</v>
      </c>
      <c r="G44" s="114">
        <v>1821</v>
      </c>
      <c r="H44" s="114">
        <v>1839</v>
      </c>
      <c r="I44" s="114">
        <v>1813</v>
      </c>
      <c r="J44" s="140">
        <v>1815</v>
      </c>
      <c r="K44" s="114">
        <v>4</v>
      </c>
      <c r="L44" s="116">
        <v>0.22038567493112948</v>
      </c>
    </row>
    <row r="45" spans="1:12" s="110" customFormat="1" ht="15" customHeight="1" x14ac:dyDescent="0.2">
      <c r="A45" s="120"/>
      <c r="B45" s="119"/>
      <c r="C45" s="258" t="s">
        <v>106</v>
      </c>
      <c r="E45" s="113">
        <v>59.318306761957118</v>
      </c>
      <c r="F45" s="115">
        <v>1079</v>
      </c>
      <c r="G45" s="114">
        <v>1077</v>
      </c>
      <c r="H45" s="114">
        <v>1086</v>
      </c>
      <c r="I45" s="114">
        <v>1086</v>
      </c>
      <c r="J45" s="140">
        <v>1087</v>
      </c>
      <c r="K45" s="114">
        <v>-8</v>
      </c>
      <c r="L45" s="116">
        <v>-0.73597056117755288</v>
      </c>
    </row>
    <row r="46" spans="1:12" s="110" customFormat="1" ht="15" customHeight="1" x14ac:dyDescent="0.2">
      <c r="A46" s="123"/>
      <c r="B46" s="124"/>
      <c r="C46" s="260" t="s">
        <v>107</v>
      </c>
      <c r="D46" s="261"/>
      <c r="E46" s="125">
        <v>40.681693238042882</v>
      </c>
      <c r="F46" s="143">
        <v>740</v>
      </c>
      <c r="G46" s="144">
        <v>744</v>
      </c>
      <c r="H46" s="144">
        <v>753</v>
      </c>
      <c r="I46" s="144">
        <v>727</v>
      </c>
      <c r="J46" s="145">
        <v>728</v>
      </c>
      <c r="K46" s="144">
        <v>12</v>
      </c>
      <c r="L46" s="146">
        <v>1.6483516483516483</v>
      </c>
    </row>
    <row r="47" spans="1:12" s="110" customFormat="1" ht="39" customHeight="1" x14ac:dyDescent="0.2">
      <c r="A47" s="604" t="s">
        <v>519</v>
      </c>
      <c r="B47" s="607"/>
      <c r="C47" s="607"/>
      <c r="D47" s="608"/>
      <c r="E47" s="113">
        <v>0.30444739320263675</v>
      </c>
      <c r="F47" s="115">
        <v>569</v>
      </c>
      <c r="G47" s="114">
        <v>627</v>
      </c>
      <c r="H47" s="114">
        <v>564</v>
      </c>
      <c r="I47" s="114">
        <v>530</v>
      </c>
      <c r="J47" s="140">
        <v>588</v>
      </c>
      <c r="K47" s="114">
        <v>-19</v>
      </c>
      <c r="L47" s="116">
        <v>-3.2312925170068025</v>
      </c>
    </row>
    <row r="48" spans="1:12" s="110" customFormat="1" ht="15" customHeight="1" x14ac:dyDescent="0.2">
      <c r="A48" s="120"/>
      <c r="B48" s="119"/>
      <c r="C48" s="258" t="s">
        <v>106</v>
      </c>
      <c r="E48" s="113">
        <v>39.191564147627417</v>
      </c>
      <c r="F48" s="115">
        <v>223</v>
      </c>
      <c r="G48" s="114">
        <v>262</v>
      </c>
      <c r="H48" s="114">
        <v>233</v>
      </c>
      <c r="I48" s="114">
        <v>222</v>
      </c>
      <c r="J48" s="140">
        <v>256</v>
      </c>
      <c r="K48" s="114">
        <v>-33</v>
      </c>
      <c r="L48" s="116">
        <v>-12.890625</v>
      </c>
    </row>
    <row r="49" spans="1:12" s="110" customFormat="1" ht="15" customHeight="1" x14ac:dyDescent="0.2">
      <c r="A49" s="123"/>
      <c r="B49" s="124"/>
      <c r="C49" s="260" t="s">
        <v>107</v>
      </c>
      <c r="D49" s="261"/>
      <c r="E49" s="125">
        <v>60.808435852372583</v>
      </c>
      <c r="F49" s="143">
        <v>346</v>
      </c>
      <c r="G49" s="144">
        <v>365</v>
      </c>
      <c r="H49" s="144">
        <v>331</v>
      </c>
      <c r="I49" s="144">
        <v>308</v>
      </c>
      <c r="J49" s="145">
        <v>332</v>
      </c>
      <c r="K49" s="144">
        <v>14</v>
      </c>
      <c r="L49" s="146">
        <v>4.2168674698795181</v>
      </c>
    </row>
    <row r="50" spans="1:12" s="110" customFormat="1" ht="24.95" customHeight="1" x14ac:dyDescent="0.2">
      <c r="A50" s="609" t="s">
        <v>192</v>
      </c>
      <c r="B50" s="610"/>
      <c r="C50" s="610"/>
      <c r="D50" s="611"/>
      <c r="E50" s="262">
        <v>15.518791199383614</v>
      </c>
      <c r="F50" s="263">
        <v>29004</v>
      </c>
      <c r="G50" s="264">
        <v>29716</v>
      </c>
      <c r="H50" s="264">
        <v>29516</v>
      </c>
      <c r="I50" s="264">
        <v>27258</v>
      </c>
      <c r="J50" s="265">
        <v>26989</v>
      </c>
      <c r="K50" s="263">
        <v>2015</v>
      </c>
      <c r="L50" s="266">
        <v>7.4660046685686758</v>
      </c>
    </row>
    <row r="51" spans="1:12" s="110" customFormat="1" ht="15" customHeight="1" x14ac:dyDescent="0.2">
      <c r="A51" s="120"/>
      <c r="B51" s="119"/>
      <c r="C51" s="258" t="s">
        <v>106</v>
      </c>
      <c r="E51" s="113">
        <v>56.48531237070749</v>
      </c>
      <c r="F51" s="115">
        <v>16383</v>
      </c>
      <c r="G51" s="114">
        <v>16753</v>
      </c>
      <c r="H51" s="114">
        <v>16855</v>
      </c>
      <c r="I51" s="114">
        <v>15636</v>
      </c>
      <c r="J51" s="140">
        <v>15408</v>
      </c>
      <c r="K51" s="114">
        <v>975</v>
      </c>
      <c r="L51" s="116">
        <v>6.3278816199376946</v>
      </c>
    </row>
    <row r="52" spans="1:12" s="110" customFormat="1" ht="15" customHeight="1" x14ac:dyDescent="0.2">
      <c r="A52" s="120"/>
      <c r="B52" s="119"/>
      <c r="C52" s="258" t="s">
        <v>107</v>
      </c>
      <c r="E52" s="113">
        <v>43.51468762929251</v>
      </c>
      <c r="F52" s="115">
        <v>12621</v>
      </c>
      <c r="G52" s="114">
        <v>12963</v>
      </c>
      <c r="H52" s="114">
        <v>12661</v>
      </c>
      <c r="I52" s="114">
        <v>11622</v>
      </c>
      <c r="J52" s="140">
        <v>11581</v>
      </c>
      <c r="K52" s="114">
        <v>1040</v>
      </c>
      <c r="L52" s="116">
        <v>8.9802262326223996</v>
      </c>
    </row>
    <row r="53" spans="1:12" s="110" customFormat="1" ht="15" customHeight="1" x14ac:dyDescent="0.2">
      <c r="A53" s="120"/>
      <c r="B53" s="119"/>
      <c r="C53" s="258" t="s">
        <v>187</v>
      </c>
      <c r="D53" s="110" t="s">
        <v>193</v>
      </c>
      <c r="E53" s="113">
        <v>24.386291545993657</v>
      </c>
      <c r="F53" s="115">
        <v>7073</v>
      </c>
      <c r="G53" s="114">
        <v>7982</v>
      </c>
      <c r="H53" s="114">
        <v>7840</v>
      </c>
      <c r="I53" s="114">
        <v>5951</v>
      </c>
      <c r="J53" s="140">
        <v>6110</v>
      </c>
      <c r="K53" s="114">
        <v>963</v>
      </c>
      <c r="L53" s="116">
        <v>15.761047463175123</v>
      </c>
    </row>
    <row r="54" spans="1:12" s="110" customFormat="1" ht="15" customHeight="1" x14ac:dyDescent="0.2">
      <c r="A54" s="120"/>
      <c r="B54" s="119"/>
      <c r="D54" s="267" t="s">
        <v>194</v>
      </c>
      <c r="E54" s="113">
        <v>51.986427258589003</v>
      </c>
      <c r="F54" s="115">
        <v>3677</v>
      </c>
      <c r="G54" s="114">
        <v>4217</v>
      </c>
      <c r="H54" s="114">
        <v>4245</v>
      </c>
      <c r="I54" s="114">
        <v>3192</v>
      </c>
      <c r="J54" s="140">
        <v>3322</v>
      </c>
      <c r="K54" s="114">
        <v>355</v>
      </c>
      <c r="L54" s="116">
        <v>10.686333534015652</v>
      </c>
    </row>
    <row r="55" spans="1:12" s="110" customFormat="1" ht="15" customHeight="1" x14ac:dyDescent="0.2">
      <c r="A55" s="120"/>
      <c r="B55" s="119"/>
      <c r="D55" s="267" t="s">
        <v>195</v>
      </c>
      <c r="E55" s="113">
        <v>48.013572741410997</v>
      </c>
      <c r="F55" s="115">
        <v>3396</v>
      </c>
      <c r="G55" s="114">
        <v>3765</v>
      </c>
      <c r="H55" s="114">
        <v>3595</v>
      </c>
      <c r="I55" s="114">
        <v>2759</v>
      </c>
      <c r="J55" s="140">
        <v>2788</v>
      </c>
      <c r="K55" s="114">
        <v>608</v>
      </c>
      <c r="L55" s="116">
        <v>21.807747489239599</v>
      </c>
    </row>
    <row r="56" spans="1:12" s="110" customFormat="1" ht="15" customHeight="1" x14ac:dyDescent="0.2">
      <c r="A56" s="120"/>
      <c r="B56" s="119" t="s">
        <v>196</v>
      </c>
      <c r="C56" s="258"/>
      <c r="E56" s="113">
        <v>57.269283451759264</v>
      </c>
      <c r="F56" s="115">
        <v>107034</v>
      </c>
      <c r="G56" s="114">
        <v>106305</v>
      </c>
      <c r="H56" s="114">
        <v>106871</v>
      </c>
      <c r="I56" s="114">
        <v>105888</v>
      </c>
      <c r="J56" s="140">
        <v>105808</v>
      </c>
      <c r="K56" s="114">
        <v>1226</v>
      </c>
      <c r="L56" s="116">
        <v>1.1587025555723576</v>
      </c>
    </row>
    <row r="57" spans="1:12" s="110" customFormat="1" ht="15" customHeight="1" x14ac:dyDescent="0.2">
      <c r="A57" s="120"/>
      <c r="B57" s="119"/>
      <c r="C57" s="258" t="s">
        <v>106</v>
      </c>
      <c r="E57" s="113">
        <v>50.762374572565726</v>
      </c>
      <c r="F57" s="115">
        <v>54333</v>
      </c>
      <c r="G57" s="114">
        <v>53876</v>
      </c>
      <c r="H57" s="114">
        <v>54334</v>
      </c>
      <c r="I57" s="114">
        <v>53721</v>
      </c>
      <c r="J57" s="140">
        <v>53563</v>
      </c>
      <c r="K57" s="114">
        <v>770</v>
      </c>
      <c r="L57" s="116">
        <v>1.4375595093628064</v>
      </c>
    </row>
    <row r="58" spans="1:12" s="110" customFormat="1" ht="15" customHeight="1" x14ac:dyDescent="0.2">
      <c r="A58" s="120"/>
      <c r="B58" s="119"/>
      <c r="C58" s="258" t="s">
        <v>107</v>
      </c>
      <c r="E58" s="113">
        <v>49.237625427434274</v>
      </c>
      <c r="F58" s="115">
        <v>52701</v>
      </c>
      <c r="G58" s="114">
        <v>52429</v>
      </c>
      <c r="H58" s="114">
        <v>52537</v>
      </c>
      <c r="I58" s="114">
        <v>52167</v>
      </c>
      <c r="J58" s="140">
        <v>52245</v>
      </c>
      <c r="K58" s="114">
        <v>456</v>
      </c>
      <c r="L58" s="116">
        <v>0.87281079529141548</v>
      </c>
    </row>
    <row r="59" spans="1:12" s="110" customFormat="1" ht="15" customHeight="1" x14ac:dyDescent="0.2">
      <c r="A59" s="120"/>
      <c r="B59" s="119"/>
      <c r="C59" s="258" t="s">
        <v>105</v>
      </c>
      <c r="D59" s="110" t="s">
        <v>197</v>
      </c>
      <c r="E59" s="113">
        <v>94.742792010015506</v>
      </c>
      <c r="F59" s="115">
        <v>101407</v>
      </c>
      <c r="G59" s="114">
        <v>100694</v>
      </c>
      <c r="H59" s="114">
        <v>101294</v>
      </c>
      <c r="I59" s="114">
        <v>100374</v>
      </c>
      <c r="J59" s="140">
        <v>100344</v>
      </c>
      <c r="K59" s="114">
        <v>1063</v>
      </c>
      <c r="L59" s="116">
        <v>1.0593558159929841</v>
      </c>
    </row>
    <row r="60" spans="1:12" s="110" customFormat="1" ht="15" customHeight="1" x14ac:dyDescent="0.2">
      <c r="A60" s="120"/>
      <c r="B60" s="119"/>
      <c r="C60" s="258"/>
      <c r="D60" s="267" t="s">
        <v>198</v>
      </c>
      <c r="E60" s="113">
        <v>49.428540436064573</v>
      </c>
      <c r="F60" s="115">
        <v>50124</v>
      </c>
      <c r="G60" s="114">
        <v>49668</v>
      </c>
      <c r="H60" s="114">
        <v>50148</v>
      </c>
      <c r="I60" s="114">
        <v>49583</v>
      </c>
      <c r="J60" s="140">
        <v>49475</v>
      </c>
      <c r="K60" s="114">
        <v>649</v>
      </c>
      <c r="L60" s="116">
        <v>1.3117736230419403</v>
      </c>
    </row>
    <row r="61" spans="1:12" s="110" customFormat="1" ht="15" customHeight="1" x14ac:dyDescent="0.2">
      <c r="A61" s="120"/>
      <c r="B61" s="119"/>
      <c r="C61" s="258"/>
      <c r="D61" s="267" t="s">
        <v>199</v>
      </c>
      <c r="E61" s="113">
        <v>50.571459563935427</v>
      </c>
      <c r="F61" s="115">
        <v>51283</v>
      </c>
      <c r="G61" s="114">
        <v>51026</v>
      </c>
      <c r="H61" s="114">
        <v>51146</v>
      </c>
      <c r="I61" s="114">
        <v>50791</v>
      </c>
      <c r="J61" s="140">
        <v>50869</v>
      </c>
      <c r="K61" s="114">
        <v>414</v>
      </c>
      <c r="L61" s="116">
        <v>0.8138551966816725</v>
      </c>
    </row>
    <row r="62" spans="1:12" s="110" customFormat="1" ht="15" customHeight="1" x14ac:dyDescent="0.2">
      <c r="A62" s="120"/>
      <c r="B62" s="119"/>
      <c r="C62" s="258"/>
      <c r="D62" s="258" t="s">
        <v>200</v>
      </c>
      <c r="E62" s="113">
        <v>5.257207989984491</v>
      </c>
      <c r="F62" s="115">
        <v>5627</v>
      </c>
      <c r="G62" s="114">
        <v>5611</v>
      </c>
      <c r="H62" s="114">
        <v>5577</v>
      </c>
      <c r="I62" s="114">
        <v>5514</v>
      </c>
      <c r="J62" s="140">
        <v>5464</v>
      </c>
      <c r="K62" s="114">
        <v>163</v>
      </c>
      <c r="L62" s="116">
        <v>2.9831625183016106</v>
      </c>
    </row>
    <row r="63" spans="1:12" s="110" customFormat="1" ht="15" customHeight="1" x14ac:dyDescent="0.2">
      <c r="A63" s="120"/>
      <c r="B63" s="119"/>
      <c r="C63" s="258"/>
      <c r="D63" s="267" t="s">
        <v>198</v>
      </c>
      <c r="E63" s="113">
        <v>74.800071085836151</v>
      </c>
      <c r="F63" s="115">
        <v>4209</v>
      </c>
      <c r="G63" s="114">
        <v>4208</v>
      </c>
      <c r="H63" s="114">
        <v>4186</v>
      </c>
      <c r="I63" s="114">
        <v>4138</v>
      </c>
      <c r="J63" s="140">
        <v>4088</v>
      </c>
      <c r="K63" s="114">
        <v>121</v>
      </c>
      <c r="L63" s="116">
        <v>2.9598825831702542</v>
      </c>
    </row>
    <row r="64" spans="1:12" s="110" customFormat="1" ht="15" customHeight="1" x14ac:dyDescent="0.2">
      <c r="A64" s="120"/>
      <c r="B64" s="119"/>
      <c r="C64" s="258"/>
      <c r="D64" s="267" t="s">
        <v>199</v>
      </c>
      <c r="E64" s="113">
        <v>25.199928914163852</v>
      </c>
      <c r="F64" s="115">
        <v>1418</v>
      </c>
      <c r="G64" s="114">
        <v>1403</v>
      </c>
      <c r="H64" s="114">
        <v>1391</v>
      </c>
      <c r="I64" s="114">
        <v>1376</v>
      </c>
      <c r="J64" s="140">
        <v>1376</v>
      </c>
      <c r="K64" s="114">
        <v>42</v>
      </c>
      <c r="L64" s="116">
        <v>3.0523255813953489</v>
      </c>
    </row>
    <row r="65" spans="1:12" s="110" customFormat="1" ht="15" customHeight="1" x14ac:dyDescent="0.2">
      <c r="A65" s="120"/>
      <c r="B65" s="119" t="s">
        <v>201</v>
      </c>
      <c r="C65" s="258"/>
      <c r="E65" s="113">
        <v>16.12287047341837</v>
      </c>
      <c r="F65" s="115">
        <v>30133</v>
      </c>
      <c r="G65" s="114">
        <v>29832</v>
      </c>
      <c r="H65" s="114">
        <v>29429</v>
      </c>
      <c r="I65" s="114">
        <v>29003</v>
      </c>
      <c r="J65" s="140">
        <v>28498</v>
      </c>
      <c r="K65" s="114">
        <v>1635</v>
      </c>
      <c r="L65" s="116">
        <v>5.7372447189276441</v>
      </c>
    </row>
    <row r="66" spans="1:12" s="110" customFormat="1" ht="15" customHeight="1" x14ac:dyDescent="0.2">
      <c r="A66" s="120"/>
      <c r="B66" s="119"/>
      <c r="C66" s="258" t="s">
        <v>106</v>
      </c>
      <c r="E66" s="113">
        <v>53.529353200809744</v>
      </c>
      <c r="F66" s="115">
        <v>16130</v>
      </c>
      <c r="G66" s="114">
        <v>16058</v>
      </c>
      <c r="H66" s="114">
        <v>15856</v>
      </c>
      <c r="I66" s="114">
        <v>15622</v>
      </c>
      <c r="J66" s="140">
        <v>15393</v>
      </c>
      <c r="K66" s="114">
        <v>737</v>
      </c>
      <c r="L66" s="116">
        <v>4.7878905996232053</v>
      </c>
    </row>
    <row r="67" spans="1:12" s="110" customFormat="1" ht="15" customHeight="1" x14ac:dyDescent="0.2">
      <c r="A67" s="120"/>
      <c r="B67" s="119"/>
      <c r="C67" s="258" t="s">
        <v>107</v>
      </c>
      <c r="E67" s="113">
        <v>46.470646799190256</v>
      </c>
      <c r="F67" s="115">
        <v>14003</v>
      </c>
      <c r="G67" s="114">
        <v>13774</v>
      </c>
      <c r="H67" s="114">
        <v>13573</v>
      </c>
      <c r="I67" s="114">
        <v>13381</v>
      </c>
      <c r="J67" s="140">
        <v>13105</v>
      </c>
      <c r="K67" s="114">
        <v>898</v>
      </c>
      <c r="L67" s="116">
        <v>6.8523464326592904</v>
      </c>
    </row>
    <row r="68" spans="1:12" s="110" customFormat="1" ht="15" customHeight="1" x14ac:dyDescent="0.2">
      <c r="A68" s="120"/>
      <c r="B68" s="119"/>
      <c r="C68" s="258" t="s">
        <v>105</v>
      </c>
      <c r="D68" s="110" t="s">
        <v>202</v>
      </c>
      <c r="E68" s="113">
        <v>20.973683337205056</v>
      </c>
      <c r="F68" s="115">
        <v>6320</v>
      </c>
      <c r="G68" s="114">
        <v>6119</v>
      </c>
      <c r="H68" s="114">
        <v>5937</v>
      </c>
      <c r="I68" s="114">
        <v>5720</v>
      </c>
      <c r="J68" s="140">
        <v>5455</v>
      </c>
      <c r="K68" s="114">
        <v>865</v>
      </c>
      <c r="L68" s="116">
        <v>15.857011915673693</v>
      </c>
    </row>
    <row r="69" spans="1:12" s="110" customFormat="1" ht="15" customHeight="1" x14ac:dyDescent="0.2">
      <c r="A69" s="120"/>
      <c r="B69" s="119"/>
      <c r="C69" s="258"/>
      <c r="D69" s="267" t="s">
        <v>198</v>
      </c>
      <c r="E69" s="113">
        <v>50.284810126582279</v>
      </c>
      <c r="F69" s="115">
        <v>3178</v>
      </c>
      <c r="G69" s="114">
        <v>3066</v>
      </c>
      <c r="H69" s="114">
        <v>2970</v>
      </c>
      <c r="I69" s="114">
        <v>2870</v>
      </c>
      <c r="J69" s="140">
        <v>2768</v>
      </c>
      <c r="K69" s="114">
        <v>410</v>
      </c>
      <c r="L69" s="116">
        <v>14.812138728323699</v>
      </c>
    </row>
    <row r="70" spans="1:12" s="110" customFormat="1" ht="15" customHeight="1" x14ac:dyDescent="0.2">
      <c r="A70" s="120"/>
      <c r="B70" s="119"/>
      <c r="C70" s="258"/>
      <c r="D70" s="267" t="s">
        <v>199</v>
      </c>
      <c r="E70" s="113">
        <v>49.715189873417721</v>
      </c>
      <c r="F70" s="115">
        <v>3142</v>
      </c>
      <c r="G70" s="114">
        <v>3053</v>
      </c>
      <c r="H70" s="114">
        <v>2967</v>
      </c>
      <c r="I70" s="114">
        <v>2850</v>
      </c>
      <c r="J70" s="140">
        <v>2687</v>
      </c>
      <c r="K70" s="114">
        <v>455</v>
      </c>
      <c r="L70" s="116">
        <v>16.933382954968366</v>
      </c>
    </row>
    <row r="71" spans="1:12" s="110" customFormat="1" ht="15" customHeight="1" x14ac:dyDescent="0.2">
      <c r="A71" s="120"/>
      <c r="B71" s="119"/>
      <c r="C71" s="258"/>
      <c r="D71" s="110" t="s">
        <v>203</v>
      </c>
      <c r="E71" s="113">
        <v>70.075996415889563</v>
      </c>
      <c r="F71" s="115">
        <v>21116</v>
      </c>
      <c r="G71" s="114">
        <v>21026</v>
      </c>
      <c r="H71" s="114">
        <v>20837</v>
      </c>
      <c r="I71" s="114">
        <v>20717</v>
      </c>
      <c r="J71" s="140">
        <v>20525</v>
      </c>
      <c r="K71" s="114">
        <v>591</v>
      </c>
      <c r="L71" s="116">
        <v>2.8794153471376371</v>
      </c>
    </row>
    <row r="72" spans="1:12" s="110" customFormat="1" ht="15" customHeight="1" x14ac:dyDescent="0.2">
      <c r="A72" s="120"/>
      <c r="B72" s="119"/>
      <c r="C72" s="258"/>
      <c r="D72" s="267" t="s">
        <v>198</v>
      </c>
      <c r="E72" s="113">
        <v>53.987497632127294</v>
      </c>
      <c r="F72" s="115">
        <v>11400</v>
      </c>
      <c r="G72" s="114">
        <v>11433</v>
      </c>
      <c r="H72" s="114">
        <v>11343</v>
      </c>
      <c r="I72" s="114">
        <v>11257</v>
      </c>
      <c r="J72" s="140">
        <v>11147</v>
      </c>
      <c r="K72" s="114">
        <v>253</v>
      </c>
      <c r="L72" s="116">
        <v>2.269668969229389</v>
      </c>
    </row>
    <row r="73" spans="1:12" s="110" customFormat="1" ht="15" customHeight="1" x14ac:dyDescent="0.2">
      <c r="A73" s="120"/>
      <c r="B73" s="119"/>
      <c r="C73" s="258"/>
      <c r="D73" s="267" t="s">
        <v>199</v>
      </c>
      <c r="E73" s="113">
        <v>46.012502367872706</v>
      </c>
      <c r="F73" s="115">
        <v>9716</v>
      </c>
      <c r="G73" s="114">
        <v>9593</v>
      </c>
      <c r="H73" s="114">
        <v>9494</v>
      </c>
      <c r="I73" s="114">
        <v>9460</v>
      </c>
      <c r="J73" s="140">
        <v>9378</v>
      </c>
      <c r="K73" s="114">
        <v>338</v>
      </c>
      <c r="L73" s="116">
        <v>3.604179995734698</v>
      </c>
    </row>
    <row r="74" spans="1:12" s="110" customFormat="1" ht="15" customHeight="1" x14ac:dyDescent="0.2">
      <c r="A74" s="120"/>
      <c r="B74" s="119"/>
      <c r="C74" s="258"/>
      <c r="D74" s="110" t="s">
        <v>204</v>
      </c>
      <c r="E74" s="113">
        <v>8.9503202469053864</v>
      </c>
      <c r="F74" s="115">
        <v>2697</v>
      </c>
      <c r="G74" s="114">
        <v>2687</v>
      </c>
      <c r="H74" s="114">
        <v>2655</v>
      </c>
      <c r="I74" s="114">
        <v>2566</v>
      </c>
      <c r="J74" s="140">
        <v>2518</v>
      </c>
      <c r="K74" s="114">
        <v>179</v>
      </c>
      <c r="L74" s="116">
        <v>7.1088165210484515</v>
      </c>
    </row>
    <row r="75" spans="1:12" s="110" customFormat="1" ht="15" customHeight="1" x14ac:dyDescent="0.2">
      <c r="A75" s="120"/>
      <c r="B75" s="119"/>
      <c r="C75" s="258"/>
      <c r="D75" s="267" t="s">
        <v>198</v>
      </c>
      <c r="E75" s="113">
        <v>57.545420837968116</v>
      </c>
      <c r="F75" s="115">
        <v>1552</v>
      </c>
      <c r="G75" s="114">
        <v>1559</v>
      </c>
      <c r="H75" s="114">
        <v>1543</v>
      </c>
      <c r="I75" s="114">
        <v>1495</v>
      </c>
      <c r="J75" s="140">
        <v>1478</v>
      </c>
      <c r="K75" s="114">
        <v>74</v>
      </c>
      <c r="L75" s="116">
        <v>5.006765899864682</v>
      </c>
    </row>
    <row r="76" spans="1:12" s="110" customFormat="1" ht="15" customHeight="1" x14ac:dyDescent="0.2">
      <c r="A76" s="120"/>
      <c r="B76" s="119"/>
      <c r="C76" s="258"/>
      <c r="D76" s="267" t="s">
        <v>199</v>
      </c>
      <c r="E76" s="113">
        <v>42.454579162031884</v>
      </c>
      <c r="F76" s="115">
        <v>1145</v>
      </c>
      <c r="G76" s="114">
        <v>1128</v>
      </c>
      <c r="H76" s="114">
        <v>1112</v>
      </c>
      <c r="I76" s="114">
        <v>1071</v>
      </c>
      <c r="J76" s="140">
        <v>1040</v>
      </c>
      <c r="K76" s="114">
        <v>105</v>
      </c>
      <c r="L76" s="116">
        <v>10.096153846153847</v>
      </c>
    </row>
    <row r="77" spans="1:12" s="110" customFormat="1" ht="15" customHeight="1" x14ac:dyDescent="0.2">
      <c r="A77" s="534"/>
      <c r="B77" s="119" t="s">
        <v>205</v>
      </c>
      <c r="C77" s="268"/>
      <c r="D77" s="182"/>
      <c r="E77" s="113">
        <v>11.089054875438746</v>
      </c>
      <c r="F77" s="115">
        <v>20725</v>
      </c>
      <c r="G77" s="114">
        <v>20740</v>
      </c>
      <c r="H77" s="114">
        <v>20910</v>
      </c>
      <c r="I77" s="114">
        <v>20235</v>
      </c>
      <c r="J77" s="140">
        <v>20269</v>
      </c>
      <c r="K77" s="114">
        <v>456</v>
      </c>
      <c r="L77" s="116">
        <v>2.2497409837683162</v>
      </c>
    </row>
    <row r="78" spans="1:12" s="110" customFormat="1" ht="15" customHeight="1" x14ac:dyDescent="0.2">
      <c r="A78" s="120"/>
      <c r="B78" s="119"/>
      <c r="C78" s="268" t="s">
        <v>106</v>
      </c>
      <c r="D78" s="182"/>
      <c r="E78" s="113">
        <v>57.645355850422199</v>
      </c>
      <c r="F78" s="115">
        <v>11947</v>
      </c>
      <c r="G78" s="114">
        <v>11880</v>
      </c>
      <c r="H78" s="114">
        <v>12040</v>
      </c>
      <c r="I78" s="114">
        <v>11670</v>
      </c>
      <c r="J78" s="140">
        <v>11586</v>
      </c>
      <c r="K78" s="114">
        <v>361</v>
      </c>
      <c r="L78" s="116">
        <v>3.1158294493354046</v>
      </c>
    </row>
    <row r="79" spans="1:12" s="110" customFormat="1" ht="15" customHeight="1" x14ac:dyDescent="0.2">
      <c r="A79" s="123"/>
      <c r="B79" s="124"/>
      <c r="C79" s="260" t="s">
        <v>107</v>
      </c>
      <c r="D79" s="261"/>
      <c r="E79" s="125">
        <v>42.354644149577801</v>
      </c>
      <c r="F79" s="143">
        <v>8778</v>
      </c>
      <c r="G79" s="144">
        <v>8860</v>
      </c>
      <c r="H79" s="144">
        <v>8870</v>
      </c>
      <c r="I79" s="144">
        <v>8565</v>
      </c>
      <c r="J79" s="145">
        <v>8683</v>
      </c>
      <c r="K79" s="144">
        <v>95</v>
      </c>
      <c r="L79" s="146">
        <v>1.0940919037199124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186896</v>
      </c>
      <c r="E11" s="114">
        <v>186593</v>
      </c>
      <c r="F11" s="114">
        <v>186726</v>
      </c>
      <c r="G11" s="114">
        <v>182384</v>
      </c>
      <c r="H11" s="140">
        <v>181564</v>
      </c>
      <c r="I11" s="115">
        <v>5332</v>
      </c>
      <c r="J11" s="116">
        <v>2.9367055143090042</v>
      </c>
    </row>
    <row r="12" spans="1:15" s="110" customFormat="1" ht="24.95" customHeight="1" x14ac:dyDescent="0.2">
      <c r="A12" s="193" t="s">
        <v>132</v>
      </c>
      <c r="B12" s="194" t="s">
        <v>133</v>
      </c>
      <c r="C12" s="113">
        <v>3.0498245013269414E-2</v>
      </c>
      <c r="D12" s="115">
        <v>57</v>
      </c>
      <c r="E12" s="114">
        <v>59</v>
      </c>
      <c r="F12" s="114">
        <v>60</v>
      </c>
      <c r="G12" s="114">
        <v>63</v>
      </c>
      <c r="H12" s="140">
        <v>57</v>
      </c>
      <c r="I12" s="115">
        <v>0</v>
      </c>
      <c r="J12" s="116">
        <v>0</v>
      </c>
    </row>
    <row r="13" spans="1:15" s="110" customFormat="1" ht="24.95" customHeight="1" x14ac:dyDescent="0.2">
      <c r="A13" s="193" t="s">
        <v>134</v>
      </c>
      <c r="B13" s="199" t="s">
        <v>214</v>
      </c>
      <c r="C13" s="113">
        <v>2.3119809947778442</v>
      </c>
      <c r="D13" s="115">
        <v>4321</v>
      </c>
      <c r="E13" s="114">
        <v>4334</v>
      </c>
      <c r="F13" s="114">
        <v>4405</v>
      </c>
      <c r="G13" s="114">
        <v>4480</v>
      </c>
      <c r="H13" s="140">
        <v>4365</v>
      </c>
      <c r="I13" s="115">
        <v>-44</v>
      </c>
      <c r="J13" s="116">
        <v>-1.0080183276059564</v>
      </c>
    </row>
    <row r="14" spans="1:15" s="287" customFormat="1" ht="24" customHeight="1" x14ac:dyDescent="0.2">
      <c r="A14" s="193" t="s">
        <v>215</v>
      </c>
      <c r="B14" s="199" t="s">
        <v>137</v>
      </c>
      <c r="C14" s="113">
        <v>9.961689923807894</v>
      </c>
      <c r="D14" s="115">
        <v>18618</v>
      </c>
      <c r="E14" s="114">
        <v>18970</v>
      </c>
      <c r="F14" s="114">
        <v>18942</v>
      </c>
      <c r="G14" s="114">
        <v>18712</v>
      </c>
      <c r="H14" s="140">
        <v>18645</v>
      </c>
      <c r="I14" s="115">
        <v>-27</v>
      </c>
      <c r="J14" s="116">
        <v>-0.14481094127111827</v>
      </c>
      <c r="K14" s="110"/>
      <c r="L14" s="110"/>
      <c r="M14" s="110"/>
      <c r="N14" s="110"/>
      <c r="O14" s="110"/>
    </row>
    <row r="15" spans="1:15" s="110" customFormat="1" ht="24.75" customHeight="1" x14ac:dyDescent="0.2">
      <c r="A15" s="193" t="s">
        <v>216</v>
      </c>
      <c r="B15" s="199" t="s">
        <v>217</v>
      </c>
      <c r="C15" s="113">
        <v>1.6918500128413663</v>
      </c>
      <c r="D15" s="115">
        <v>3162</v>
      </c>
      <c r="E15" s="114">
        <v>3139</v>
      </c>
      <c r="F15" s="114">
        <v>2975</v>
      </c>
      <c r="G15" s="114">
        <v>2899</v>
      </c>
      <c r="H15" s="140">
        <v>2879</v>
      </c>
      <c r="I15" s="115">
        <v>283</v>
      </c>
      <c r="J15" s="116">
        <v>9.8298020145883989</v>
      </c>
    </row>
    <row r="16" spans="1:15" s="287" customFormat="1" ht="24.95" customHeight="1" x14ac:dyDescent="0.2">
      <c r="A16" s="193" t="s">
        <v>218</v>
      </c>
      <c r="B16" s="199" t="s">
        <v>141</v>
      </c>
      <c r="C16" s="113">
        <v>6.7631195959250068</v>
      </c>
      <c r="D16" s="115">
        <v>12640</v>
      </c>
      <c r="E16" s="114">
        <v>13023</v>
      </c>
      <c r="F16" s="114">
        <v>13147</v>
      </c>
      <c r="G16" s="114">
        <v>13047</v>
      </c>
      <c r="H16" s="140">
        <v>13010</v>
      </c>
      <c r="I16" s="115">
        <v>-370</v>
      </c>
      <c r="J16" s="116">
        <v>-2.8439661798616447</v>
      </c>
      <c r="K16" s="110"/>
      <c r="L16" s="110"/>
      <c r="M16" s="110"/>
      <c r="N16" s="110"/>
      <c r="O16" s="110"/>
    </row>
    <row r="17" spans="1:15" s="110" customFormat="1" ht="24.95" customHeight="1" x14ac:dyDescent="0.2">
      <c r="A17" s="193" t="s">
        <v>219</v>
      </c>
      <c r="B17" s="199" t="s">
        <v>220</v>
      </c>
      <c r="C17" s="113">
        <v>1.5067203150415205</v>
      </c>
      <c r="D17" s="115">
        <v>2816</v>
      </c>
      <c r="E17" s="114">
        <v>2808</v>
      </c>
      <c r="F17" s="114">
        <v>2820</v>
      </c>
      <c r="G17" s="114">
        <v>2766</v>
      </c>
      <c r="H17" s="140">
        <v>2756</v>
      </c>
      <c r="I17" s="115">
        <v>60</v>
      </c>
      <c r="J17" s="116">
        <v>2.1770682148040637</v>
      </c>
    </row>
    <row r="18" spans="1:15" s="287" customFormat="1" ht="24.95" customHeight="1" x14ac:dyDescent="0.2">
      <c r="A18" s="201" t="s">
        <v>144</v>
      </c>
      <c r="B18" s="202" t="s">
        <v>145</v>
      </c>
      <c r="C18" s="113">
        <v>6.6427317866621012</v>
      </c>
      <c r="D18" s="115">
        <v>12415</v>
      </c>
      <c r="E18" s="114">
        <v>11794</v>
      </c>
      <c r="F18" s="114">
        <v>12024</v>
      </c>
      <c r="G18" s="114">
        <v>11462</v>
      </c>
      <c r="H18" s="140">
        <v>11385</v>
      </c>
      <c r="I18" s="115">
        <v>1030</v>
      </c>
      <c r="J18" s="116">
        <v>9.0469916556873073</v>
      </c>
      <c r="K18" s="110"/>
      <c r="L18" s="110"/>
      <c r="M18" s="110"/>
      <c r="N18" s="110"/>
      <c r="O18" s="110"/>
    </row>
    <row r="19" spans="1:15" s="110" customFormat="1" ht="24.95" customHeight="1" x14ac:dyDescent="0.2">
      <c r="A19" s="193" t="s">
        <v>146</v>
      </c>
      <c r="B19" s="199" t="s">
        <v>147</v>
      </c>
      <c r="C19" s="113">
        <v>14.293510829552265</v>
      </c>
      <c r="D19" s="115">
        <v>26714</v>
      </c>
      <c r="E19" s="114">
        <v>26711</v>
      </c>
      <c r="F19" s="114">
        <v>26847</v>
      </c>
      <c r="G19" s="114">
        <v>26214</v>
      </c>
      <c r="H19" s="140">
        <v>26289</v>
      </c>
      <c r="I19" s="115">
        <v>425</v>
      </c>
      <c r="J19" s="116">
        <v>1.6166457453687855</v>
      </c>
    </row>
    <row r="20" spans="1:15" s="287" customFormat="1" ht="24.95" customHeight="1" x14ac:dyDescent="0.2">
      <c r="A20" s="193" t="s">
        <v>148</v>
      </c>
      <c r="B20" s="199" t="s">
        <v>149</v>
      </c>
      <c r="C20" s="113">
        <v>6.13656793082784</v>
      </c>
      <c r="D20" s="115">
        <v>11469</v>
      </c>
      <c r="E20" s="114">
        <v>11371</v>
      </c>
      <c r="F20" s="114">
        <v>11772</v>
      </c>
      <c r="G20" s="114">
        <v>11330</v>
      </c>
      <c r="H20" s="140">
        <v>11326</v>
      </c>
      <c r="I20" s="115">
        <v>143</v>
      </c>
      <c r="J20" s="116">
        <v>1.2625816704926718</v>
      </c>
      <c r="K20" s="110"/>
      <c r="L20" s="110"/>
      <c r="M20" s="110"/>
      <c r="N20" s="110"/>
      <c r="O20" s="110"/>
    </row>
    <row r="21" spans="1:15" s="110" customFormat="1" ht="24.95" customHeight="1" x14ac:dyDescent="0.2">
      <c r="A21" s="201" t="s">
        <v>150</v>
      </c>
      <c r="B21" s="202" t="s">
        <v>151</v>
      </c>
      <c r="C21" s="113">
        <v>2.2429586508004453</v>
      </c>
      <c r="D21" s="115">
        <v>4192</v>
      </c>
      <c r="E21" s="114">
        <v>4293</v>
      </c>
      <c r="F21" s="114">
        <v>4400</v>
      </c>
      <c r="G21" s="114">
        <v>4345</v>
      </c>
      <c r="H21" s="140">
        <v>4324</v>
      </c>
      <c r="I21" s="115">
        <v>-132</v>
      </c>
      <c r="J21" s="116">
        <v>-3.0527289546716005</v>
      </c>
    </row>
    <row r="22" spans="1:15" s="110" customFormat="1" ht="24.95" customHeight="1" x14ac:dyDescent="0.2">
      <c r="A22" s="201" t="s">
        <v>152</v>
      </c>
      <c r="B22" s="199" t="s">
        <v>153</v>
      </c>
      <c r="C22" s="113">
        <v>3.3430356989983734</v>
      </c>
      <c r="D22" s="115">
        <v>6248</v>
      </c>
      <c r="E22" s="114">
        <v>6354</v>
      </c>
      <c r="F22" s="114">
        <v>6285</v>
      </c>
      <c r="G22" s="114">
        <v>6079</v>
      </c>
      <c r="H22" s="140">
        <v>6019</v>
      </c>
      <c r="I22" s="115">
        <v>229</v>
      </c>
      <c r="J22" s="116">
        <v>3.8046187074264828</v>
      </c>
    </row>
    <row r="23" spans="1:15" s="110" customFormat="1" ht="24.95" customHeight="1" x14ac:dyDescent="0.2">
      <c r="A23" s="193" t="s">
        <v>154</v>
      </c>
      <c r="B23" s="199" t="s">
        <v>155</v>
      </c>
      <c r="C23" s="113">
        <v>1.8405958393973119</v>
      </c>
      <c r="D23" s="115">
        <v>3440</v>
      </c>
      <c r="E23" s="114">
        <v>3513</v>
      </c>
      <c r="F23" s="114">
        <v>3475</v>
      </c>
      <c r="G23" s="114">
        <v>3436</v>
      </c>
      <c r="H23" s="140">
        <v>3490</v>
      </c>
      <c r="I23" s="115">
        <v>-50</v>
      </c>
      <c r="J23" s="116">
        <v>-1.4326647564469914</v>
      </c>
    </row>
    <row r="24" spans="1:15" s="110" customFormat="1" ht="24.95" customHeight="1" x14ac:dyDescent="0.2">
      <c r="A24" s="193" t="s">
        <v>156</v>
      </c>
      <c r="B24" s="199" t="s">
        <v>221</v>
      </c>
      <c r="C24" s="113">
        <v>6.7797063607567845</v>
      </c>
      <c r="D24" s="115">
        <v>12671</v>
      </c>
      <c r="E24" s="114">
        <v>12638</v>
      </c>
      <c r="F24" s="114">
        <v>12626</v>
      </c>
      <c r="G24" s="114">
        <v>12267</v>
      </c>
      <c r="H24" s="140">
        <v>12263</v>
      </c>
      <c r="I24" s="115">
        <v>408</v>
      </c>
      <c r="J24" s="116">
        <v>3.3270814645682134</v>
      </c>
    </row>
    <row r="25" spans="1:15" s="110" customFormat="1" ht="24.95" customHeight="1" x14ac:dyDescent="0.2">
      <c r="A25" s="193" t="s">
        <v>222</v>
      </c>
      <c r="B25" s="204" t="s">
        <v>159</v>
      </c>
      <c r="C25" s="113">
        <v>6.5111077818679908</v>
      </c>
      <c r="D25" s="115">
        <v>12169</v>
      </c>
      <c r="E25" s="114">
        <v>11842</v>
      </c>
      <c r="F25" s="114">
        <v>11919</v>
      </c>
      <c r="G25" s="114">
        <v>11285</v>
      </c>
      <c r="H25" s="140">
        <v>11175</v>
      </c>
      <c r="I25" s="115">
        <v>994</v>
      </c>
      <c r="J25" s="116">
        <v>8.8948545861297532</v>
      </c>
    </row>
    <row r="26" spans="1:15" s="110" customFormat="1" ht="24.95" customHeight="1" x14ac:dyDescent="0.2">
      <c r="A26" s="201">
        <v>782.78300000000002</v>
      </c>
      <c r="B26" s="203" t="s">
        <v>160</v>
      </c>
      <c r="C26" s="113">
        <v>1.7983263419227806</v>
      </c>
      <c r="D26" s="115">
        <v>3361</v>
      </c>
      <c r="E26" s="114">
        <v>3516</v>
      </c>
      <c r="F26" s="114">
        <v>3687</v>
      </c>
      <c r="G26" s="114">
        <v>3644</v>
      </c>
      <c r="H26" s="140">
        <v>3653</v>
      </c>
      <c r="I26" s="115">
        <v>-292</v>
      </c>
      <c r="J26" s="116">
        <v>-7.9934300574869974</v>
      </c>
    </row>
    <row r="27" spans="1:15" s="110" customFormat="1" ht="24.95" customHeight="1" x14ac:dyDescent="0.2">
      <c r="A27" s="193" t="s">
        <v>161</v>
      </c>
      <c r="B27" s="199" t="s">
        <v>223</v>
      </c>
      <c r="C27" s="113">
        <v>7.0996704049310848</v>
      </c>
      <c r="D27" s="115">
        <v>13269</v>
      </c>
      <c r="E27" s="114">
        <v>13291</v>
      </c>
      <c r="F27" s="114">
        <v>13252</v>
      </c>
      <c r="G27" s="114">
        <v>13058</v>
      </c>
      <c r="H27" s="140">
        <v>13062</v>
      </c>
      <c r="I27" s="115">
        <v>207</v>
      </c>
      <c r="J27" s="116">
        <v>1.5847496554892053</v>
      </c>
    </row>
    <row r="28" spans="1:15" s="110" customFormat="1" ht="24.95" customHeight="1" x14ac:dyDescent="0.2">
      <c r="A28" s="193" t="s">
        <v>163</v>
      </c>
      <c r="B28" s="199" t="s">
        <v>164</v>
      </c>
      <c r="C28" s="113">
        <v>7.3586379590788455</v>
      </c>
      <c r="D28" s="115">
        <v>13753</v>
      </c>
      <c r="E28" s="114">
        <v>13753</v>
      </c>
      <c r="F28" s="114">
        <v>13206</v>
      </c>
      <c r="G28" s="114">
        <v>12847</v>
      </c>
      <c r="H28" s="140">
        <v>12533</v>
      </c>
      <c r="I28" s="115">
        <v>1220</v>
      </c>
      <c r="J28" s="116">
        <v>9.734301444187345</v>
      </c>
    </row>
    <row r="29" spans="1:15" s="110" customFormat="1" ht="24.95" customHeight="1" x14ac:dyDescent="0.2">
      <c r="A29" s="193">
        <v>86</v>
      </c>
      <c r="B29" s="199" t="s">
        <v>165</v>
      </c>
      <c r="C29" s="113">
        <v>11.016287132950946</v>
      </c>
      <c r="D29" s="115">
        <v>20589</v>
      </c>
      <c r="E29" s="114">
        <v>20572</v>
      </c>
      <c r="F29" s="114">
        <v>20423</v>
      </c>
      <c r="G29" s="114">
        <v>19900</v>
      </c>
      <c r="H29" s="140">
        <v>19831</v>
      </c>
      <c r="I29" s="115">
        <v>758</v>
      </c>
      <c r="J29" s="116">
        <v>3.8222984216630529</v>
      </c>
    </row>
    <row r="30" spans="1:15" s="110" customFormat="1" ht="24.95" customHeight="1" x14ac:dyDescent="0.2">
      <c r="A30" s="193">
        <v>87.88</v>
      </c>
      <c r="B30" s="204" t="s">
        <v>166</v>
      </c>
      <c r="C30" s="113">
        <v>8.9284949918671348</v>
      </c>
      <c r="D30" s="115">
        <v>16687</v>
      </c>
      <c r="E30" s="114">
        <v>16674</v>
      </c>
      <c r="F30" s="114">
        <v>16533</v>
      </c>
      <c r="G30" s="114">
        <v>16524</v>
      </c>
      <c r="H30" s="140">
        <v>16415</v>
      </c>
      <c r="I30" s="115">
        <v>272</v>
      </c>
      <c r="J30" s="116">
        <v>1.6570210173621687</v>
      </c>
    </row>
    <row r="31" spans="1:15" s="110" customFormat="1" ht="24.95" customHeight="1" x14ac:dyDescent="0.2">
      <c r="A31" s="193" t="s">
        <v>167</v>
      </c>
      <c r="B31" s="199" t="s">
        <v>168</v>
      </c>
      <c r="C31" s="113">
        <v>3.7036640698570329</v>
      </c>
      <c r="D31" s="115">
        <v>6922</v>
      </c>
      <c r="E31" s="114">
        <v>6907</v>
      </c>
      <c r="F31" s="114">
        <v>6869</v>
      </c>
      <c r="G31" s="114">
        <v>6737</v>
      </c>
      <c r="H31" s="140">
        <v>6731</v>
      </c>
      <c r="I31" s="115">
        <v>191</v>
      </c>
      <c r="J31" s="116">
        <v>2.837616995988709</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3.0498245013269414E-2</v>
      </c>
      <c r="D34" s="115">
        <v>57</v>
      </c>
      <c r="E34" s="114">
        <v>59</v>
      </c>
      <c r="F34" s="114">
        <v>60</v>
      </c>
      <c r="G34" s="114">
        <v>63</v>
      </c>
      <c r="H34" s="140">
        <v>57</v>
      </c>
      <c r="I34" s="115">
        <v>0</v>
      </c>
      <c r="J34" s="116">
        <v>0</v>
      </c>
    </row>
    <row r="35" spans="1:10" s="110" customFormat="1" ht="24.95" customHeight="1" x14ac:dyDescent="0.2">
      <c r="A35" s="292" t="s">
        <v>171</v>
      </c>
      <c r="B35" s="293" t="s">
        <v>172</v>
      </c>
      <c r="C35" s="113">
        <v>18.916402705247837</v>
      </c>
      <c r="D35" s="115">
        <v>35354</v>
      </c>
      <c r="E35" s="114">
        <v>35098</v>
      </c>
      <c r="F35" s="114">
        <v>35371</v>
      </c>
      <c r="G35" s="114">
        <v>34654</v>
      </c>
      <c r="H35" s="140">
        <v>34395</v>
      </c>
      <c r="I35" s="115">
        <v>959</v>
      </c>
      <c r="J35" s="116">
        <v>2.7881959587149296</v>
      </c>
    </row>
    <row r="36" spans="1:10" s="110" customFormat="1" ht="24.95" customHeight="1" x14ac:dyDescent="0.2">
      <c r="A36" s="294" t="s">
        <v>173</v>
      </c>
      <c r="B36" s="295" t="s">
        <v>174</v>
      </c>
      <c r="C36" s="125">
        <v>81.052563992808828</v>
      </c>
      <c r="D36" s="143">
        <v>151484</v>
      </c>
      <c r="E36" s="144">
        <v>151435</v>
      </c>
      <c r="F36" s="144">
        <v>151294</v>
      </c>
      <c r="G36" s="144">
        <v>147666</v>
      </c>
      <c r="H36" s="145">
        <v>147111</v>
      </c>
      <c r="I36" s="143">
        <v>4373</v>
      </c>
      <c r="J36" s="146">
        <v>2.9725853267260778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2020-09-28T07:30:04Z</dcterms:created>
  <dcterms:modified xsi:type="dcterms:W3CDTF">2020-09-28T10:32:55Z</dcterms:modified>
</cp:coreProperties>
</file>