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B44" i="24"/>
  <c r="J44" i="24" s="1"/>
  <c r="M43" i="24"/>
  <c r="K43" i="24"/>
  <c r="H43" i="24"/>
  <c r="G43" i="24"/>
  <c r="F43" i="24"/>
  <c r="E43" i="24"/>
  <c r="D43" i="24"/>
  <c r="C43" i="24"/>
  <c r="I43" i="24" s="1"/>
  <c r="B43" i="24"/>
  <c r="J43" i="24" s="1"/>
  <c r="K42" i="24"/>
  <c r="I42" i="24"/>
  <c r="D42" i="24"/>
  <c r="C42" i="24"/>
  <c r="B42" i="24"/>
  <c r="J42" i="24" s="1"/>
  <c r="M41" i="24"/>
  <c r="K41" i="24"/>
  <c r="H41" i="24"/>
  <c r="G41" i="24"/>
  <c r="F41" i="24"/>
  <c r="E41" i="24"/>
  <c r="D41" i="24"/>
  <c r="C41" i="24"/>
  <c r="I41" i="24" s="1"/>
  <c r="B41" i="24"/>
  <c r="J41" i="24" s="1"/>
  <c r="K40" i="24"/>
  <c r="D40" i="24"/>
  <c r="C40" i="24"/>
  <c r="B40" i="24"/>
  <c r="J40" i="24" s="1"/>
  <c r="M36" i="24"/>
  <c r="L36" i="24"/>
  <c r="K36" i="24"/>
  <c r="J36" i="24"/>
  <c r="I36" i="24"/>
  <c r="H36" i="24"/>
  <c r="G36" i="24"/>
  <c r="F36" i="24"/>
  <c r="E36" i="24"/>
  <c r="D36" i="24"/>
  <c r="L57" i="15"/>
  <c r="K57" i="15"/>
  <c r="C38" i="24"/>
  <c r="C37" i="24"/>
  <c r="M37" i="24" s="1"/>
  <c r="C35" i="24"/>
  <c r="C34" i="24"/>
  <c r="I34" i="24" s="1"/>
  <c r="C33" i="24"/>
  <c r="C32" i="24"/>
  <c r="C31" i="24"/>
  <c r="C30" i="24"/>
  <c r="C29" i="24"/>
  <c r="C28" i="24"/>
  <c r="I28" i="24" s="1"/>
  <c r="C27" i="24"/>
  <c r="C26" i="24"/>
  <c r="I26" i="24" s="1"/>
  <c r="C25" i="24"/>
  <c r="C24" i="24"/>
  <c r="C23" i="24"/>
  <c r="C22" i="24"/>
  <c r="C21" i="24"/>
  <c r="C20" i="24"/>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F9" i="24"/>
  <c r="K9" i="24"/>
  <c r="B14" i="24"/>
  <c r="B6" i="24"/>
  <c r="D7" i="24"/>
  <c r="J7" i="24"/>
  <c r="H7" i="24"/>
  <c r="K7" i="24"/>
  <c r="F7" i="24"/>
  <c r="B45" i="24"/>
  <c r="B39" i="24"/>
  <c r="K22" i="24"/>
  <c r="J22" i="24"/>
  <c r="H22" i="24"/>
  <c r="F22" i="24"/>
  <c r="D22" i="24"/>
  <c r="D19" i="24"/>
  <c r="J19" i="24"/>
  <c r="H19" i="24"/>
  <c r="K19" i="24"/>
  <c r="F19" i="24"/>
  <c r="K30" i="24"/>
  <c r="J30" i="24"/>
  <c r="H30" i="24"/>
  <c r="F30" i="24"/>
  <c r="D30" i="24"/>
  <c r="F27" i="24"/>
  <c r="D27" i="24"/>
  <c r="J27" i="24"/>
  <c r="H27" i="24"/>
  <c r="K27" i="24"/>
  <c r="D15" i="24"/>
  <c r="J15" i="24"/>
  <c r="H15" i="24"/>
  <c r="K15" i="24"/>
  <c r="F15" i="24"/>
  <c r="K18" i="24"/>
  <c r="H18" i="24"/>
  <c r="F18" i="24"/>
  <c r="D18" i="24"/>
  <c r="J18" i="24"/>
  <c r="D21" i="24"/>
  <c r="J21" i="24"/>
  <c r="H21" i="24"/>
  <c r="K21" i="24"/>
  <c r="F21" i="24"/>
  <c r="K24" i="24"/>
  <c r="J24" i="24"/>
  <c r="H24" i="24"/>
  <c r="F24" i="24"/>
  <c r="D24" i="24"/>
  <c r="H37" i="24"/>
  <c r="F37" i="24"/>
  <c r="D37" i="24"/>
  <c r="K37" i="24"/>
  <c r="J37" i="24"/>
  <c r="G7" i="24"/>
  <c r="L7" i="24"/>
  <c r="I7" i="24"/>
  <c r="E7" i="24"/>
  <c r="M7" i="24"/>
  <c r="G19" i="24"/>
  <c r="L19" i="24"/>
  <c r="I19" i="24"/>
  <c r="M19" i="24"/>
  <c r="E19" i="24"/>
  <c r="G25" i="24"/>
  <c r="L25" i="24"/>
  <c r="I25" i="24"/>
  <c r="E25" i="24"/>
  <c r="M25" i="24"/>
  <c r="G31" i="24"/>
  <c r="L31" i="24"/>
  <c r="I31" i="24"/>
  <c r="M31" i="24"/>
  <c r="E31" i="24"/>
  <c r="F25" i="24"/>
  <c r="D25" i="24"/>
  <c r="J25" i="24"/>
  <c r="H25" i="24"/>
  <c r="K25" i="24"/>
  <c r="F31" i="24"/>
  <c r="D31" i="24"/>
  <c r="J31" i="24"/>
  <c r="H31" i="24"/>
  <c r="K31" i="24"/>
  <c r="K34" i="24"/>
  <c r="J34" i="24"/>
  <c r="H34" i="24"/>
  <c r="F34" i="24"/>
  <c r="D34" i="24"/>
  <c r="D38" i="24"/>
  <c r="J38" i="24"/>
  <c r="H38" i="24"/>
  <c r="F38" i="24"/>
  <c r="K38" i="24"/>
  <c r="M8" i="24"/>
  <c r="E8" i="24"/>
  <c r="L8" i="24"/>
  <c r="I8" i="24"/>
  <c r="G8" i="24"/>
  <c r="G9" i="24"/>
  <c r="L9" i="24"/>
  <c r="I9" i="24"/>
  <c r="E9" i="24"/>
  <c r="M9" i="24"/>
  <c r="G29" i="24"/>
  <c r="L29" i="24"/>
  <c r="I29" i="24"/>
  <c r="M29" i="24"/>
  <c r="E29" i="24"/>
  <c r="G35" i="24"/>
  <c r="L35" i="24"/>
  <c r="I35" i="24"/>
  <c r="M35" i="24"/>
  <c r="E35" i="24"/>
  <c r="K16" i="24"/>
  <c r="H16" i="24"/>
  <c r="F16" i="24"/>
  <c r="D16" i="24"/>
  <c r="J16" i="24"/>
  <c r="K28" i="24"/>
  <c r="J28" i="24"/>
  <c r="H28" i="24"/>
  <c r="F28" i="24"/>
  <c r="D28" i="24"/>
  <c r="G17" i="24"/>
  <c r="L17" i="24"/>
  <c r="I17" i="24"/>
  <c r="M17" i="24"/>
  <c r="E17" i="24"/>
  <c r="G23" i="24"/>
  <c r="L23" i="24"/>
  <c r="I23" i="24"/>
  <c r="M23" i="24"/>
  <c r="E23" i="24"/>
  <c r="D17" i="24"/>
  <c r="J17" i="24"/>
  <c r="H17" i="24"/>
  <c r="K17" i="24"/>
  <c r="F17" i="24"/>
  <c r="F23" i="24"/>
  <c r="D23" i="24"/>
  <c r="J23" i="24"/>
  <c r="H23" i="24"/>
  <c r="K23" i="24"/>
  <c r="K26" i="24"/>
  <c r="J26" i="24"/>
  <c r="H26" i="24"/>
  <c r="F26" i="24"/>
  <c r="D26" i="24"/>
  <c r="F29" i="24"/>
  <c r="D29" i="24"/>
  <c r="J29" i="24"/>
  <c r="H29" i="24"/>
  <c r="K29" i="24"/>
  <c r="K32" i="24"/>
  <c r="J32" i="24"/>
  <c r="H32" i="24"/>
  <c r="F32" i="24"/>
  <c r="D32" i="24"/>
  <c r="F35" i="24"/>
  <c r="D35" i="24"/>
  <c r="J35" i="24"/>
  <c r="H35" i="24"/>
  <c r="K35" i="24"/>
  <c r="G21" i="24"/>
  <c r="L21" i="24"/>
  <c r="I21" i="24"/>
  <c r="M21" i="24"/>
  <c r="E21" i="24"/>
  <c r="G27" i="24"/>
  <c r="L27" i="24"/>
  <c r="I27" i="24"/>
  <c r="M27" i="24"/>
  <c r="E27" i="24"/>
  <c r="G33" i="24"/>
  <c r="L33" i="24"/>
  <c r="I33" i="24"/>
  <c r="E33" i="24"/>
  <c r="M33" i="24"/>
  <c r="K8" i="24"/>
  <c r="H8" i="24"/>
  <c r="F8" i="24"/>
  <c r="D8" i="24"/>
  <c r="J8" i="24"/>
  <c r="K20" i="24"/>
  <c r="H20" i="24"/>
  <c r="F20" i="24"/>
  <c r="D20" i="24"/>
  <c r="J20" i="24"/>
  <c r="G15" i="24"/>
  <c r="L15" i="24"/>
  <c r="I15" i="24"/>
  <c r="E15" i="24"/>
  <c r="M15" i="24"/>
  <c r="F33" i="24"/>
  <c r="D33" i="24"/>
  <c r="J33" i="24"/>
  <c r="H33" i="24"/>
  <c r="K33" i="24"/>
  <c r="M38" i="24"/>
  <c r="E38" i="24"/>
  <c r="L38" i="24"/>
  <c r="G38" i="24"/>
  <c r="I38" i="24"/>
  <c r="G28" i="24"/>
  <c r="M44" i="24"/>
  <c r="E44" i="24"/>
  <c r="L44" i="24"/>
  <c r="I44" i="24"/>
  <c r="G44" i="24"/>
  <c r="M16" i="24"/>
  <c r="E16" i="24"/>
  <c r="L16" i="24"/>
  <c r="M24" i="24"/>
  <c r="E24" i="24"/>
  <c r="L24" i="24"/>
  <c r="M32" i="24"/>
  <c r="E32" i="24"/>
  <c r="L32" i="24"/>
  <c r="G26" i="24"/>
  <c r="G34" i="24"/>
  <c r="E37" i="24"/>
  <c r="M42" i="24"/>
  <c r="E42" i="24"/>
  <c r="L42" i="24"/>
  <c r="G42" i="24"/>
  <c r="C14" i="24"/>
  <c r="C6" i="24"/>
  <c r="M22" i="24"/>
  <c r="E22" i="24"/>
  <c r="L22" i="24"/>
  <c r="M30" i="24"/>
  <c r="E30" i="24"/>
  <c r="L30" i="24"/>
  <c r="C45" i="24"/>
  <c r="C39" i="24"/>
  <c r="G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6" i="24"/>
  <c r="G24" i="24"/>
  <c r="G32" i="24"/>
  <c r="M40" i="24"/>
  <c r="E40" i="24"/>
  <c r="L40" i="24"/>
  <c r="G40" i="24"/>
  <c r="M20" i="24"/>
  <c r="E20" i="24"/>
  <c r="L20" i="24"/>
  <c r="M28" i="24"/>
  <c r="E28" i="24"/>
  <c r="L28" i="24"/>
  <c r="I37" i="24"/>
  <c r="L37" i="24"/>
  <c r="I16" i="24"/>
  <c r="G18" i="24"/>
  <c r="I24" i="24"/>
  <c r="I32" i="24"/>
  <c r="G20" i="24"/>
  <c r="G22" i="24"/>
  <c r="G30" i="24"/>
  <c r="I40" i="24"/>
  <c r="M18" i="24"/>
  <c r="E18" i="24"/>
  <c r="L18" i="24"/>
  <c r="M26" i="24"/>
  <c r="E26" i="24"/>
  <c r="L26" i="24"/>
  <c r="M34" i="24"/>
  <c r="E34" i="24"/>
  <c r="L34" i="24"/>
  <c r="I20" i="24"/>
  <c r="I22" i="24"/>
  <c r="I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F42" i="24"/>
  <c r="F44" i="24"/>
  <c r="H40" i="24"/>
  <c r="L41" i="24"/>
  <c r="H42" i="24"/>
  <c r="L43" i="24"/>
  <c r="H44" i="24"/>
  <c r="M6" i="24" l="1"/>
  <c r="E6" i="24"/>
  <c r="L6" i="24"/>
  <c r="I6" i="24"/>
  <c r="G6" i="24"/>
  <c r="I77" i="24"/>
  <c r="I45" i="24"/>
  <c r="M45" i="24"/>
  <c r="E45" i="24"/>
  <c r="L45" i="24"/>
  <c r="G45" i="24"/>
  <c r="M14" i="24"/>
  <c r="E14" i="24"/>
  <c r="L14" i="24"/>
  <c r="I14" i="24"/>
  <c r="G14" i="24"/>
  <c r="K6" i="24"/>
  <c r="H6" i="24"/>
  <c r="F6" i="24"/>
  <c r="D6" i="24"/>
  <c r="J6" i="24"/>
  <c r="H39" i="24"/>
  <c r="F39" i="24"/>
  <c r="D39" i="24"/>
  <c r="K39" i="24"/>
  <c r="J39" i="24"/>
  <c r="K14" i="24"/>
  <c r="H14" i="24"/>
  <c r="F14" i="24"/>
  <c r="D14" i="24"/>
  <c r="J14" i="24"/>
  <c r="J77" i="24"/>
  <c r="K77" i="24"/>
  <c r="H45" i="24"/>
  <c r="F45" i="24"/>
  <c r="D45" i="24"/>
  <c r="K45" i="24"/>
  <c r="J45" i="24"/>
  <c r="I39" i="24"/>
  <c r="L39" i="24"/>
  <c r="M39" i="24"/>
  <c r="G39" i="24"/>
  <c r="E39" i="24"/>
  <c r="K79" i="24" l="1"/>
  <c r="K78" i="24"/>
  <c r="J79" i="24"/>
  <c r="J78" i="24"/>
  <c r="I78" i="24"/>
  <c r="I79" i="24"/>
  <c r="I83" i="24" l="1"/>
  <c r="I82" i="24"/>
  <c r="I81" i="24"/>
</calcChain>
</file>

<file path=xl/sharedStrings.xml><?xml version="1.0" encoding="utf-8"?>
<sst xmlns="http://schemas.openxmlformats.org/spreadsheetml/2006/main" count="1637" uniqueCount="522">
  <si>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</si>
  <si>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</si>
  <si>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</si>
  <si>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</si>
  <si>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</si>
  <si>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</si>
  <si>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</si>
  <si>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</si>
  <si>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</si>
  <si>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</si>
  <si>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</si>
  <si>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</si>
  <si>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</si>
  <si>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Bonn (323)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</si>
  <si>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</si>
  <si>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</si>
  <si>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</si>
  <si>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</si>
  <si>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</si>
  <si>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</si>
  <si>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</si>
  <si>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</si>
  <si>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</si>
  <si>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</si>
  <si>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</si>
  <si>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</si>
  <si>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</si>
  <si>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</si>
  <si>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</si>
  <si>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</si>
  <si>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</si>
  <si>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</si>
  <si>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</si>
  <si>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</si>
  <si>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</si>
  <si>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</si>
  <si>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</si>
  <si>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</si>
  <si>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</si>
  <si>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</si>
  <si>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</si>
  <si>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</si>
  <si>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</si>
  <si>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</si>
  <si>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</si>
  <si>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</si>
  <si>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</si>
  <si>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</si>
  <si>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</si>
  <si>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</si>
  <si>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</si>
  <si>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</si>
  <si>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</si>
  <si>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</si>
  <si>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</si>
  <si>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</si>
  <si>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</si>
  <si>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</si>
  <si>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</si>
  <si>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</si>
  <si>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</si>
  <si>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</si>
  <si>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</si>
  <si>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</si>
  <si>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</si>
  <si>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</si>
  <si>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</si>
  <si>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</si>
  <si>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</si>
  <si>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</si>
  <si>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</si>
  <si>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</si>
  <si>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</si>
  <si>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</si>
  <si>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</si>
  <si>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</si>
  <si>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</si>
  <si>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</si>
  <si>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</si>
  <si>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</si>
  <si>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</si>
  <si>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</si>
  <si>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</si>
  <si>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</si>
  <si>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</si>
  <si>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</si>
  <si>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</si>
  <si>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</si>
  <si>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</si>
  <si>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</si>
  <si>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</si>
  <si>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</si>
  <si>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Bonn (323);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</si>
  <si>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</si>
  <si>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</si>
  <si>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</si>
  <si>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</si>
  <si>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</si>
  <si>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</si>
  <si>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</si>
  <si>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</si>
  <si>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</si>
  <si>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</si>
  <si>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</si>
  <si>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</si>
  <si>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</si>
  <si>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</si>
  <si>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</si>
  <si>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</si>
  <si>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</si>
  <si>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</si>
  <si>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</si>
  <si>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</si>
  <si>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</si>
  <si>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</si>
  <si>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</si>
  <si>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</si>
  <si>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</si>
  <si>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</si>
  <si>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</si>
  <si>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</si>
  <si>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</si>
  <si>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</si>
  <si>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</si>
  <si>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</si>
  <si>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</si>
  <si>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</si>
  <si>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</si>
  <si>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</si>
  <si>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</si>
  <si>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</si>
  <si>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</si>
  <si>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</si>
  <si>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</si>
  <si>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</si>
  <si>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</si>
  <si>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</si>
  <si>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</si>
  <si>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</si>
  <si>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</si>
  <si>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</si>
  <si>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</si>
  <si>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</si>
  <si>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</si>
  <si>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</si>
  <si>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</si>
  <si>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</si>
  <si>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</si>
  <si>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</si>
  <si>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</si>
  <si>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</si>
  <si>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</si>
  <si>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</si>
  <si>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</si>
  <si>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</si>
  <si>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</si>
  <si>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</si>
  <si>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</si>
  <si>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</si>
  <si>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</si>
  <si>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</si>
  <si>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</si>
  <si>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</si>
  <si>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</si>
  <si>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</si>
  <si>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</si>
  <si>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</si>
  <si>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</si>
  <si>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</si>
  <si>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</si>
  <si>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</si>
  <si>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</si>
  <si>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</si>
  <si>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</si>
  <si>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</si>
  <si>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</si>
  <si>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</si>
  <si>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</si>
  <si>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</si>
  <si>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</si>
  <si>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</si>
  <si>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</si>
  <si>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</si>
  <si>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Bonn (323)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</si>
  <si>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</si>
  <si>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</si>
  <si>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</si>
  <si>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</si>
  <si>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</si>
  <si>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</si>
  <si>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</si>
  <si>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</si>
  <si>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</si>
  <si>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</si>
  <si>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</si>
  <si>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</si>
  <si>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</si>
  <si>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</si>
  <si>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</si>
  <si>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</si>
  <si>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</si>
  <si>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</si>
  <si>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</si>
  <si>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</si>
  <si>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</si>
  <si>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</si>
  <si>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</si>
  <si>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</si>
  <si>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</si>
  <si>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</si>
  <si>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</si>
  <si>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</si>
  <si>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</si>
  <si>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</si>
  <si>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</si>
  <si>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</si>
  <si>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</si>
  <si>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</si>
  <si>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</si>
  <si>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</si>
  <si>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</si>
  <si>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</si>
  <si>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</si>
  <si>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</si>
  <si>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</si>
  <si>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</si>
  <si>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</si>
  <si>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</si>
  <si>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</si>
  <si>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</si>
  <si>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</si>
  <si>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</si>
  <si>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</si>
  <si>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</si>
  <si>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</si>
  <si>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</si>
  <si>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</si>
  <si>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</si>
  <si>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</si>
  <si>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</si>
  <si>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</si>
  <si>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</si>
  <si>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</si>
  <si>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</si>
  <si>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</si>
  <si>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</si>
  <si>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</si>
  <si>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</si>
  <si>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</si>
  <si>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</si>
  <si>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</si>
  <si>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</si>
  <si>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</si>
  <si>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</si>
  <si>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</si>
  <si>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</si>
  <si>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</si>
  <si>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</si>
  <si>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</si>
  <si>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</si>
  <si>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</si>
  <si>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</si>
  <si>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</si>
  <si>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</si>
  <si>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</si>
  <si>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</si>
  <si>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</si>
  <si>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</si>
  <si>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</si>
  <si>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</si>
  <si>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</si>
  <si>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</si>
  <si>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</si>
  <si>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</si>
  <si>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</si>
  <si>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</si>
  <si>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</si>
  <si>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</si>
  <si>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</si>
  <si>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</si>
  <si>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</si>
  <si>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</si>
  <si>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</si>
  <si>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</si>
  <si>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</si>
  <si>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</si>
  <si>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</si>
  <si>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</si>
  <si>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</si>
  <si>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</si>
  <si>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</si>
  <si>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</si>
  <si>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</si>
  <si>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</si>
  <si>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</si>
  <si>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</si>
  <si>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</si>
  <si>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</si>
  <si>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</si>
  <si>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</si>
  <si>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</si>
  <si>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</si>
  <si>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</si>
  <si>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</si>
  <si>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</si>
  <si>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</si>
  <si>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</si>
  <si>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</si>
  <si>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</si>
  <si>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</si>
  <si>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</si>
  <si>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</si>
  <si>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</si>
  <si>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</si>
  <si>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</si>
  <si>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</si>
  <si>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</si>
  <si>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</si>
  <si>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</si>
  <si>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</si>
  <si>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</si>
  <si>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</si>
  <si>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</si>
  <si>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</si>
  <si>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</si>
  <si>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</si>
  <si>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</si>
  <si>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Bonn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</si>
  <si>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</si>
  <si>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</si>
  <si>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</si>
  <si>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</si>
  <si>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</si>
  <si>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</si>
  <si>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</si>
  <si>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</si>
  <si>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</si>
  <si>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</si>
  <si>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</si>
  <si>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</si>
  <si>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</si>
  <si>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</si>
  <si>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</si>
  <si>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</si>
  <si>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</si>
  <si>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</si>
  <si>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</si>
  <si>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</si>
  <si>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</si>
  <si>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</si>
  <si>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</si>
  <si>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</si>
  <si>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</si>
  <si>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</si>
  <si>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</si>
  <si>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</si>
  <si>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</si>
  <si>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</si>
  <si>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</si>
  <si>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</si>
  <si>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</si>
  <si>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</si>
  <si>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</si>
  <si>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</si>
  <si>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</si>
  <si>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</si>
  <si>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</si>
  <si>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</si>
  <si>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</si>
  <si>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</si>
  <si>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</si>
  <si>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</si>
  <si>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</si>
  <si>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</si>
  <si>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Bonn (323);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</si>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</sst>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{CDA0B9D7-17D4-4289-850D-A64F95A35D95}</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2CE2-4B27-AF5B-F57707A673E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{4527BE2B-7377-4258-AE75-D4FFC93AF53A}</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CE2-4B27-AF5B-F57707A673E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{F4BB6FF0-D8A2-4148-BD25-95FCF28CE458}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CE2-4B27-AF5B-F57707A673E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{18D78A21-0524-4934-819E-CBBE91D63D49}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CE2-4B27-AF5B-F57707A673E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1.2825492125696831</c:v>
                </c:pt>
                <c:pt idx="1">
                  <c:v>1.3225681822425275</c:v>
                </c:pt>
                <c:pt idx="2">
                  <c:v>1.1186464311118853</c:v>
                </c:pt>
                <c:pt idx="3">
                  <c:v>1.0875687030768</c:v>
                </c:pt>
              </c:numCache>
            </c:numRef>
          </c:val>
          <c:extLst>
            <c:ext xmlns:c16="http://schemas.microsoft.com/office/drawing/2014/chart" uri="{C3380CC4-5D6E-409C-BE32-E72D297353CC}">
              <c16:uniqueId val="{00000004-2CE2-4B27-AF5B-F57707A673E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{AA757321-4053-4A77-9EA4-C2F05FDA11D0}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CE2-4B27-AF5B-F57707A673E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{BD679738-FB7A-4ED9-93DB-B716D8BE6712}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CE2-4B27-AF5B-F57707A673E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{9EA11AF2-D8D7-4F20-8AF9-CF2D4EEDAF11}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CE2-4B27-AF5B-F57707A673E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{7C03E48F-ED14-4172-9040-C25E8DF21C04}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CE2-4B27-AF5B-F57707A673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CE2-4B27-AF5B-F57707A673E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CE2-4B27-AF5B-F57707A673E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{DE792FF9-404C-48DB-8B80-7A58646DCD0F}</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5AF3-4FEE-8A85-FB5FFC01F3D5}"/>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{1C9091F6-1155-48AC-914C-0E31D05581F7}</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5AF3-4FEE-8A85-FB5FFC01F3D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{A5B80B31-A088-437A-B4B0-B5FEC5C5731D}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AF3-4FEE-8A85-FB5FFC01F3D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{4CFAA499-D878-477A-8AED-EC4E12AB0B2C}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AF3-4FEE-8A85-FB5FFC01F3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-2.6440879382055851</c:v>
                </c:pt>
                <c:pt idx="1">
                  <c:v>-3.156552267354261</c:v>
                </c:pt>
                <c:pt idx="2">
                  <c:v>-2.7637010795899166</c:v>
                </c:pt>
                <c:pt idx="3">
                  <c:v>-2.8655893304673015</c:v>
                </c:pt>
              </c:numCache>
            </c:numRef>
          </c:val>
          <c:extLst>
            <c:ext xmlns:c16="http://schemas.microsoft.com/office/drawing/2014/chart" uri="{C3380CC4-5D6E-409C-BE32-E72D297353CC}">
              <c16:uniqueId val="{00000004-5AF3-4FEE-8A85-FB5FFC01F3D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{492FE90F-8901-468C-A625-912E47E19D12}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AF3-4FEE-8A85-FB5FFC01F3D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{00FED4EF-1243-4B01-B281-746BB1CDEB0A}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AF3-4FEE-8A85-FB5FFC01F3D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{41987B1E-9981-4E95-8263-3B633A2BF903}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AF3-4FEE-8A85-FB5FFC01F3D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{2804E070-2A07-4AA1-93CD-A438E333A695}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AF3-4FEE-8A85-FB5FFC01F3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AF3-4FEE-8A85-FB5FFC01F3D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AF3-4FEE-8A85-FB5FFC01F3D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{647F9420-B87C-48AE-904C-233DFBD5F0C8}</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32B5-4A51-8AFF-7E6571BAD926}"/>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{1B3D3CB9-0E9F-4824-9086-611498B5670A}</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32B5-4A51-8AFF-7E6571BAD926}"/>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{43F43483-F86E-411B-8D66-D8E7EFE79FCE}</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32B5-4A51-8AFF-7E6571BAD926}"/>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{754CE5A6-7DB2-40A4-B2B5-792A29AE7FD1}</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32B5-4A51-8AFF-7E6571BAD926}"/>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{CA2526B4-0F52-43AC-96AE-4EBA48B16166}</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32B5-4A51-8AFF-7E6571BAD926}"/>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{053B3158-27E1-487A-A756-A7B7E18ED62D}</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32B5-4A51-8AFF-7E6571BAD926}"/>
                </c:ext>
              </c:extLst>
            </c:dLbl>
            <c:dLbl>
              <c:idx val="6"/>
              <c:tx>
                <c:strRef>
                  <c:f>Daten_Diagramme!$D$20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{C426065D-3DAF-4A61-B05B-B14DA8835D84}</c15:txfldGUID>
                      <c15:f>Daten_Diagramme!$D$20</c15:f>
                      <c15:dlblFieldTableCache>
                        <c:ptCount val="1"/>
                        <c:pt idx="0">
                          <c:v>-5.2</c:v>
                        </c:pt>
                      </c15:dlblFieldTableCache>
                    </c15:dlblFTEntry>
                  </c15:dlblFieldTable>
                  <c15:showDataLabelsRange val="0"/>
                </c:ext>
                <c:ext xmlns:c16="http://schemas.microsoft.com/office/drawing/2014/chart" uri="{C3380CC4-5D6E-409C-BE32-E72D297353CC}">
                  <c16:uniqueId val="{00000006-32B5-4A51-8AFF-7E6571BAD926}"/>
                </c:ext>
              </c:extLst>
            </c:dLbl>
            <c:dLbl>
              <c:idx val="7"/>
              <c:tx>
                <c:strRef>
                  <c:f>Daten_Diagramme!$D$21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{0FBCC69F-718B-414F-9E83-F77C519E2733}</c15:txfldGUID>
                      <c15:f>Daten_Diagramme!$D$21</c15:f>
                      <c15:dlblFieldTableCache>
                        <c:ptCount val="1"/>
                        <c:pt idx="0">
                          <c:v>3.7</c:v>
                        </c:pt>
                      </c15:dlblFieldTableCache>
                    </c15:dlblFTEntry>
                  </c15:dlblFieldTable>
                  <c15:showDataLabelsRange val="0"/>
                </c:ext>
                <c:ext xmlns:c16="http://schemas.microsoft.com/office/drawing/2014/chart" uri="{C3380CC4-5D6E-409C-BE32-E72D297353CC}">
                  <c16:uniqueId val="{00000007-32B5-4A51-8AFF-7E6571BAD926}"/>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{E0180481-C0B6-4536-BBE2-A708BC224769}</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32B5-4A51-8AFF-7E6571BAD926}"/>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{E454706B-F642-45E8-880A-F462440D987D}</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32B5-4A51-8AFF-7E6571BAD926}"/>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{6FBF51A0-2A1B-4EDD-9B43-EC5892F09463}</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32B5-4A51-8AFF-7E6571BAD926}"/>
                </c:ext>
              </c:extLst>
            </c:dLbl>
            <c:dLbl>
              <c:idx val="11"/>
              <c:tx>
                <c:strRef>
                  <c:f>Daten_Diagramme!$D$25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{20AB6102-15E6-4830-BE46-73E2F4657A75}</c15:txfldGUID>
                      <c15:f>Daten_Diagramme!$D$25</c15:f>
                      <c15:dlblFieldTableCache>
                        <c:ptCount val="1"/>
                        <c:pt idx="0">
                          <c:v>5.1</c:v>
                        </c:pt>
                      </c15:dlblFieldTableCache>
                    </c15:dlblFTEntry>
                  </c15:dlblFieldTable>
                  <c15:showDataLabelsRange val="0"/>
                </c:ext>
                <c:ext xmlns:c16="http://schemas.microsoft.com/office/drawing/2014/chart" uri="{C3380CC4-5D6E-409C-BE32-E72D297353CC}">
                  <c16:uniqueId val="{0000000B-32B5-4A51-8AFF-7E6571BAD926}"/>
                </c:ext>
              </c:extLst>
            </c:dLbl>
            <c:dLbl>
              <c:idx val="12"/>
              <c:tx>
                <c:strRef>
                  <c:f>Daten_Diagramme!$D$26</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{CEDC8A0C-199F-440E-86A2-9CCC1C86708B}</c15:txfldGUID>
                      <c15:f>Daten_Diagramme!$D$26</c15:f>
                      <c15:dlblFieldTableCache>
                        <c:ptCount val="1"/>
                        <c:pt idx="0">
                          <c:v>-14.1</c:v>
                        </c:pt>
                      </c15:dlblFieldTableCache>
                    </c15:dlblFTEntry>
                  </c15:dlblFieldTable>
                  <c15:showDataLabelsRange val="0"/>
                </c:ext>
                <c:ext xmlns:c16="http://schemas.microsoft.com/office/drawing/2014/chart" uri="{C3380CC4-5D6E-409C-BE32-E72D297353CC}">
                  <c16:uniqueId val="{0000000C-32B5-4A51-8AFF-7E6571BAD926}"/>
                </c:ext>
              </c:extLst>
            </c:dLbl>
            <c:dLbl>
              <c:idx val="13"/>
              <c:tx>
                <c:strRef>
                  <c:f>Daten_Diagramme!$D$27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{8B2BD489-0233-46A4-B5BF-6FE644EEB854}</c15:txfldGUID>
                      <c15:f>Daten_Diagramme!$D$27</c15:f>
                      <c15:dlblFieldTableCache>
                        <c:ptCount val="1"/>
                        <c:pt idx="0">
                          <c:v>5.5</c:v>
                        </c:pt>
                      </c15:dlblFieldTableCache>
                    </c15:dlblFTEntry>
                  </c15:dlblFieldTable>
                  <c15:showDataLabelsRange val="0"/>
                </c:ext>
                <c:ext xmlns:c16="http://schemas.microsoft.com/office/drawing/2014/chart" uri="{C3380CC4-5D6E-409C-BE32-E72D297353CC}">
                  <c16:uniqueId val="{0000000D-32B5-4A51-8AFF-7E6571BAD926}"/>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{93747464-C851-4C5F-BAC9-DB272E3152FB}</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32B5-4A51-8AFF-7E6571BAD926}"/>
                </c:ext>
              </c:extLst>
            </c:dLbl>
            <c:dLbl>
              <c:idx val="15"/>
              <c:tx>
                <c:strRef>
                  <c:f>Daten_Diagramme!$D$29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{0CF7CE87-63A1-424C-BFD2-E271EE75C008}</c15:txfldGUID>
                      <c15:f>Daten_Diagramme!$D$29</c15:f>
                      <c15:dlblFieldTableCache>
                        <c:ptCount val="1"/>
                        <c:pt idx="0">
                          <c:v>-13.1</c:v>
                        </c:pt>
                      </c15:dlblFieldTableCache>
                    </c15:dlblFTEntry>
                  </c15:dlblFieldTable>
                  <c15:showDataLabelsRange val="0"/>
                </c:ext>
                <c:ext xmlns:c16="http://schemas.microsoft.com/office/drawing/2014/chart" uri="{C3380CC4-5D6E-409C-BE32-E72D297353CC}">
                  <c16:uniqueId val="{0000000F-32B5-4A51-8AFF-7E6571BAD926}"/>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{57262C1A-1284-4E34-B9A1-FB766241E609}</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32B5-4A51-8AFF-7E6571BAD926}"/>
                </c:ext>
              </c:extLst>
            </c:dLbl>
            <c:dLbl>
              <c:idx val="17"/>
              <c:tx>
                <c:strRef>
                  <c:f>Daten_Diagramme!$D$31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{DF9DE46E-25FA-49BB-BC36-DD33ABE7F00A}</c15:txfldGUID>
                      <c15:f>Daten_Diagramme!$D$31</c15:f>
                      <c15:dlblFieldTableCache>
                        <c:ptCount val="1"/>
                        <c:pt idx="0">
                          <c:v>5.1</c:v>
                        </c:pt>
                      </c15:dlblFieldTableCache>
                    </c15:dlblFTEntry>
                  </c15:dlblFieldTable>
                  <c15:showDataLabelsRange val="0"/>
                </c:ext>
                <c:ext xmlns:c16="http://schemas.microsoft.com/office/drawing/2014/chart" uri="{C3380CC4-5D6E-409C-BE32-E72D297353CC}">
                  <c16:uniqueId val="{00000011-32B5-4A51-8AFF-7E6571BAD926}"/>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{0A0BA75F-6AC2-4A5D-8ADB-7C96F9D9C42F}</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32B5-4A51-8AFF-7E6571BAD926}"/>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{50173BA7-4601-43EE-B74B-0A4A8AB58513}</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32B5-4A51-8AFF-7E6571BAD926}"/>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{697C8C01-B6C7-4F58-A22B-A38346FB563F}</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32B5-4A51-8AFF-7E6571BAD92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{1D85A961-F42B-44F4-BB15-5D77A6728F8C}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2B5-4A51-8AFF-7E6571BAD92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{6550B2F6-E643-4092-B434-E16A5D7E6B0D}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2B5-4A51-8AFF-7E6571BAD926}"/>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{F69D6364-64BB-43D9-9A53-99F6E21FB667}</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32B5-4A51-8AFF-7E6571BAD926}"/>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{4AA838C5-5020-4B8F-A073-F2CB011FCECA}</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32B5-4A51-8AFF-7E6571BAD926}"/>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{407B8631-07DC-4EAD-81DD-8C257A190116}</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32B5-4A51-8AFF-7E6571BAD92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{2B40390F-CC09-4267-95FA-C0DC99323538}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2B5-4A51-8AFF-7E6571BAD92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{69558D02-10DF-45BC-A767-EC1FC978DEA1}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2B5-4A51-8AFF-7E6571BAD92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{75FF1561-8C53-45EF-982D-BABF9286DA60}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2B5-4A51-8AFF-7E6571BAD92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{2E1C9F2F-963A-4980-9AC6-FB19079895AE}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2B5-4A51-8AFF-7E6571BAD92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{CCC9D557-62B4-454F-BD38-85A7BE774D22}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2B5-4A51-8AFF-7E6571BAD926}"/>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{EB7164E3-BB73-4990-AACF-A415052477A4}</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32B5-4A51-8AFF-7E6571BAD9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1.2825492125696831</c:v>
                </c:pt>
                <c:pt idx="1">
                  <c:v>0.62849162011173187</c:v>
                </c:pt>
                <c:pt idx="2">
                  <c:v>8.5984522785898534E-2</c:v>
                </c:pt>
                <c:pt idx="3">
                  <c:v>-2.7489517819706499</c:v>
                </c:pt>
                <c:pt idx="4">
                  <c:v>-0.28378378378378377</c:v>
                </c:pt>
                <c:pt idx="5">
                  <c:v>-2.2063425829334444</c:v>
                </c:pt>
                <c:pt idx="6">
                  <c:v>-5.2209181912323093</c:v>
                </c:pt>
                <c:pt idx="7">
                  <c:v>3.6738768718801995</c:v>
                </c:pt>
                <c:pt idx="8">
                  <c:v>0.86397819367713991</c:v>
                </c:pt>
                <c:pt idx="9">
                  <c:v>2.446308298386072</c:v>
                </c:pt>
                <c:pt idx="10">
                  <c:v>-0.56846681156997159</c:v>
                </c:pt>
                <c:pt idx="11">
                  <c:v>5.0926759042648913</c:v>
                </c:pt>
                <c:pt idx="12">
                  <c:v>-14.119508562918838</c:v>
                </c:pt>
                <c:pt idx="13">
                  <c:v>5.5194318760674799</c:v>
                </c:pt>
                <c:pt idx="14">
                  <c:v>3.2211316777550887</c:v>
                </c:pt>
                <c:pt idx="15">
                  <c:v>-13.138862102217937</c:v>
                </c:pt>
                <c:pt idx="16">
                  <c:v>1.6942448414529634</c:v>
                </c:pt>
                <c:pt idx="17">
                  <c:v>5.1171006894979767</c:v>
                </c:pt>
                <c:pt idx="18">
                  <c:v>2.3671436676542901</c:v>
                </c:pt>
                <c:pt idx="19">
                  <c:v>2.6997678424324123</c:v>
                </c:pt>
                <c:pt idx="20">
                  <c:v>-0.35661218424962854</c:v>
                </c:pt>
                <c:pt idx="21">
                  <c:v>0</c:v>
                </c:pt>
                <c:pt idx="23">
                  <c:v>0.62849162011173187</c:v>
                </c:pt>
                <c:pt idx="24">
                  <c:v>-0.87165190387126368</c:v>
                </c:pt>
                <c:pt idx="25">
                  <c:v>1.7138114279886192</c:v>
                </c:pt>
              </c:numCache>
            </c:numRef>
          </c:val>
          <c:extLst>
            <c:ext xmlns:c16="http://schemas.microsoft.com/office/drawing/2014/chart" uri="{C3380CC4-5D6E-409C-BE32-E72D297353CC}">
              <c16:uniqueId val="{00000020-32B5-4A51-8AFF-7E6571BAD92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{B010A49E-3614-4C3D-BB7C-F58D8CFB11E0}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2B5-4A51-8AFF-7E6571BAD92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{B610DB91-94A2-4466-9676-2F892763CB78}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2B5-4A51-8AFF-7E6571BAD92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{2FAA1F03-CDF9-415C-B224-801DCFBC12C9}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2B5-4A51-8AFF-7E6571BAD92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{877F09C5-F777-4435-83E4-B4ECC9C6E037}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2B5-4A51-8AFF-7E6571BAD92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{CEB82E01-5725-472E-8CE1-B27D8E8D77E6}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2B5-4A51-8AFF-7E6571BAD92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{AD1EF750-1F6E-4950-B975-ED61FD8CA989}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2B5-4A51-8AFF-7E6571BAD92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{6B5B3068-BBE7-457B-AC33-D1437922D9DC}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2B5-4A51-8AFF-7E6571BAD92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{E63744B5-98D8-4488-B8F1-C41801BEB07E}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2B5-4A51-8AFF-7E6571BAD92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{51FA286C-FCF9-44F1-B5CB-D95EEA41A563}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2B5-4A51-8AFF-7E6571BAD92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{665E0C89-5AD4-4188-94D0-B6E7DE257C76}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2B5-4A51-8AFF-7E6571BAD92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{D7D1B924-C710-4250-B8FE-C3F7F90E4896}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2B5-4A51-8AFF-7E6571BAD92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{CF05C77F-5EF5-4C35-AD22-F16B0894E2FD}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2B5-4A51-8AFF-7E6571BAD92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{68375CEB-BE96-4637-A065-C3052A9E1D07}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2B5-4A51-8AFF-7E6571BAD92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{311D133C-9DA2-4E04-80D6-D4394393AAFB}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2B5-4A51-8AFF-7E6571BAD92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{6D8B6CCC-A920-4972-B025-632178F7C0AF}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2B5-4A51-8AFF-7E6571BAD92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{D0164459-A3FF-4EE3-9B0C-94BDF080C37C}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2B5-4A51-8AFF-7E6571BAD92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{790C3E8D-81F8-4E54-B404-EA75FF91D7C0}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2B5-4A51-8AFF-7E6571BAD92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{5C2611C1-E273-4CA2-A10F-DA34B16AD4F0}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2B5-4A51-8AFF-7E6571BAD92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{6BF46A05-0547-4EBC-893C-CC6EA2F836E3}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2B5-4A51-8AFF-7E6571BAD92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{BBB42724-29D2-4C69-9B35-95D12BB079CF}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2B5-4A51-8AFF-7E6571BAD92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{4AC0D0E9-B6B0-4B8A-89BE-FB6B93203649}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2B5-4A51-8AFF-7E6571BAD92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{0B594B0F-65E8-4821-ACD9-E7EF7B0A9240}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2B5-4A51-8AFF-7E6571BAD92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{28BF5E82-8494-4430-B776-E4C88B759FDE}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2B5-4A51-8AFF-7E6571BAD92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{76015AD4-AB12-44AC-A223-E03401C0B15B}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2B5-4A51-8AFF-7E6571BAD92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{6BE4C822-504C-4680-8075-790FB6ECA1E0}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2B5-4A51-8AFF-7E6571BAD92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{26E8E881-0A20-4D2D-ABDD-7E36CC655331}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2B5-4A51-8AFF-7E6571BAD92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{F4D8338C-8A7D-4975-A490-664A1E854956}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2B5-4A51-8AFF-7E6571BAD92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{0CBCBE92-5466-42D9-9C6F-6D16FF913056}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2B5-4A51-8AFF-7E6571BAD92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{93759B55-E9A9-40CE-8F97-DC606C4408F7}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2B5-4A51-8AFF-7E6571BAD92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{0C2E4293-06FF-4394-A692-88077B3FBC4D}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2B5-4A51-8AFF-7E6571BAD92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{6BE537FB-F517-4294-9D60-D0B99C4D34C9}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2B5-4A51-8AFF-7E6571BAD92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{078E4613-444D-4C5E-97EB-09B5FD420B3B}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2B5-4A51-8AFF-7E6571BAD9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2B5-4A51-8AFF-7E6571BAD92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2B5-4A51-8AFF-7E6571BAD92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{9DF8EC0C-EA2B-4D81-8DCE-8BB74251F5BB}</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692F-494B-9B37-E0631867F798}"/>
                </c:ext>
              </c:extLst>
            </c:dLbl>
            <c:dLbl>
              <c:idx val="1"/>
              <c:tx>
                <c:strRef>
                  <c:f>Daten_Diagramme!$E$15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{0CE6AB4A-A911-4A6B-84F0-32043664B6E2}</c15:txfldGUID>
                      <c15:f>Daten_Diagramme!$E$15</c15:f>
                      <c15:dlblFieldTableCache>
                        <c:ptCount val="1"/>
                        <c:pt idx="0">
                          <c:v>6.6</c:v>
                        </c:pt>
                      </c15:dlblFieldTableCache>
                    </c15:dlblFTEntry>
                  </c15:dlblFieldTable>
                  <c15:showDataLabelsRange val="0"/>
                </c:ext>
                <c:ext xmlns:c16="http://schemas.microsoft.com/office/drawing/2014/chart" uri="{C3380CC4-5D6E-409C-BE32-E72D297353CC}">
                  <c16:uniqueId val="{00000001-692F-494B-9B37-E0631867F798}"/>
                </c:ext>
              </c:extLst>
            </c:dLbl>
            <c:dLbl>
              <c:idx val="2"/>
              <c:tx>
                <c:strRef>
                  <c:f>Daten_Diagramme!$E$16</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{8A49DE4E-F0D9-4C9C-A964-787DAF49F451}</c15:txfldGUID>
                      <c15:f>Daten_Diagramme!$E$16</c15:f>
                      <c15:dlblFieldTableCache>
                        <c:ptCount val="1"/>
                        <c:pt idx="0">
                          <c:v>-11.5</c:v>
                        </c:pt>
                      </c15:dlblFieldTableCache>
                    </c15:dlblFTEntry>
                  </c15:dlblFieldTable>
                  <c15:showDataLabelsRange val="0"/>
                </c:ext>
                <c:ext xmlns:c16="http://schemas.microsoft.com/office/drawing/2014/chart" uri="{C3380CC4-5D6E-409C-BE32-E72D297353CC}">
                  <c16:uniqueId val="{00000002-692F-494B-9B37-E0631867F798}"/>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{C0929B25-DED2-4983-BC6D-5AC0637D6DB0}</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692F-494B-9B37-E0631867F798}"/>
                </c:ext>
              </c:extLst>
            </c:dLbl>
            <c:dLbl>
              <c:idx val="4"/>
              <c:tx>
                <c:strRef>
                  <c:f>Daten_Diagramme!$E$18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{2DFBCDF1-933B-43C9-97C5-976D9A97E296}</c15:txfldGUID>
                      <c15:f>Daten_Diagramme!$E$18</c15:f>
                      <c15:dlblFieldTableCache>
                        <c:ptCount val="1"/>
                        <c:pt idx="0">
                          <c:v>-0.1</c:v>
                        </c:pt>
                      </c15:dlblFieldTableCache>
                    </c15:dlblFTEntry>
                  </c15:dlblFieldTable>
                  <c15:showDataLabelsRange val="0"/>
                </c:ext>
                <c:ext xmlns:c16="http://schemas.microsoft.com/office/drawing/2014/chart" uri="{C3380CC4-5D6E-409C-BE32-E72D297353CC}">
                  <c16:uniqueId val="{00000004-692F-494B-9B37-E0631867F798}"/>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{D3CD20C3-F279-4CDC-88C2-BEC0AA2F0D54}</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692F-494B-9B37-E0631867F798}"/>
                </c:ext>
              </c:extLst>
            </c:dLbl>
            <c:dLbl>
              <c:idx val="6"/>
              <c:tx>
                <c:strRef>
                  <c:f>Daten_Diagramme!$E$20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{FD84F2FD-A51E-4AD2-8F21-67294F4157E0}</c15:txfldGUID>
                      <c15:f>Daten_Diagramme!$E$20</c15:f>
                      <c15:dlblFieldTableCache>
                        <c:ptCount val="1"/>
                        <c:pt idx="0">
                          <c:v>-10.0</c:v>
                        </c:pt>
                      </c15:dlblFieldTableCache>
                    </c15:dlblFTEntry>
                  </c15:dlblFieldTable>
                  <c15:showDataLabelsRange val="0"/>
                </c:ext>
                <c:ext xmlns:c16="http://schemas.microsoft.com/office/drawing/2014/chart" uri="{C3380CC4-5D6E-409C-BE32-E72D297353CC}">
                  <c16:uniqueId val="{00000006-692F-494B-9B37-E0631867F798}"/>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{4C874E96-9E8C-4CD9-AC4A-FF2844C4CC0F}</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692F-494B-9B37-E0631867F798}"/>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{C4FAF38E-EB96-449B-9322-2B6AAED1C62D}</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692F-494B-9B37-E0631867F798}"/>
                </c:ext>
              </c:extLst>
            </c:dLbl>
            <c:dLbl>
              <c:idx val="9"/>
              <c:tx>
                <c:strRef>
                  <c:f>Daten_Diagramme!$E$23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{2B6F4974-F313-45A6-B792-6182204403CE}</c15:txfldGUID>
                      <c15:f>Daten_Diagramme!$E$23</c15:f>
                      <c15:dlblFieldTableCache>
                        <c:ptCount val="1"/>
                        <c:pt idx="0">
                          <c:v>-5.9</c:v>
                        </c:pt>
                      </c15:dlblFieldTableCache>
                    </c15:dlblFTEntry>
                  </c15:dlblFieldTable>
                  <c15:showDataLabelsRange val="0"/>
                </c:ext>
                <c:ext xmlns:c16="http://schemas.microsoft.com/office/drawing/2014/chart" uri="{C3380CC4-5D6E-409C-BE32-E72D297353CC}">
                  <c16:uniqueId val="{00000009-692F-494B-9B37-E0631867F798}"/>
                </c:ext>
              </c:extLst>
            </c:dLbl>
            <c:dLbl>
              <c:idx val="10"/>
              <c:tx>
                <c:strRef>
                  <c:f>Daten_Diagramme!$E$24</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{9E80B907-425E-4EFC-9234-115183B4ECC5}</c15:txfldGUID>
                      <c15:f>Daten_Diagramme!$E$24</c15:f>
                      <c15:dlblFieldTableCache>
                        <c:ptCount val="1"/>
                        <c:pt idx="0">
                          <c:v>-13.0</c:v>
                        </c:pt>
                      </c15:dlblFieldTableCache>
                    </c15:dlblFTEntry>
                  </c15:dlblFieldTable>
                  <c15:showDataLabelsRange val="0"/>
                </c:ext>
                <c:ext xmlns:c16="http://schemas.microsoft.com/office/drawing/2014/chart" uri="{C3380CC4-5D6E-409C-BE32-E72D297353CC}">
                  <c16:uniqueId val="{0000000A-692F-494B-9B37-E0631867F798}"/>
                </c:ext>
              </c:extLst>
            </c:dLbl>
            <c:dLbl>
              <c:idx val="11"/>
              <c:tx>
                <c:strRef>
                  <c:f>Daten_Diagramme!$E$25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{6ED1C7E9-3AF0-4294-B555-895EFCB885E5}</c15:txfldGUID>
                      <c15:f>Daten_Diagramme!$E$25</c15:f>
                      <c15:dlblFieldTableCache>
                        <c:ptCount val="1"/>
                        <c:pt idx="0">
                          <c:v>-8.3</c:v>
                        </c:pt>
                      </c15:dlblFieldTableCache>
                    </c15:dlblFTEntry>
                  </c15:dlblFieldTable>
                  <c15:showDataLabelsRange val="0"/>
                </c:ext>
                <c:ext xmlns:c16="http://schemas.microsoft.com/office/drawing/2014/chart" uri="{C3380CC4-5D6E-409C-BE32-E72D297353CC}">
                  <c16:uniqueId val="{0000000B-692F-494B-9B37-E0631867F798}"/>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{58EC4804-0ACC-491E-80DA-64624F0F87B7}</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692F-494B-9B37-E0631867F798}"/>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{4978ECED-B8D0-403A-8EE7-42D2D447034F}</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692F-494B-9B37-E0631867F798}"/>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{4A5406F7-42A4-4DAC-AFF5-FE91FFCBC4DF}</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692F-494B-9B37-E0631867F798}"/>
                </c:ext>
              </c:extLst>
            </c:dLbl>
            <c:dLbl>
              <c:idx val="15"/>
              <c:tx>
                <c:strRef>
                  <c:f>Daten_Diagramme!$E$29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{F0EF0E88-C1DD-42FA-961C-FDCAECDA1D1B}</c15:txfldGUID>
                      <c15:f>Daten_Diagramme!$E$29</c15:f>
                      <c15:dlblFieldTableCache>
                        <c:ptCount val="1"/>
                        <c:pt idx="0">
                          <c:v>2.6</c:v>
                        </c:pt>
                      </c15:dlblFieldTableCache>
                    </c15:dlblFTEntry>
                  </c15:dlblFieldTable>
                  <c15:showDataLabelsRange val="0"/>
                </c:ext>
                <c:ext xmlns:c16="http://schemas.microsoft.com/office/drawing/2014/chart" uri="{C3380CC4-5D6E-409C-BE32-E72D297353CC}">
                  <c16:uniqueId val="{0000000F-692F-494B-9B37-E0631867F798}"/>
                </c:ext>
              </c:extLst>
            </c:dLbl>
            <c:dLbl>
              <c:idx val="16"/>
              <c:tx>
                <c:strRef>
                  <c:f>Daten_Diagramme!$E$30</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{09D7B8BB-2A1E-4441-B6CF-00B893F3D498}</c15:txfldGUID>
                      <c15:f>Daten_Diagramme!$E$30</c15:f>
                      <c15:dlblFieldTableCache>
                        <c:ptCount val="1"/>
                        <c:pt idx="0">
                          <c:v>7.1</c:v>
                        </c:pt>
                      </c15:dlblFieldTableCache>
                    </c15:dlblFTEntry>
                  </c15:dlblFieldTable>
                  <c15:showDataLabelsRange val="0"/>
                </c:ext>
                <c:ext xmlns:c16="http://schemas.microsoft.com/office/drawing/2014/chart" uri="{C3380CC4-5D6E-409C-BE32-E72D297353CC}">
                  <c16:uniqueId val="{00000010-692F-494B-9B37-E0631867F798}"/>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{FBD78C5E-50CA-488B-87DB-B8FB6A406075}</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692F-494B-9B37-E0631867F798}"/>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{F224C588-5A45-454B-9097-93EF53A29336}</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692F-494B-9B37-E0631867F798}"/>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{9F1FB454-9887-4DCB-BBF9-CDA68B779049}</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692F-494B-9B37-E0631867F798}"/>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{79008630-EF54-4102-8B5B-42B0AAD26C81}</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692F-494B-9B37-E0631867F798}"/>
                </c:ext>
              </c:extLst>
            </c:dLbl>
            <c:dLbl>
              <c:idx val="21"/>
              <c:tx>
                <c:strRef>
                  <c:f>Daten_Diagramme!$E$35</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{90E00E1F-A563-45B1-8C24-9BB5EE78DFDF}</c15:txfldGUID>
                      <c15:f>Daten_Diagramme!$E$35</c15:f>
                      <c15:dlblFieldTableCache>
                        <c:ptCount val="1"/>
                        <c:pt idx="0">
                          <c:v>11.1</c:v>
                        </c:pt>
                      </c15:dlblFieldTableCache>
                    </c15:dlblFTEntry>
                  </c15:dlblFieldTable>
                  <c15:showDataLabelsRange val="0"/>
                </c:ext>
                <c:ext xmlns:c16="http://schemas.microsoft.com/office/drawing/2014/chart" uri="{C3380CC4-5D6E-409C-BE32-E72D297353CC}">
                  <c16:uniqueId val="{00000015-692F-494B-9B37-E0631867F79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{B90B93F0-8CC4-4256-91F0-EB3859D519AF}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92F-494B-9B37-E0631867F798}"/>
                </c:ext>
              </c:extLst>
            </c:dLbl>
            <c:dLbl>
              <c:idx val="23"/>
              <c:tx>
                <c:strRef>
                  <c:f>Daten_Diagramme!$E$37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{CBD5C64F-6103-4BAF-AD49-589996A4281E}</c15:txfldGUID>
                      <c15:f>Daten_Diagramme!$E$37</c15:f>
                      <c15:dlblFieldTableCache>
                        <c:ptCount val="1"/>
                        <c:pt idx="0">
                          <c:v>6.6</c:v>
                        </c:pt>
                      </c15:dlblFieldTableCache>
                    </c15:dlblFTEntry>
                  </c15:dlblFieldTable>
                  <c15:showDataLabelsRange val="0"/>
                </c:ext>
                <c:ext xmlns:c16="http://schemas.microsoft.com/office/drawing/2014/chart" uri="{C3380CC4-5D6E-409C-BE32-E72D297353CC}">
                  <c16:uniqueId val="{00000017-692F-494B-9B37-E0631867F798}"/>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{8FBD1F2D-7F34-4478-A452-9B42FB6D9DE9}</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692F-494B-9B37-E0631867F798}"/>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{66A873F6-ACEE-4969-8ED0-44F6503F2260}</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692F-494B-9B37-E0631867F79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{2199A85B-837D-4903-B7E2-D2F7BEFF5063}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92F-494B-9B37-E0631867F79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{F4212988-071A-4335-B4E4-6B4AD0BC88B6}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92F-494B-9B37-E0631867F79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{26EA0D5E-F2AB-4D25-B0E9-1C56949385F8}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92F-494B-9B37-E0631867F79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{1F2AD5DB-6F5B-4F6C-9A91-5E5D6BB62488}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92F-494B-9B37-E0631867F79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{7B0C23D8-7D22-4EDF-8F12-C203B7FFCA84}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92F-494B-9B37-E0631867F798}"/>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{6A8E86C2-19CF-45D4-961C-328521E63FB9}</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692F-494B-9B37-E0631867F7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-2.6440879382055851</c:v>
                </c:pt>
                <c:pt idx="1">
                  <c:v>6.5989847715736039</c:v>
                </c:pt>
                <c:pt idx="2">
                  <c:v>-11.538461538461538</c:v>
                </c:pt>
                <c:pt idx="3">
                  <c:v>-4.8464591602256109</c:v>
                </c:pt>
                <c:pt idx="4">
                  <c:v>-0.11682242990654206</c:v>
                </c:pt>
                <c:pt idx="5">
                  <c:v>-5.9793814432989691</c:v>
                </c:pt>
                <c:pt idx="6">
                  <c:v>-10.044052863436123</c:v>
                </c:pt>
                <c:pt idx="7">
                  <c:v>-0.33288948069241014</c:v>
                </c:pt>
                <c:pt idx="8">
                  <c:v>0.12799544905070043</c:v>
                </c:pt>
                <c:pt idx="9">
                  <c:v>-5.9111292295148798</c:v>
                </c:pt>
                <c:pt idx="10">
                  <c:v>-12.972921067793354</c:v>
                </c:pt>
                <c:pt idx="11">
                  <c:v>-8.3269082498072482</c:v>
                </c:pt>
                <c:pt idx="12">
                  <c:v>-2.0942408376963351</c:v>
                </c:pt>
                <c:pt idx="13">
                  <c:v>-0.45308215094789556</c:v>
                </c:pt>
                <c:pt idx="14">
                  <c:v>0.72415180367439991</c:v>
                </c:pt>
                <c:pt idx="15">
                  <c:v>2.5695931477516059</c:v>
                </c:pt>
                <c:pt idx="16">
                  <c:v>7.1059431524547803</c:v>
                </c:pt>
                <c:pt idx="17">
                  <c:v>-0.43513734022300787</c:v>
                </c:pt>
                <c:pt idx="18">
                  <c:v>-1.7996496257365822</c:v>
                </c:pt>
                <c:pt idx="19">
                  <c:v>-0.41399296211964398</c:v>
                </c:pt>
                <c:pt idx="20">
                  <c:v>-2.8899835796387521</c:v>
                </c:pt>
                <c:pt idx="21">
                  <c:v>11.111111111111111</c:v>
                </c:pt>
                <c:pt idx="23">
                  <c:v>6.5989847715736039</c:v>
                </c:pt>
                <c:pt idx="24">
                  <c:v>-3.3784623028195253</c:v>
                </c:pt>
                <c:pt idx="25">
                  <c:v>-2.6402794490461114</c:v>
                </c:pt>
              </c:numCache>
            </c:numRef>
          </c:val>
          <c:extLst>
            <c:ext xmlns:c16="http://schemas.microsoft.com/office/drawing/2014/chart" uri="{C3380CC4-5D6E-409C-BE32-E72D297353CC}">
              <c16:uniqueId val="{00000020-692F-494B-9B37-E0631867F79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{A13A4B2F-C436-4EC4-8DFB-EF87BAAC32EA}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92F-494B-9B37-E0631867F79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{D92178FE-65E4-410E-BE69-6631EE40ABA0}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92F-494B-9B37-E0631867F79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{01C0EE78-57A8-4CA6-B151-37FE2B66B190}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92F-494B-9B37-E0631867F79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{BAEE4579-69AE-4DE2-822D-118EAB1826FF}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92F-494B-9B37-E0631867F79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{6A412AEB-66A6-41DE-BF51-01952D5029A6}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92F-494B-9B37-E0631867F79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{544177A0-4263-4651-8919-93DE579655B9}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92F-494B-9B37-E0631867F79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{FD0A28EE-920C-435C-AF4E-D0FC991999F1}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92F-494B-9B37-E0631867F79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{0E68E1C1-D7E5-44EB-A9F9-E2214CA8A245}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92F-494B-9B37-E0631867F79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{98551D1D-F934-4842-B8F7-3BE16149E1C3}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92F-494B-9B37-E0631867F79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{9D233CD6-0D61-46B8-9AB8-027ECFCA6273}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92F-494B-9B37-E0631867F79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{2215B96A-4747-4D5A-837F-20F609A95DB3}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92F-494B-9B37-E0631867F79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{FF0964B8-20D2-4357-A0F1-0EC06B3ACB7A}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92F-494B-9B37-E0631867F79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{F7880D3B-20EB-4F53-83A8-363C399CE9CA}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92F-494B-9B37-E0631867F79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{E280B111-1828-40D2-A8BE-665C63F104D8}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92F-494B-9B37-E0631867F79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{20977934-2F76-42F4-B1C0-BD8CBFB50E34}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92F-494B-9B37-E0631867F79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{78FB68DA-3A03-49E8-B74B-C1C867534EC3}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92F-494B-9B37-E0631867F79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{544D3608-F745-4AD0-B434-8AB083D8EB27}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92F-494B-9B37-E0631867F79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{397646B5-BAFA-48A6-9697-C16F36BD9BE0}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92F-494B-9B37-E0631867F79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{80A9DBBA-5E52-4B1E-9A3B-873926105109}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92F-494B-9B37-E0631867F79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{AE1228A0-A42A-4C66-AA8C-FF1F1EA59F79}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92F-494B-9B37-E0631867F79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{9EA3B600-0C0F-498B-BFB2-537AD7DD78C9}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92F-494B-9B37-E0631867F79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{A91E2724-A500-4AB1-B89F-EFB9E359EB52}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92F-494B-9B37-E0631867F79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{5441BB34-E1E4-4320-88CF-97B1B87C29C2}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92F-494B-9B37-E0631867F79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{2C8E2A7A-2325-40AB-B354-EDDE744D3BF0}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92F-494B-9B37-E0631867F79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{7DEEB090-3AC7-4F2E-A7A7-7B269066FD93}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92F-494B-9B37-E0631867F79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{06733D1A-6700-430F-83D3-504873D4EC6B}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92F-494B-9B37-E0631867F79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{17F21448-FF72-4A14-9B73-9C660322DCB9}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92F-494B-9B37-E0631867F79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{6172D312-D26C-430B-9D7B-DE5C5615E045}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92F-494B-9B37-E0631867F79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{0A006187-57F6-44A9-A629-093622C4140E}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92F-494B-9B37-E0631867F79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{0492437A-792D-4DB1-90D3-6A83C623EB1D}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92F-494B-9B37-E0631867F79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{C094F1C1-9B29-42DF-949C-8386B9FA53B0}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92F-494B-9B37-E0631867F79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{F7964D4D-571F-4C54-A6EB-DE4B24CF1D5A}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92F-494B-9B37-E0631867F7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92F-494B-9B37-E0631867F79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92F-494B-9B37-E0631867F79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{89EF35F7-7969-4D36-AD20-E6B4136CE7BA}</c15:txfldGUID>
                      <c15:f>Diagramm!$I$46</c15:f>
                      <c15:dlblFieldTableCache>
                        <c:ptCount val="1"/>
                      </c15:dlblFieldTableCache>
                    </c15:dlblFTEntry>
                  </c15:dlblFieldTable>
                  <c15:showDataLabelsRange val="0"/>
                </c:ext>
                <c:ext xmlns:c16="http://schemas.microsoft.com/office/drawing/2014/chart" uri="{C3380CC4-5D6E-409C-BE32-E72D297353CC}">
                  <c16:uniqueId val="{00000000-0B39-402E-9852-75A4FE537EC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{45E00B63-CBA1-4DD2-8703-B927E48D2DE5}</c15:txfldGUID>
                      <c15:f>Diagramm!$I$47</c15:f>
                      <c15:dlblFieldTableCache>
                        <c:ptCount val="1"/>
                      </c15:dlblFieldTableCache>
                    </c15:dlblFTEntry>
                  </c15:dlblFieldTable>
                  <c15:showDataLabelsRange val="0"/>
                </c:ext>
                <c:ext xmlns:c16="http://schemas.microsoft.com/office/drawing/2014/chart" uri="{C3380CC4-5D6E-409C-BE32-E72D297353CC}">
                  <c16:uniqueId val="{00000001-0B39-402E-9852-75A4FE537EC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{C9D343D2-30B9-4967-AE8C-1048CCEC6D20}</c15:txfldGUID>
                      <c15:f>Diagramm!$I$48</c15:f>
                      <c15:dlblFieldTableCache>
                        <c:ptCount val="1"/>
                      </c15:dlblFieldTableCache>
                    </c15:dlblFTEntry>
                  </c15:dlblFieldTable>
                  <c15:showDataLabelsRange val="0"/>
                </c:ext>
                <c:ext xmlns:c16="http://schemas.microsoft.com/office/drawing/2014/chart" uri="{C3380CC4-5D6E-409C-BE32-E72D297353CC}">
                  <c16:uniqueId val="{00000002-0B39-402E-9852-75A4FE537EC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{23F024BE-E045-4C10-96A5-9FBCF815E631}</c15:txfldGUID>
                      <c15:f>Diagramm!$I$49</c15:f>
                      <c15:dlblFieldTableCache>
                        <c:ptCount val="1"/>
                      </c15:dlblFieldTableCache>
                    </c15:dlblFTEntry>
                  </c15:dlblFieldTable>
                  <c15:showDataLabelsRange val="0"/>
                </c:ext>
                <c:ext xmlns:c16="http://schemas.microsoft.com/office/drawing/2014/chart" uri="{C3380CC4-5D6E-409C-BE32-E72D297353CC}">
                  <c16:uniqueId val="{00000003-0B39-402E-9852-75A4FE537EC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{13AE06FE-E726-41EB-8390-39692B23C834}</c15:txfldGUID>
                      <c15:f>Diagramm!$I$50</c15:f>
                      <c15:dlblFieldTableCache>
                        <c:ptCount val="1"/>
                      </c15:dlblFieldTableCache>
                    </c15:dlblFTEntry>
                  </c15:dlblFieldTable>
                  <c15:showDataLabelsRange val="0"/>
                </c:ext>
                <c:ext xmlns:c16="http://schemas.microsoft.com/office/drawing/2014/chart" uri="{C3380CC4-5D6E-409C-BE32-E72D297353CC}">
                  <c16:uniqueId val="{00000004-0B39-402E-9852-75A4FE537EC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{C4A60981-1FF5-47AA-A1D1-E1F40DF21C78}</c15:txfldGUID>
                      <c15:f>Diagramm!$I$51</c15:f>
                      <c15:dlblFieldTableCache>
                        <c:ptCount val="1"/>
                      </c15:dlblFieldTableCache>
                    </c15:dlblFTEntry>
                  </c15:dlblFieldTable>
                  <c15:showDataLabelsRange val="0"/>
                </c:ext>
                <c:ext xmlns:c16="http://schemas.microsoft.com/office/drawing/2014/chart" uri="{C3380CC4-5D6E-409C-BE32-E72D297353CC}">
                  <c16:uniqueId val="{00000005-0B39-402E-9852-75A4FE537EC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{FD1F202B-83AC-426D-8285-F2CE73D23CCB}</c15:txfldGUID>
                      <c15:f>Diagramm!$I$52</c15:f>
                      <c15:dlblFieldTableCache>
                        <c:ptCount val="1"/>
                      </c15:dlblFieldTableCache>
                    </c15:dlblFTEntry>
                  </c15:dlblFieldTable>
                  <c15:showDataLabelsRange val="0"/>
                </c:ext>
                <c:ext xmlns:c16="http://schemas.microsoft.com/office/drawing/2014/chart" uri="{C3380CC4-5D6E-409C-BE32-E72D297353CC}">
                  <c16:uniqueId val="{00000006-0B39-402E-9852-75A4FE537EC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{7BDAFE9B-36E4-4D13-B554-C816F86C3D62}</c15:txfldGUID>
                      <c15:f>Diagramm!$I$53</c15:f>
                      <c15:dlblFieldTableCache>
                        <c:ptCount val="1"/>
                      </c15:dlblFieldTableCache>
                    </c15:dlblFTEntry>
                  </c15:dlblFieldTable>
                  <c15:showDataLabelsRange val="0"/>
                </c:ext>
                <c:ext xmlns:c16="http://schemas.microsoft.com/office/drawing/2014/chart" uri="{C3380CC4-5D6E-409C-BE32-E72D297353CC}">
                  <c16:uniqueId val="{00000007-0B39-402E-9852-75A4FE537EC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{29E5713E-5617-4D05-B9B4-28AECA9878F3}</c15:txfldGUID>
                      <c15:f>Diagramm!$I$54</c15:f>
                      <c15:dlblFieldTableCache>
                        <c:ptCount val="1"/>
                      </c15:dlblFieldTableCache>
                    </c15:dlblFTEntry>
                  </c15:dlblFieldTable>
                  <c15:showDataLabelsRange val="0"/>
                </c:ext>
                <c:ext xmlns:c16="http://schemas.microsoft.com/office/drawing/2014/chart" uri="{C3380CC4-5D6E-409C-BE32-E72D297353CC}">
                  <c16:uniqueId val="{00000008-0B39-402E-9852-75A4FE537EC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{787320F3-7476-48E8-B3BF-47E72D2B01F8}</c15:txfldGUID>
                      <c15:f>Diagramm!$I$55</c15:f>
                      <c15:dlblFieldTableCache>
                        <c:ptCount val="1"/>
                      </c15:dlblFieldTableCache>
                    </c15:dlblFTEntry>
                  </c15:dlblFieldTable>
                  <c15:showDataLabelsRange val="0"/>
                </c:ext>
                <c:ext xmlns:c16="http://schemas.microsoft.com/office/drawing/2014/chart" uri="{C3380CC4-5D6E-409C-BE32-E72D297353CC}">
                  <c16:uniqueId val="{00000009-0B39-402E-9852-75A4FE537EC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{00344726-337C-4F5E-B4B6-6A3D04E5DA3D}</c15:txfldGUID>
                      <c15:f>Diagramm!$I$56</c15:f>
                      <c15:dlblFieldTableCache>
                        <c:ptCount val="1"/>
                      </c15:dlblFieldTableCache>
                    </c15:dlblFTEntry>
                  </c15:dlblFieldTable>
                  <c15:showDataLabelsRange val="0"/>
                </c:ext>
                <c:ext xmlns:c16="http://schemas.microsoft.com/office/drawing/2014/chart" uri="{C3380CC4-5D6E-409C-BE32-E72D297353CC}">
                  <c16:uniqueId val="{0000000A-0B39-402E-9852-75A4FE537EC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{DF21EB00-40D0-4303-B66C-A9722722B74A}</c15:txfldGUID>
                      <c15:f>Diagramm!$I$57</c15:f>
                      <c15:dlblFieldTableCache>
                        <c:ptCount val="1"/>
                      </c15:dlblFieldTableCache>
                    </c15:dlblFTEntry>
                  </c15:dlblFieldTable>
                  <c15:showDataLabelsRange val="0"/>
                </c:ext>
                <c:ext xmlns:c16="http://schemas.microsoft.com/office/drawing/2014/chart" uri="{C3380CC4-5D6E-409C-BE32-E72D297353CC}">
                  <c16:uniqueId val="{0000000B-0B39-402E-9852-75A4FE537EC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{8FF596BD-9552-49B9-B11D-BBA91752E81B}</c15:txfldGUID>
                      <c15:f>Diagramm!$I$58</c15:f>
                      <c15:dlblFieldTableCache>
                        <c:ptCount val="1"/>
                      </c15:dlblFieldTableCache>
                    </c15:dlblFTEntry>
                  </c15:dlblFieldTable>
                  <c15:showDataLabelsRange val="0"/>
                </c:ext>
                <c:ext xmlns:c16="http://schemas.microsoft.com/office/drawing/2014/chart" uri="{C3380CC4-5D6E-409C-BE32-E72D297353CC}">
                  <c16:uniqueId val="{0000000C-0B39-402E-9852-75A4FE537EC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{FE528D06-020B-4A0A-A570-7096D68A12E6}</c15:txfldGUID>
                      <c15:f>Diagramm!$I$59</c15:f>
                      <c15:dlblFieldTableCache>
                        <c:ptCount val="1"/>
                      </c15:dlblFieldTableCache>
                    </c15:dlblFTEntry>
                  </c15:dlblFieldTable>
                  <c15:showDataLabelsRange val="0"/>
                </c:ext>
                <c:ext xmlns:c16="http://schemas.microsoft.com/office/drawing/2014/chart" uri="{C3380CC4-5D6E-409C-BE32-E72D297353CC}">
                  <c16:uniqueId val="{0000000D-0B39-402E-9852-75A4FE537EC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{ABAE9A06-325E-4436-B793-6290EEE012C0}</c15:txfldGUID>
                      <c15:f>Diagramm!$I$60</c15:f>
                      <c15:dlblFieldTableCache>
                        <c:ptCount val="1"/>
                      </c15:dlblFieldTableCache>
                    </c15:dlblFTEntry>
                  </c15:dlblFieldTable>
                  <c15:showDataLabelsRange val="0"/>
                </c:ext>
                <c:ext xmlns:c16="http://schemas.microsoft.com/office/drawing/2014/chart" uri="{C3380CC4-5D6E-409C-BE32-E72D297353CC}">
                  <c16:uniqueId val="{0000000E-0B39-402E-9852-75A4FE537EC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{8B4BD803-2180-48D2-A1E6-3CA61C47474E}</c15:txfldGUID>
                      <c15:f>Diagramm!$I$61</c15:f>
                      <c15:dlblFieldTableCache>
                        <c:ptCount val="1"/>
                      </c15:dlblFieldTableCache>
                    </c15:dlblFTEntry>
                  </c15:dlblFieldTable>
                  <c15:showDataLabelsRange val="0"/>
                </c:ext>
                <c:ext xmlns:c16="http://schemas.microsoft.com/office/drawing/2014/chart" uri="{C3380CC4-5D6E-409C-BE32-E72D297353CC}">
                  <c16:uniqueId val="{0000000F-0B39-402E-9852-75A4FE537EC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{440F309A-A90E-4DCF-B1C7-0B402C828C81}</c15:txfldGUID>
                      <c15:f>Diagramm!$I$62</c15:f>
                      <c15:dlblFieldTableCache>
                        <c:ptCount val="1"/>
                      </c15:dlblFieldTableCache>
                    </c15:dlblFTEntry>
                  </c15:dlblFieldTable>
                  <c15:showDataLabelsRange val="0"/>
                </c:ext>
                <c:ext xmlns:c16="http://schemas.microsoft.com/office/drawing/2014/chart" uri="{C3380CC4-5D6E-409C-BE32-E72D297353CC}">
                  <c16:uniqueId val="{00000010-0B39-402E-9852-75A4FE537EC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{B70E13F0-AD13-40C5-8242-93A110F8458F}</c15:txfldGUID>
                      <c15:f>Diagramm!$I$63</c15:f>
                      <c15:dlblFieldTableCache>
                        <c:ptCount val="1"/>
                      </c15:dlblFieldTableCache>
                    </c15:dlblFTEntry>
                  </c15:dlblFieldTable>
                  <c15:showDataLabelsRange val="0"/>
                </c:ext>
                <c:ext xmlns:c16="http://schemas.microsoft.com/office/drawing/2014/chart" uri="{C3380CC4-5D6E-409C-BE32-E72D297353CC}">
                  <c16:uniqueId val="{00000011-0B39-402E-9852-75A4FE537EC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{8BDA8437-17E9-405D-B727-5FC7B1075BC5}</c15:txfldGUID>
                      <c15:f>Diagramm!$I$64</c15:f>
                      <c15:dlblFieldTableCache>
                        <c:ptCount val="1"/>
                      </c15:dlblFieldTableCache>
                    </c15:dlblFTEntry>
                  </c15:dlblFieldTable>
                  <c15:showDataLabelsRange val="0"/>
                </c:ext>
                <c:ext xmlns:c16="http://schemas.microsoft.com/office/drawing/2014/chart" uri="{C3380CC4-5D6E-409C-BE32-E72D297353CC}">
                  <c16:uniqueId val="{00000012-0B39-402E-9852-75A4FE537EC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{44D9FF4B-E985-4D81-B327-BCF16B1A6AE0}</c15:txfldGUID>
                      <c15:f>Diagramm!$I$65</c15:f>
                      <c15:dlblFieldTableCache>
                        <c:ptCount val="1"/>
                      </c15:dlblFieldTableCache>
                    </c15:dlblFTEntry>
                  </c15:dlblFieldTable>
                  <c15:showDataLabelsRange val="0"/>
                </c:ext>
                <c:ext xmlns:c16="http://schemas.microsoft.com/office/drawing/2014/chart" uri="{C3380CC4-5D6E-409C-BE32-E72D297353CC}">
                  <c16:uniqueId val="{00000013-0B39-402E-9852-75A4FE537EC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{052D6C37-CB76-44CA-91F8-862128C47A7D}</c15:txfldGUID>
                      <c15:f>Diagramm!$I$66</c15:f>
                      <c15:dlblFieldTableCache>
                        <c:ptCount val="1"/>
                      </c15:dlblFieldTableCache>
                    </c15:dlblFTEntry>
                  </c15:dlblFieldTable>
                  <c15:showDataLabelsRange val="0"/>
                </c:ext>
                <c:ext xmlns:c16="http://schemas.microsoft.com/office/drawing/2014/chart" uri="{C3380CC4-5D6E-409C-BE32-E72D297353CC}">
                  <c16:uniqueId val="{00000014-0B39-402E-9852-75A4FE537EC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{75619DF1-EFEF-4EE9-AC76-A236596ECF7B}</c15:txfldGUID>
                      <c15:f>Diagramm!$I$67</c15:f>
                      <c15:dlblFieldTableCache>
                        <c:ptCount val="1"/>
                      </c15:dlblFieldTableCache>
                    </c15:dlblFTEntry>
                  </c15:dlblFieldTable>
                  <c15:showDataLabelsRange val="0"/>
                </c:ext>
                <c:ext xmlns:c16="http://schemas.microsoft.com/office/drawing/2014/chart" uri="{C3380CC4-5D6E-409C-BE32-E72D297353CC}">
                  <c16:uniqueId val="{00000015-0B39-402E-9852-75A4FE537EC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B39-402E-9852-75A4FE537EC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{63A30CEA-B68C-435C-A866-61DFC74F4C88}</c15:txfldGUID>
                      <c15:f>Diagramm!$K$46</c15:f>
                      <c15:dlblFieldTableCache>
                        <c:ptCount val="1"/>
                      </c15:dlblFieldTableCache>
                    </c15:dlblFTEntry>
                  </c15:dlblFieldTable>
                  <c15:showDataLabelsRange val="0"/>
                </c:ext>
                <c:ext xmlns:c16="http://schemas.microsoft.com/office/drawing/2014/chart" uri="{C3380CC4-5D6E-409C-BE32-E72D297353CC}">
                  <c16:uniqueId val="{00000017-0B39-402E-9852-75A4FE537EC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{4484AF84-B30B-4400-A870-EBA4D931294B}</c15:txfldGUID>
                      <c15:f>Diagramm!$K$47</c15:f>
                      <c15:dlblFieldTableCache>
                        <c:ptCount val="1"/>
                      </c15:dlblFieldTableCache>
                    </c15:dlblFTEntry>
                  </c15:dlblFieldTable>
                  <c15:showDataLabelsRange val="0"/>
                </c:ext>
                <c:ext xmlns:c16="http://schemas.microsoft.com/office/drawing/2014/chart" uri="{C3380CC4-5D6E-409C-BE32-E72D297353CC}">
                  <c16:uniqueId val="{00000018-0B39-402E-9852-75A4FE537EC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{C776439B-4CBB-43E7-AA24-7A1EB7A24F86}</c15:txfldGUID>
                      <c15:f>Diagramm!$K$48</c15:f>
                      <c15:dlblFieldTableCache>
                        <c:ptCount val="1"/>
                      </c15:dlblFieldTableCache>
                    </c15:dlblFTEntry>
                  </c15:dlblFieldTable>
                  <c15:showDataLabelsRange val="0"/>
                </c:ext>
                <c:ext xmlns:c16="http://schemas.microsoft.com/office/drawing/2014/chart" uri="{C3380CC4-5D6E-409C-BE32-E72D297353CC}">
                  <c16:uniqueId val="{00000019-0B39-402E-9852-75A4FE537EC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{AAFEC6CE-4667-476A-8188-323B1CD34D8A}</c15:txfldGUID>
                      <c15:f>Diagramm!$K$49</c15:f>
                      <c15:dlblFieldTableCache>
                        <c:ptCount val="1"/>
                      </c15:dlblFieldTableCache>
                    </c15:dlblFTEntry>
                  </c15:dlblFieldTable>
                  <c15:showDataLabelsRange val="0"/>
                </c:ext>
                <c:ext xmlns:c16="http://schemas.microsoft.com/office/drawing/2014/chart" uri="{C3380CC4-5D6E-409C-BE32-E72D297353CC}">
                  <c16:uniqueId val="{0000001A-0B39-402E-9852-75A4FE537EC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{D5F2315E-1912-4B19-AF71-8B5BBEFA1CC1}</c15:txfldGUID>
                      <c15:f>Diagramm!$K$50</c15:f>
                      <c15:dlblFieldTableCache>
                        <c:ptCount val="1"/>
                      </c15:dlblFieldTableCache>
                    </c15:dlblFTEntry>
                  </c15:dlblFieldTable>
                  <c15:showDataLabelsRange val="0"/>
                </c:ext>
                <c:ext xmlns:c16="http://schemas.microsoft.com/office/drawing/2014/chart" uri="{C3380CC4-5D6E-409C-BE32-E72D297353CC}">
                  <c16:uniqueId val="{0000001B-0B39-402E-9852-75A4FE537EC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{93CF66D6-A17C-4B2C-94E9-4DDD35A0C466}</c15:txfldGUID>
                      <c15:f>Diagramm!$K$51</c15:f>
                      <c15:dlblFieldTableCache>
                        <c:ptCount val="1"/>
                      </c15:dlblFieldTableCache>
                    </c15:dlblFTEntry>
                  </c15:dlblFieldTable>
                  <c15:showDataLabelsRange val="0"/>
                </c:ext>
                <c:ext xmlns:c16="http://schemas.microsoft.com/office/drawing/2014/chart" uri="{C3380CC4-5D6E-409C-BE32-E72D297353CC}">
                  <c16:uniqueId val="{0000001C-0B39-402E-9852-75A4FE537EC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{8DE066EA-CB95-45E8-A016-5D438A336A5E}</c15:txfldGUID>
                      <c15:f>Diagramm!$K$52</c15:f>
                      <c15:dlblFieldTableCache>
                        <c:ptCount val="1"/>
                      </c15:dlblFieldTableCache>
                    </c15:dlblFTEntry>
                  </c15:dlblFieldTable>
                  <c15:showDataLabelsRange val="0"/>
                </c:ext>
                <c:ext xmlns:c16="http://schemas.microsoft.com/office/drawing/2014/chart" uri="{C3380CC4-5D6E-409C-BE32-E72D297353CC}">
                  <c16:uniqueId val="{0000001D-0B39-402E-9852-75A4FE537EC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{361D10D7-A9C0-4113-BF61-461E09BADE93}</c15:txfldGUID>
                      <c15:f>Diagramm!$K$53</c15:f>
                      <c15:dlblFieldTableCache>
                        <c:ptCount val="1"/>
                      </c15:dlblFieldTableCache>
                    </c15:dlblFTEntry>
                  </c15:dlblFieldTable>
                  <c15:showDataLabelsRange val="0"/>
                </c:ext>
                <c:ext xmlns:c16="http://schemas.microsoft.com/office/drawing/2014/chart" uri="{C3380CC4-5D6E-409C-BE32-E72D297353CC}">
                  <c16:uniqueId val="{0000001E-0B39-402E-9852-75A4FE537EC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{2EAC7324-BBD6-47AF-87B2-258378E905C5}</c15:txfldGUID>
                      <c15:f>Diagramm!$K$54</c15:f>
                      <c15:dlblFieldTableCache>
                        <c:ptCount val="1"/>
                      </c15:dlblFieldTableCache>
                    </c15:dlblFTEntry>
                  </c15:dlblFieldTable>
                  <c15:showDataLabelsRange val="0"/>
                </c:ext>
                <c:ext xmlns:c16="http://schemas.microsoft.com/office/drawing/2014/chart" uri="{C3380CC4-5D6E-409C-BE32-E72D297353CC}">
                  <c16:uniqueId val="{0000001F-0B39-402E-9852-75A4FE537EC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{E30771CE-6EDA-4676-8340-78C1366C6431}</c15:txfldGUID>
                      <c15:f>Diagramm!$K$55</c15:f>
                      <c15:dlblFieldTableCache>
                        <c:ptCount val="1"/>
                      </c15:dlblFieldTableCache>
                    </c15:dlblFTEntry>
                  </c15:dlblFieldTable>
                  <c15:showDataLabelsRange val="0"/>
                </c:ext>
                <c:ext xmlns:c16="http://schemas.microsoft.com/office/drawing/2014/chart" uri="{C3380CC4-5D6E-409C-BE32-E72D297353CC}">
                  <c16:uniqueId val="{00000020-0B39-402E-9852-75A4FE537EC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{216E941C-D75C-4434-8D64-D4FDD97706ED}</c15:txfldGUID>
                      <c15:f>Diagramm!$K$56</c15:f>
                      <c15:dlblFieldTableCache>
                        <c:ptCount val="1"/>
                      </c15:dlblFieldTableCache>
                    </c15:dlblFTEntry>
                  </c15:dlblFieldTable>
                  <c15:showDataLabelsRange val="0"/>
                </c:ext>
                <c:ext xmlns:c16="http://schemas.microsoft.com/office/drawing/2014/chart" uri="{C3380CC4-5D6E-409C-BE32-E72D297353CC}">
                  <c16:uniqueId val="{00000021-0B39-402E-9852-75A4FE537EC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{FDF5D338-A693-4AEA-A23D-6EB7FA143830}</c15:txfldGUID>
                      <c15:f>Diagramm!$K$57</c15:f>
                      <c15:dlblFieldTableCache>
                        <c:ptCount val="1"/>
                      </c15:dlblFieldTableCache>
                    </c15:dlblFTEntry>
                  </c15:dlblFieldTable>
                  <c15:showDataLabelsRange val="0"/>
                </c:ext>
                <c:ext xmlns:c16="http://schemas.microsoft.com/office/drawing/2014/chart" uri="{C3380CC4-5D6E-409C-BE32-E72D297353CC}">
                  <c16:uniqueId val="{00000022-0B39-402E-9852-75A4FE537EC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{2A2D5BFC-D4EB-4060-9D09-878C50C288D3}</c15:txfldGUID>
                      <c15:f>Diagramm!$K$58</c15:f>
                      <c15:dlblFieldTableCache>
                        <c:ptCount val="1"/>
                      </c15:dlblFieldTableCache>
                    </c15:dlblFTEntry>
                  </c15:dlblFieldTable>
                  <c15:showDataLabelsRange val="0"/>
                </c:ext>
                <c:ext xmlns:c16="http://schemas.microsoft.com/office/drawing/2014/chart" uri="{C3380CC4-5D6E-409C-BE32-E72D297353CC}">
                  <c16:uniqueId val="{00000023-0B39-402E-9852-75A4FE537EC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{AD1BA36D-940B-49E0-94B4-A2522C875D7F}</c15:txfldGUID>
                      <c15:f>Diagramm!$K$59</c15:f>
                      <c15:dlblFieldTableCache>
                        <c:ptCount val="1"/>
                      </c15:dlblFieldTableCache>
                    </c15:dlblFTEntry>
                  </c15:dlblFieldTable>
                  <c15:showDataLabelsRange val="0"/>
                </c:ext>
                <c:ext xmlns:c16="http://schemas.microsoft.com/office/drawing/2014/chart" uri="{C3380CC4-5D6E-409C-BE32-E72D297353CC}">
                  <c16:uniqueId val="{00000024-0B39-402E-9852-75A4FE537EC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{1E068692-A91F-4BCC-8941-47D6984A3D10}</c15:txfldGUID>
                      <c15:f>Diagramm!$K$60</c15:f>
                      <c15:dlblFieldTableCache>
                        <c:ptCount val="1"/>
                      </c15:dlblFieldTableCache>
                    </c15:dlblFTEntry>
                  </c15:dlblFieldTable>
                  <c15:showDataLabelsRange val="0"/>
                </c:ext>
                <c:ext xmlns:c16="http://schemas.microsoft.com/office/drawing/2014/chart" uri="{C3380CC4-5D6E-409C-BE32-E72D297353CC}">
                  <c16:uniqueId val="{00000025-0B39-402E-9852-75A4FE537EC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{AAB6E9C1-C60D-4566-BF9C-A06C3D933670}</c15:txfldGUID>
                      <c15:f>Diagramm!$K$61</c15:f>
                      <c15:dlblFieldTableCache>
                        <c:ptCount val="1"/>
                      </c15:dlblFieldTableCache>
                    </c15:dlblFTEntry>
                  </c15:dlblFieldTable>
                  <c15:showDataLabelsRange val="0"/>
                </c:ext>
                <c:ext xmlns:c16="http://schemas.microsoft.com/office/drawing/2014/chart" uri="{C3380CC4-5D6E-409C-BE32-E72D297353CC}">
                  <c16:uniqueId val="{00000026-0B39-402E-9852-75A4FE537EC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{BDB8147E-74CD-4DFD-8144-82500536AEE8}</c15:txfldGUID>
                      <c15:f>Diagramm!$K$62</c15:f>
                      <c15:dlblFieldTableCache>
                        <c:ptCount val="1"/>
                      </c15:dlblFieldTableCache>
                    </c15:dlblFTEntry>
                  </c15:dlblFieldTable>
                  <c15:showDataLabelsRange val="0"/>
                </c:ext>
                <c:ext xmlns:c16="http://schemas.microsoft.com/office/drawing/2014/chart" uri="{C3380CC4-5D6E-409C-BE32-E72D297353CC}">
                  <c16:uniqueId val="{00000027-0B39-402E-9852-75A4FE537EC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{FEEAB23C-F866-4DE0-87DA-166982C8A71D}</c15:txfldGUID>
                      <c15:f>Diagramm!$K$63</c15:f>
                      <c15:dlblFieldTableCache>
                        <c:ptCount val="1"/>
                      </c15:dlblFieldTableCache>
                    </c15:dlblFTEntry>
                  </c15:dlblFieldTable>
                  <c15:showDataLabelsRange val="0"/>
                </c:ext>
                <c:ext xmlns:c16="http://schemas.microsoft.com/office/drawing/2014/chart" uri="{C3380CC4-5D6E-409C-BE32-E72D297353CC}">
                  <c16:uniqueId val="{00000028-0B39-402E-9852-75A4FE537EC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{AE78AD06-B55E-469B-A3FD-36D1521CC8CD}</c15:txfldGUID>
                      <c15:f>Diagramm!$K$64</c15:f>
                      <c15:dlblFieldTableCache>
                        <c:ptCount val="1"/>
                      </c15:dlblFieldTableCache>
                    </c15:dlblFTEntry>
                  </c15:dlblFieldTable>
                  <c15:showDataLabelsRange val="0"/>
                </c:ext>
                <c:ext xmlns:c16="http://schemas.microsoft.com/office/drawing/2014/chart" uri="{C3380CC4-5D6E-409C-BE32-E72D297353CC}">
                  <c16:uniqueId val="{00000029-0B39-402E-9852-75A4FE537EC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{2EA7A934-1201-4043-8453-86EE43956438}</c15:txfldGUID>
                      <c15:f>Diagramm!$K$65</c15:f>
                      <c15:dlblFieldTableCache>
                        <c:ptCount val="1"/>
                      </c15:dlblFieldTableCache>
                    </c15:dlblFTEntry>
                  </c15:dlblFieldTable>
                  <c15:showDataLabelsRange val="0"/>
                </c:ext>
                <c:ext xmlns:c16="http://schemas.microsoft.com/office/drawing/2014/chart" uri="{C3380CC4-5D6E-409C-BE32-E72D297353CC}">
                  <c16:uniqueId val="{0000002A-0B39-402E-9852-75A4FE537EC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{29CD1C1E-433D-4F95-935C-BD10FE9F5006}</c15:txfldGUID>
                      <c15:f>Diagramm!$K$66</c15:f>
                      <c15:dlblFieldTableCache>
                        <c:ptCount val="1"/>
                      </c15:dlblFieldTableCache>
                    </c15:dlblFTEntry>
                  </c15:dlblFieldTable>
                  <c15:showDataLabelsRange val="0"/>
                </c:ext>
                <c:ext xmlns:c16="http://schemas.microsoft.com/office/drawing/2014/chart" uri="{C3380CC4-5D6E-409C-BE32-E72D297353CC}">
                  <c16:uniqueId val="{0000002B-0B39-402E-9852-75A4FE537EC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{F3574CCF-FF1F-41AA-8A08-9FBEA1F85F6C}</c15:txfldGUID>
                      <c15:f>Diagramm!$K$67</c15:f>
                      <c15:dlblFieldTableCache>
                        <c:ptCount val="1"/>
                      </c15:dlblFieldTableCache>
                    </c15:dlblFTEntry>
                  </c15:dlblFieldTable>
                  <c15:showDataLabelsRange val="0"/>
                </c:ext>
                <c:ext xmlns:c16="http://schemas.microsoft.com/office/drawing/2014/chart" uri="{C3380CC4-5D6E-409C-BE32-E72D297353CC}">
                  <c16:uniqueId val="{0000002C-0B39-402E-9852-75A4FE537EC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B39-402E-9852-75A4FE537EC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{03CE9864-CFA1-41C2-ACF5-F94DE84AF36B}</c15:txfldGUID>
                      <c15:f>Diagramm!$J$46</c15:f>
                      <c15:dlblFieldTableCache>
                        <c:ptCount val="1"/>
                      </c15:dlblFieldTableCache>
                    </c15:dlblFTEntry>
                  </c15:dlblFieldTable>
                  <c15:showDataLabelsRange val="0"/>
                </c:ext>
                <c:ext xmlns:c16="http://schemas.microsoft.com/office/drawing/2014/chart" uri="{C3380CC4-5D6E-409C-BE32-E72D297353CC}">
                  <c16:uniqueId val="{0000002E-0B39-402E-9852-75A4FE537EC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{09485888-0F19-422C-BE7D-059D417AB371}</c15:txfldGUID>
                      <c15:f>Diagramm!$J$47</c15:f>
                      <c15:dlblFieldTableCache>
                        <c:ptCount val="1"/>
                      </c15:dlblFieldTableCache>
                    </c15:dlblFTEntry>
                  </c15:dlblFieldTable>
                  <c15:showDataLabelsRange val="0"/>
                </c:ext>
                <c:ext xmlns:c16="http://schemas.microsoft.com/office/drawing/2014/chart" uri="{C3380CC4-5D6E-409C-BE32-E72D297353CC}">
                  <c16:uniqueId val="{0000002F-0B39-402E-9852-75A4FE537EC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{ABF860BD-1B95-4DB4-AB2D-A5C74E49CA74}</c15:txfldGUID>
                      <c15:f>Diagramm!$J$48</c15:f>
                      <c15:dlblFieldTableCache>
                        <c:ptCount val="1"/>
                      </c15:dlblFieldTableCache>
                    </c15:dlblFTEntry>
                  </c15:dlblFieldTable>
                  <c15:showDataLabelsRange val="0"/>
                </c:ext>
                <c:ext xmlns:c16="http://schemas.microsoft.com/office/drawing/2014/chart" uri="{C3380CC4-5D6E-409C-BE32-E72D297353CC}">
                  <c16:uniqueId val="{00000030-0B39-402E-9852-75A4FE537EC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{5B60A1CE-017B-4A90-941E-3713F105C122}</c15:txfldGUID>
                      <c15:f>Diagramm!$J$49</c15:f>
                      <c15:dlblFieldTableCache>
                        <c:ptCount val="1"/>
                      </c15:dlblFieldTableCache>
                    </c15:dlblFTEntry>
                  </c15:dlblFieldTable>
                  <c15:showDataLabelsRange val="0"/>
                </c:ext>
                <c:ext xmlns:c16="http://schemas.microsoft.com/office/drawing/2014/chart" uri="{C3380CC4-5D6E-409C-BE32-E72D297353CC}">
                  <c16:uniqueId val="{00000031-0B39-402E-9852-75A4FE537EC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{5F14644E-EA87-42E7-9829-E74370C260F3}</c15:txfldGUID>
                      <c15:f>Diagramm!$J$50</c15:f>
                      <c15:dlblFieldTableCache>
                        <c:ptCount val="1"/>
                      </c15:dlblFieldTableCache>
                    </c15:dlblFTEntry>
                  </c15:dlblFieldTable>
                  <c15:showDataLabelsRange val="0"/>
                </c:ext>
                <c:ext xmlns:c16="http://schemas.microsoft.com/office/drawing/2014/chart" uri="{C3380CC4-5D6E-409C-BE32-E72D297353CC}">
                  <c16:uniqueId val="{00000032-0B39-402E-9852-75A4FE537EC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{A58D1DEC-289D-4445-9695-625512359125}</c15:txfldGUID>
                      <c15:f>Diagramm!$J$51</c15:f>
                      <c15:dlblFieldTableCache>
                        <c:ptCount val="1"/>
                      </c15:dlblFieldTableCache>
                    </c15:dlblFTEntry>
                  </c15:dlblFieldTable>
                  <c15:showDataLabelsRange val="0"/>
                </c:ext>
                <c:ext xmlns:c16="http://schemas.microsoft.com/office/drawing/2014/chart" uri="{C3380CC4-5D6E-409C-BE32-E72D297353CC}">
                  <c16:uniqueId val="{00000033-0B39-402E-9852-75A4FE537EC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{6BFFF4BF-96B6-4847-9F30-194256AF9D15}</c15:txfldGUID>
                      <c15:f>Diagramm!$J$52</c15:f>
                      <c15:dlblFieldTableCache>
                        <c:ptCount val="1"/>
                      </c15:dlblFieldTableCache>
                    </c15:dlblFTEntry>
                  </c15:dlblFieldTable>
                  <c15:showDataLabelsRange val="0"/>
                </c:ext>
                <c:ext xmlns:c16="http://schemas.microsoft.com/office/drawing/2014/chart" uri="{C3380CC4-5D6E-409C-BE32-E72D297353CC}">
                  <c16:uniqueId val="{00000034-0B39-402E-9852-75A4FE537EC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{67F13D6B-5E6C-4DA4-8F03-CBE9B8CE167E}</c15:txfldGUID>
                      <c15:f>Diagramm!$J$53</c15:f>
                      <c15:dlblFieldTableCache>
                        <c:ptCount val="1"/>
                      </c15:dlblFieldTableCache>
                    </c15:dlblFTEntry>
                  </c15:dlblFieldTable>
                  <c15:showDataLabelsRange val="0"/>
                </c:ext>
                <c:ext xmlns:c16="http://schemas.microsoft.com/office/drawing/2014/chart" uri="{C3380CC4-5D6E-409C-BE32-E72D297353CC}">
                  <c16:uniqueId val="{00000035-0B39-402E-9852-75A4FE537EC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{3A70E104-33CB-45ED-90C7-3ADBAAEE1913}</c15:txfldGUID>
                      <c15:f>Diagramm!$J$54</c15:f>
                      <c15:dlblFieldTableCache>
                        <c:ptCount val="1"/>
                      </c15:dlblFieldTableCache>
                    </c15:dlblFTEntry>
                  </c15:dlblFieldTable>
                  <c15:showDataLabelsRange val="0"/>
                </c:ext>
                <c:ext xmlns:c16="http://schemas.microsoft.com/office/drawing/2014/chart" uri="{C3380CC4-5D6E-409C-BE32-E72D297353CC}">
                  <c16:uniqueId val="{00000036-0B39-402E-9852-75A4FE537EC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{6E102740-A56E-4CE9-9A0E-6512D10BA058}</c15:txfldGUID>
                      <c15:f>Diagramm!$J$55</c15:f>
                      <c15:dlblFieldTableCache>
                        <c:ptCount val="1"/>
                      </c15:dlblFieldTableCache>
                    </c15:dlblFTEntry>
                  </c15:dlblFieldTable>
                  <c15:showDataLabelsRange val="0"/>
                </c:ext>
                <c:ext xmlns:c16="http://schemas.microsoft.com/office/drawing/2014/chart" uri="{C3380CC4-5D6E-409C-BE32-E72D297353CC}">
                  <c16:uniqueId val="{00000037-0B39-402E-9852-75A4FE537EC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{72DCEC50-4E9C-4747-8E92-57700FB09E18}</c15:txfldGUID>
                      <c15:f>Diagramm!$J$56</c15:f>
                      <c15:dlblFieldTableCache>
                        <c:ptCount val="1"/>
                      </c15:dlblFieldTableCache>
                    </c15:dlblFTEntry>
                  </c15:dlblFieldTable>
                  <c15:showDataLabelsRange val="0"/>
                </c:ext>
                <c:ext xmlns:c16="http://schemas.microsoft.com/office/drawing/2014/chart" uri="{C3380CC4-5D6E-409C-BE32-E72D297353CC}">
                  <c16:uniqueId val="{00000038-0B39-402E-9852-75A4FE537EC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{40D33F03-5686-458D-B461-7DAC8677B940}</c15:txfldGUID>
                      <c15:f>Diagramm!$J$57</c15:f>
                      <c15:dlblFieldTableCache>
                        <c:ptCount val="1"/>
                      </c15:dlblFieldTableCache>
                    </c15:dlblFTEntry>
                  </c15:dlblFieldTable>
                  <c15:showDataLabelsRange val="0"/>
                </c:ext>
                <c:ext xmlns:c16="http://schemas.microsoft.com/office/drawing/2014/chart" uri="{C3380CC4-5D6E-409C-BE32-E72D297353CC}">
                  <c16:uniqueId val="{00000039-0B39-402E-9852-75A4FE537EC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{C6F3FD41-3B59-4653-8023-C77F53768AF7}</c15:txfldGUID>
                      <c15:f>Diagramm!$J$58</c15:f>
                      <c15:dlblFieldTableCache>
                        <c:ptCount val="1"/>
                      </c15:dlblFieldTableCache>
                    </c15:dlblFTEntry>
                  </c15:dlblFieldTable>
                  <c15:showDataLabelsRange val="0"/>
                </c:ext>
                <c:ext xmlns:c16="http://schemas.microsoft.com/office/drawing/2014/chart" uri="{C3380CC4-5D6E-409C-BE32-E72D297353CC}">
                  <c16:uniqueId val="{0000003A-0B39-402E-9852-75A4FE537EC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{5A4112EA-6B80-4854-91F3-7E08214503DA}</c15:txfldGUID>
                      <c15:f>Diagramm!$J$59</c15:f>
                      <c15:dlblFieldTableCache>
                        <c:ptCount val="1"/>
                      </c15:dlblFieldTableCache>
                    </c15:dlblFTEntry>
                  </c15:dlblFieldTable>
                  <c15:showDataLabelsRange val="0"/>
                </c:ext>
                <c:ext xmlns:c16="http://schemas.microsoft.com/office/drawing/2014/chart" uri="{C3380CC4-5D6E-409C-BE32-E72D297353CC}">
                  <c16:uniqueId val="{0000003B-0B39-402E-9852-75A4FE537EC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{4557B235-A2F8-4575-999C-B76223A88F49}</c15:txfldGUID>
                      <c15:f>Diagramm!$J$60</c15:f>
                      <c15:dlblFieldTableCache>
                        <c:ptCount val="1"/>
                      </c15:dlblFieldTableCache>
                    </c15:dlblFTEntry>
                  </c15:dlblFieldTable>
                  <c15:showDataLabelsRange val="0"/>
                </c:ext>
                <c:ext xmlns:c16="http://schemas.microsoft.com/office/drawing/2014/chart" uri="{C3380CC4-5D6E-409C-BE32-E72D297353CC}">
                  <c16:uniqueId val="{0000003C-0B39-402E-9852-75A4FE537EC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{AFC64EE3-FAA7-49AF-9C97-79003DE95DF2}</c15:txfldGUID>
                      <c15:f>Diagramm!$J$61</c15:f>
                      <c15:dlblFieldTableCache>
                        <c:ptCount val="1"/>
                      </c15:dlblFieldTableCache>
                    </c15:dlblFTEntry>
                  </c15:dlblFieldTable>
                  <c15:showDataLabelsRange val="0"/>
                </c:ext>
                <c:ext xmlns:c16="http://schemas.microsoft.com/office/drawing/2014/chart" uri="{C3380CC4-5D6E-409C-BE32-E72D297353CC}">
                  <c16:uniqueId val="{0000003D-0B39-402E-9852-75A4FE537EC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{90225D47-2647-454A-87EC-BF036ED75E95}</c15:txfldGUID>
                      <c15:f>Diagramm!$J$62</c15:f>
                      <c15:dlblFieldTableCache>
                        <c:ptCount val="1"/>
                      </c15:dlblFieldTableCache>
                    </c15:dlblFTEntry>
                  </c15:dlblFieldTable>
                  <c15:showDataLabelsRange val="0"/>
                </c:ext>
                <c:ext xmlns:c16="http://schemas.microsoft.com/office/drawing/2014/chart" uri="{C3380CC4-5D6E-409C-BE32-E72D297353CC}">
                  <c16:uniqueId val="{0000003E-0B39-402E-9852-75A4FE537EC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{1781D106-50CC-4208-9DE0-04824EEA0172}</c15:txfldGUID>
                      <c15:f>Diagramm!$J$63</c15:f>
                      <c15:dlblFieldTableCache>
                        <c:ptCount val="1"/>
                      </c15:dlblFieldTableCache>
                    </c15:dlblFTEntry>
                  </c15:dlblFieldTable>
                  <c15:showDataLabelsRange val="0"/>
                </c:ext>
                <c:ext xmlns:c16="http://schemas.microsoft.com/office/drawing/2014/chart" uri="{C3380CC4-5D6E-409C-BE32-E72D297353CC}">
                  <c16:uniqueId val="{0000003F-0B39-402E-9852-75A4FE537EC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{024AE32A-D5D5-495F-9838-BD390BD74E90}</c15:txfldGUID>
                      <c15:f>Diagramm!$J$64</c15:f>
                      <c15:dlblFieldTableCache>
                        <c:ptCount val="1"/>
                      </c15:dlblFieldTableCache>
                    </c15:dlblFTEntry>
                  </c15:dlblFieldTable>
                  <c15:showDataLabelsRange val="0"/>
                </c:ext>
                <c:ext xmlns:c16="http://schemas.microsoft.com/office/drawing/2014/chart" uri="{C3380CC4-5D6E-409C-BE32-E72D297353CC}">
                  <c16:uniqueId val="{00000040-0B39-402E-9852-75A4FE537EC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{ABD147A1-EC73-43A7-8DEE-A453ED2359DB}</c15:txfldGUID>
                      <c15:f>Diagramm!$J$65</c15:f>
                      <c15:dlblFieldTableCache>
                        <c:ptCount val="1"/>
                      </c15:dlblFieldTableCache>
                    </c15:dlblFTEntry>
                  </c15:dlblFieldTable>
                  <c15:showDataLabelsRange val="0"/>
                </c:ext>
                <c:ext xmlns:c16="http://schemas.microsoft.com/office/drawing/2014/chart" uri="{C3380CC4-5D6E-409C-BE32-E72D297353CC}">
                  <c16:uniqueId val="{00000041-0B39-402E-9852-75A4FE537EC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{91A5AB19-73E8-45FC-AFA2-5442FC6324B5}</c15:txfldGUID>
                      <c15:f>Diagramm!$J$66</c15:f>
                      <c15:dlblFieldTableCache>
                        <c:ptCount val="1"/>
                      </c15:dlblFieldTableCache>
                    </c15:dlblFTEntry>
                  </c15:dlblFieldTable>
                  <c15:showDataLabelsRange val="0"/>
                </c:ext>
                <c:ext xmlns:c16="http://schemas.microsoft.com/office/drawing/2014/chart" uri="{C3380CC4-5D6E-409C-BE32-E72D297353CC}">
                  <c16:uniqueId val="{00000042-0B39-402E-9852-75A4FE537EC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{1C495B41-161A-4FDD-9E4B-DB204C985399}</c15:txfldGUID>
                      <c15:f>Diagramm!$J$67</c15:f>
                      <c15:dlblFieldTableCache>
                        <c:ptCount val="1"/>
                      </c15:dlblFieldTableCache>
                    </c15:dlblFTEntry>
                  </c15:dlblFieldTable>
                  <c15:showDataLabelsRange val="0"/>
                </c:ext>
                <c:ext xmlns:c16="http://schemas.microsoft.com/office/drawing/2014/chart" uri="{C3380CC4-5D6E-409C-BE32-E72D297353CC}">
                  <c16:uniqueId val="{00000043-0B39-402E-9852-75A4FE537EC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B39-402E-9852-75A4FE537EC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C5-4579-B19A-2A48CDE3CA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C5-4579-B19A-2A48CDE3CA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C5-4579-B19A-2A48CDE3CA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C5-4579-B19A-2A48CDE3CA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C5-4579-B19A-2A48CDE3CA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C5-4579-B19A-2A48CDE3CA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C5-4579-B19A-2A48CDE3CA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C5-4579-B19A-2A48CDE3CA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C5-4579-B19A-2A48CDE3CA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DC5-4579-B19A-2A48CDE3CA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DC5-4579-B19A-2A48CDE3CA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DC5-4579-B19A-2A48CDE3CA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DC5-4579-B19A-2A48CDE3CA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DC5-4579-B19A-2A48CDE3CA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DC5-4579-B19A-2A48CDE3CA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DC5-4579-B19A-2A48CDE3CA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DC5-4579-B19A-2A48CDE3CA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DC5-4579-B19A-2A48CDE3CA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DC5-4579-B19A-2A48CDE3CA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DC5-4579-B19A-2A48CDE3CA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DC5-4579-B19A-2A48CDE3CA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DC5-4579-B19A-2A48CDE3CA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DC5-4579-B19A-2A48CDE3CA4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DC5-4579-B19A-2A48CDE3CA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DC5-4579-B19A-2A48CDE3CA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DC5-4579-B19A-2A48CDE3CA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DC5-4579-B19A-2A48CDE3CA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DC5-4579-B19A-2A48CDE3CA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DC5-4579-B19A-2A48CDE3CA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DC5-4579-B19A-2A48CDE3CA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DC5-4579-B19A-2A48CDE3CA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DC5-4579-B19A-2A48CDE3CA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DC5-4579-B19A-2A48CDE3CA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DC5-4579-B19A-2A48CDE3CA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DC5-4579-B19A-2A48CDE3CA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DC5-4579-B19A-2A48CDE3CA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DC5-4579-B19A-2A48CDE3CA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DC5-4579-B19A-2A48CDE3CA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DC5-4579-B19A-2A48CDE3CA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DC5-4579-B19A-2A48CDE3CA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DC5-4579-B19A-2A48CDE3CA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DC5-4579-B19A-2A48CDE3CA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DC5-4579-B19A-2A48CDE3CA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DC5-4579-B19A-2A48CDE3CA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DC5-4579-B19A-2A48CDE3CA4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DC5-4579-B19A-2A48CDE3CA4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DC5-4579-B19A-2A48CDE3CA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DC5-4579-B19A-2A48CDE3CA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DC5-4579-B19A-2A48CDE3CA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DC5-4579-B19A-2A48CDE3CA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DC5-4579-B19A-2A48CDE3CA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DC5-4579-B19A-2A48CDE3CA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DC5-4579-B19A-2A48CDE3CA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DC5-4579-B19A-2A48CDE3CA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DC5-4579-B19A-2A48CDE3CA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DC5-4579-B19A-2A48CDE3CA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DC5-4579-B19A-2A48CDE3CA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DC5-4579-B19A-2A48CDE3CA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DC5-4579-B19A-2A48CDE3CA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DC5-4579-B19A-2A48CDE3CA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DC5-4579-B19A-2A48CDE3CA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DC5-4579-B19A-2A48CDE3CA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DC5-4579-B19A-2A48CDE3CA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DC5-4579-B19A-2A48CDE3CA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DC5-4579-B19A-2A48CDE3CA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DC5-4579-B19A-2A48CDE3CA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DC5-4579-B19A-2A48CDE3CA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DC5-4579-B19A-2A48CDE3CA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DC5-4579-B19A-2A48CDE3CA4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100.42763957406835</c:v>
                </c:pt>
                <c:pt idx="2">
                  <c:v>102.47124435890194</c:v>
                </c:pt>
                <c:pt idx="3">
                  <c:v>102.11487804717829</c:v>
                </c:pt>
                <c:pt idx="4">
                  <c:v>102.39011765015009</c:v>
                </c:pt>
                <c:pt idx="5">
                  <c:v>102.87490721337966</c:v>
                </c:pt>
                <c:pt idx="6">
                  <c:v>104.97007836774377</c:v>
                </c:pt>
                <c:pt idx="7">
                  <c:v>105.19440849761219</c:v>
                </c:pt>
                <c:pt idx="8">
                  <c:v>105.29162916882895</c:v>
                </c:pt>
                <c:pt idx="9">
                  <c:v>105.68872305903527</c:v>
                </c:pt>
                <c:pt idx="10">
                  <c:v>107.53263133001821</c:v>
                </c:pt>
                <c:pt idx="11">
                  <c:v>107.46759858373129</c:v>
                </c:pt>
                <c:pt idx="12">
                  <c:v>107.27775551628775</c:v>
                </c:pt>
                <c:pt idx="13">
                  <c:v>108.13631914656017</c:v>
                </c:pt>
                <c:pt idx="14">
                  <c:v>109.94376966583678</c:v>
                </c:pt>
                <c:pt idx="15">
                  <c:v>110.01799896210365</c:v>
                </c:pt>
                <c:pt idx="16">
                  <c:v>109.94212742476894</c:v>
                </c:pt>
                <c:pt idx="17">
                  <c:v>110.42987302192064</c:v>
                </c:pt>
                <c:pt idx="18">
                  <c:v>112.23568130012941</c:v>
                </c:pt>
                <c:pt idx="19">
                  <c:v>112.69288121341907</c:v>
                </c:pt>
                <c:pt idx="20">
                  <c:v>112.47479159960849</c:v>
                </c:pt>
                <c:pt idx="21">
                  <c:v>112.97994495207942</c:v>
                </c:pt>
                <c:pt idx="22">
                  <c:v>114.19520334228903</c:v>
                </c:pt>
                <c:pt idx="23">
                  <c:v>114.02145423731041</c:v>
                </c:pt>
                <c:pt idx="24">
                  <c:v>113.91733615360866</c:v>
                </c:pt>
              </c:numCache>
            </c:numRef>
          </c:val>
          <c:smooth val="0"/>
          <c:extLst>
            <c:ext xmlns:c16="http://schemas.microsoft.com/office/drawing/2014/chart" uri="{C3380CC4-5D6E-409C-BE32-E72D297353CC}">
              <c16:uniqueId val="{00000000-9B51-4016-B4D9-B97EF74AA65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101.64298557980467</c:v>
                </c:pt>
                <c:pt idx="2">
                  <c:v>105.29210591263265</c:v>
                </c:pt>
                <c:pt idx="3">
                  <c:v>104.93248245954237</c:v>
                </c:pt>
                <c:pt idx="4">
                  <c:v>102.98628494870077</c:v>
                </c:pt>
                <c:pt idx="5">
                  <c:v>104.87254521736065</c:v>
                </c:pt>
                <c:pt idx="6">
                  <c:v>108.15851637697</c:v>
                </c:pt>
                <c:pt idx="7">
                  <c:v>108.79314600007051</c:v>
                </c:pt>
                <c:pt idx="8">
                  <c:v>108.15146493671332</c:v>
                </c:pt>
                <c:pt idx="9">
                  <c:v>109.48418714522441</c:v>
                </c:pt>
                <c:pt idx="10">
                  <c:v>112.13552868173325</c:v>
                </c:pt>
                <c:pt idx="11">
                  <c:v>112.13200296160491</c:v>
                </c:pt>
                <c:pt idx="12">
                  <c:v>110.94383527835561</c:v>
                </c:pt>
                <c:pt idx="13">
                  <c:v>112.81599266650213</c:v>
                </c:pt>
                <c:pt idx="14">
                  <c:v>115.92920353982301</c:v>
                </c:pt>
                <c:pt idx="15">
                  <c:v>116.27119839227163</c:v>
                </c:pt>
                <c:pt idx="16">
                  <c:v>114.76219017734373</c:v>
                </c:pt>
                <c:pt idx="17">
                  <c:v>117.75200084617283</c:v>
                </c:pt>
                <c:pt idx="18">
                  <c:v>119.90269012445791</c:v>
                </c:pt>
                <c:pt idx="19">
                  <c:v>121.94055635863626</c:v>
                </c:pt>
                <c:pt idx="20">
                  <c:v>121.34118393681909</c:v>
                </c:pt>
                <c:pt idx="21">
                  <c:v>123.83034234742448</c:v>
                </c:pt>
                <c:pt idx="22">
                  <c:v>126.08680322955964</c:v>
                </c:pt>
                <c:pt idx="23">
                  <c:v>126.15379191199803</c:v>
                </c:pt>
                <c:pt idx="24">
                  <c:v>122.05337940274302</c:v>
                </c:pt>
              </c:numCache>
            </c:numRef>
          </c:val>
          <c:smooth val="0"/>
          <c:extLst>
            <c:ext xmlns:c16="http://schemas.microsoft.com/office/drawing/2014/chart" uri="{C3380CC4-5D6E-409C-BE32-E72D297353CC}">
              <c16:uniqueId val="{00000001-9B51-4016-B4D9-B97EF74AA65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102.92603981226736</c:v>
                </c:pt>
                <c:pt idx="2">
                  <c:v>101.13448778119437</c:v>
                </c:pt>
                <c:pt idx="3">
                  <c:v>101.0098721475967</c:v>
                </c:pt>
                <c:pt idx="4">
                  <c:v>98.078977180773592</c:v>
                </c:pt>
                <c:pt idx="5">
                  <c:v>100.20553487619357</c:v>
                </c:pt>
                <c:pt idx="6">
                  <c:v>98.276420132707557</c:v>
                </c:pt>
                <c:pt idx="7">
                  <c:v>99.726492960025894</c:v>
                </c:pt>
                <c:pt idx="8">
                  <c:v>99.011166855478223</c:v>
                </c:pt>
                <c:pt idx="9">
                  <c:v>101.46140152128176</c:v>
                </c:pt>
                <c:pt idx="10">
                  <c:v>99.168150186114261</c:v>
                </c:pt>
                <c:pt idx="11">
                  <c:v>99.540378702055349</c:v>
                </c:pt>
                <c:pt idx="12">
                  <c:v>97.7342612073151</c:v>
                </c:pt>
                <c:pt idx="13">
                  <c:v>99.970869072665479</c:v>
                </c:pt>
                <c:pt idx="14">
                  <c:v>97.949506392620165</c:v>
                </c:pt>
                <c:pt idx="15">
                  <c:v>98.449587311862757</c:v>
                </c:pt>
                <c:pt idx="16">
                  <c:v>97.010843178507841</c:v>
                </c:pt>
                <c:pt idx="17">
                  <c:v>99.370448292603982</c:v>
                </c:pt>
                <c:pt idx="18">
                  <c:v>96.209742676808546</c:v>
                </c:pt>
                <c:pt idx="19">
                  <c:v>97.930085774397142</c:v>
                </c:pt>
                <c:pt idx="20">
                  <c:v>96.831202459944976</c:v>
                </c:pt>
                <c:pt idx="21">
                  <c:v>98.695581809354266</c:v>
                </c:pt>
                <c:pt idx="22">
                  <c:v>96.122349894804984</c:v>
                </c:pt>
                <c:pt idx="23">
                  <c:v>96.486486486486484</c:v>
                </c:pt>
                <c:pt idx="24">
                  <c:v>92.471273668878467</c:v>
                </c:pt>
              </c:numCache>
            </c:numRef>
          </c:val>
          <c:smooth val="0"/>
          <c:extLst>
            <c:ext xmlns:c16="http://schemas.microsoft.com/office/drawing/2014/chart" uri="{C3380CC4-5D6E-409C-BE32-E72D297353CC}">
              <c16:uniqueId val="{00000002-9B51-4016-B4D9-B97EF74AA65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B51-4016-B4D9-B97EF74AA65A}"/>
                </c:ext>
              </c:extLst>
            </c:dLbl>
            <c:dLbl>
              <c:idx val="1"/>
              <c:delete val="1"/>
              <c:extLst>
                <c:ext xmlns:c15="http://schemas.microsoft.com/office/drawing/2012/chart" uri="{CE6537A1-D6FC-4f65-9D91-7224C49458BB}"/>
                <c:ext xmlns:c16="http://schemas.microsoft.com/office/drawing/2014/chart" uri="{C3380CC4-5D6E-409C-BE32-E72D297353CC}">
                  <c16:uniqueId val="{00000004-9B51-4016-B4D9-B97EF74AA65A}"/>
                </c:ext>
              </c:extLst>
            </c:dLbl>
            <c:dLbl>
              <c:idx val="2"/>
              <c:delete val="1"/>
              <c:extLst>
                <c:ext xmlns:c15="http://schemas.microsoft.com/office/drawing/2012/chart" uri="{CE6537A1-D6FC-4f65-9D91-7224C49458BB}"/>
                <c:ext xmlns:c16="http://schemas.microsoft.com/office/drawing/2014/chart" uri="{C3380CC4-5D6E-409C-BE32-E72D297353CC}">
                  <c16:uniqueId val="{00000005-9B51-4016-B4D9-B97EF74AA65A}"/>
                </c:ext>
              </c:extLst>
            </c:dLbl>
            <c:dLbl>
              <c:idx val="3"/>
              <c:delete val="1"/>
              <c:extLst>
                <c:ext xmlns:c15="http://schemas.microsoft.com/office/drawing/2012/chart" uri="{CE6537A1-D6FC-4f65-9D91-7224C49458BB}"/>
                <c:ext xmlns:c16="http://schemas.microsoft.com/office/drawing/2014/chart" uri="{C3380CC4-5D6E-409C-BE32-E72D297353CC}">
                  <c16:uniqueId val="{00000006-9B51-4016-B4D9-B97EF74AA65A}"/>
                </c:ext>
              </c:extLst>
            </c:dLbl>
            <c:dLbl>
              <c:idx val="4"/>
              <c:delete val="1"/>
              <c:extLst>
                <c:ext xmlns:c15="http://schemas.microsoft.com/office/drawing/2012/chart" uri="{CE6537A1-D6FC-4f65-9D91-7224C49458BB}"/>
                <c:ext xmlns:c16="http://schemas.microsoft.com/office/drawing/2014/chart" uri="{C3380CC4-5D6E-409C-BE32-E72D297353CC}">
                  <c16:uniqueId val="{00000007-9B51-4016-B4D9-B97EF74AA65A}"/>
                </c:ext>
              </c:extLst>
            </c:dLbl>
            <c:dLbl>
              <c:idx val="5"/>
              <c:delete val="1"/>
              <c:extLst>
                <c:ext xmlns:c15="http://schemas.microsoft.com/office/drawing/2012/chart" uri="{CE6537A1-D6FC-4f65-9D91-7224C49458BB}"/>
                <c:ext xmlns:c16="http://schemas.microsoft.com/office/drawing/2014/chart" uri="{C3380CC4-5D6E-409C-BE32-E72D297353CC}">
                  <c16:uniqueId val="{00000008-9B51-4016-B4D9-B97EF74AA65A}"/>
                </c:ext>
              </c:extLst>
            </c:dLbl>
            <c:dLbl>
              <c:idx val="6"/>
              <c:delete val="1"/>
              <c:extLst>
                <c:ext xmlns:c15="http://schemas.microsoft.com/office/drawing/2012/chart" uri="{CE6537A1-D6FC-4f65-9D91-7224C49458BB}"/>
                <c:ext xmlns:c16="http://schemas.microsoft.com/office/drawing/2014/chart" uri="{C3380CC4-5D6E-409C-BE32-E72D297353CC}">
                  <c16:uniqueId val="{00000009-9B51-4016-B4D9-B97EF74AA65A}"/>
                </c:ext>
              </c:extLst>
            </c:dLbl>
            <c:dLbl>
              <c:idx val="7"/>
              <c:delete val="1"/>
              <c:extLst>
                <c:ext xmlns:c15="http://schemas.microsoft.com/office/drawing/2012/chart" uri="{CE6537A1-D6FC-4f65-9D91-7224C49458BB}"/>
                <c:ext xmlns:c16="http://schemas.microsoft.com/office/drawing/2014/chart" uri="{C3380CC4-5D6E-409C-BE32-E72D297353CC}">
                  <c16:uniqueId val="{0000000A-9B51-4016-B4D9-B97EF74AA65A}"/>
                </c:ext>
              </c:extLst>
            </c:dLbl>
            <c:dLbl>
              <c:idx val="8"/>
              <c:delete val="1"/>
              <c:extLst>
                <c:ext xmlns:c15="http://schemas.microsoft.com/office/drawing/2012/chart" uri="{CE6537A1-D6FC-4f65-9D91-7224C49458BB}"/>
                <c:ext xmlns:c16="http://schemas.microsoft.com/office/drawing/2014/chart" uri="{C3380CC4-5D6E-409C-BE32-E72D297353CC}">
                  <c16:uniqueId val="{0000000B-9B51-4016-B4D9-B97EF74AA65A}"/>
                </c:ext>
              </c:extLst>
            </c:dLbl>
            <c:dLbl>
              <c:idx val="9"/>
              <c:delete val="1"/>
              <c:extLst>
                <c:ext xmlns:c15="http://schemas.microsoft.com/office/drawing/2012/chart" uri="{CE6537A1-D6FC-4f65-9D91-7224C49458BB}"/>
                <c:ext xmlns:c16="http://schemas.microsoft.com/office/drawing/2014/chart" uri="{C3380CC4-5D6E-409C-BE32-E72D297353CC}">
                  <c16:uniqueId val="{0000000C-9B51-4016-B4D9-B97EF74AA65A}"/>
                </c:ext>
              </c:extLst>
            </c:dLbl>
            <c:dLbl>
              <c:idx val="10"/>
              <c:delete val="1"/>
              <c:extLst>
                <c:ext xmlns:c15="http://schemas.microsoft.com/office/drawing/2012/chart" uri="{CE6537A1-D6FC-4f65-9D91-7224C49458BB}"/>
                <c:ext xmlns:c16="http://schemas.microsoft.com/office/drawing/2014/chart" uri="{C3380CC4-5D6E-409C-BE32-E72D297353CC}">
                  <c16:uniqueId val="{0000000D-9B51-4016-B4D9-B97EF74AA65A}"/>
                </c:ext>
              </c:extLst>
            </c:dLbl>
            <c:dLbl>
              <c:idx val="11"/>
              <c:delete val="1"/>
              <c:extLst>
                <c:ext xmlns:c15="http://schemas.microsoft.com/office/drawing/2012/chart" uri="{CE6537A1-D6FC-4f65-9D91-7224C49458BB}"/>
                <c:ext xmlns:c16="http://schemas.microsoft.com/office/drawing/2014/chart" uri="{C3380CC4-5D6E-409C-BE32-E72D297353CC}">
                  <c16:uniqueId val="{0000000E-9B51-4016-B4D9-B97EF74AA65A}"/>
                </c:ext>
              </c:extLst>
            </c:dLbl>
            <c:dLbl>
              <c:idx val="12"/>
              <c:delete val="1"/>
              <c:extLst>
                <c:ext xmlns:c15="http://schemas.microsoft.com/office/drawing/2012/chart" uri="{CE6537A1-D6FC-4f65-9D91-7224C49458BB}"/>
                <c:ext xmlns:c16="http://schemas.microsoft.com/office/drawing/2014/chart" uri="{C3380CC4-5D6E-409C-BE32-E72D297353CC}">
                  <c16:uniqueId val="{0000000F-9B51-4016-B4D9-B97EF74AA65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B51-4016-B4D9-B97EF74AA65A}"/>
                </c:ext>
              </c:extLst>
            </c:dLbl>
            <c:dLbl>
              <c:idx val="14"/>
              <c:delete val="1"/>
              <c:extLst>
                <c:ext xmlns:c15="http://schemas.microsoft.com/office/drawing/2012/chart" uri="{CE6537A1-D6FC-4f65-9D91-7224C49458BB}"/>
                <c:ext xmlns:c16="http://schemas.microsoft.com/office/drawing/2014/chart" uri="{C3380CC4-5D6E-409C-BE32-E72D297353CC}">
                  <c16:uniqueId val="{00000011-9B51-4016-B4D9-B97EF74AA65A}"/>
                </c:ext>
              </c:extLst>
            </c:dLbl>
            <c:dLbl>
              <c:idx val="15"/>
              <c:delete val="1"/>
              <c:extLst>
                <c:ext xmlns:c15="http://schemas.microsoft.com/office/drawing/2012/chart" uri="{CE6537A1-D6FC-4f65-9D91-7224C49458BB}"/>
                <c:ext xmlns:c16="http://schemas.microsoft.com/office/drawing/2014/chart" uri="{C3380CC4-5D6E-409C-BE32-E72D297353CC}">
                  <c16:uniqueId val="{00000012-9B51-4016-B4D9-B97EF74AA65A}"/>
                </c:ext>
              </c:extLst>
            </c:dLbl>
            <c:dLbl>
              <c:idx val="16"/>
              <c:delete val="1"/>
              <c:extLst>
                <c:ext xmlns:c15="http://schemas.microsoft.com/office/drawing/2012/chart" uri="{CE6537A1-D6FC-4f65-9D91-7224C49458BB}"/>
                <c:ext xmlns:c16="http://schemas.microsoft.com/office/drawing/2014/chart" uri="{C3380CC4-5D6E-409C-BE32-E72D297353CC}">
                  <c16:uniqueId val="{00000013-9B51-4016-B4D9-B97EF74AA65A}"/>
                </c:ext>
              </c:extLst>
            </c:dLbl>
            <c:dLbl>
              <c:idx val="17"/>
              <c:delete val="1"/>
              <c:extLst>
                <c:ext xmlns:c15="http://schemas.microsoft.com/office/drawing/2012/chart" uri="{CE6537A1-D6FC-4f65-9D91-7224C49458BB}"/>
                <c:ext xmlns:c16="http://schemas.microsoft.com/office/drawing/2014/chart" uri="{C3380CC4-5D6E-409C-BE32-E72D297353CC}">
                  <c16:uniqueId val="{00000014-9B51-4016-B4D9-B97EF74AA65A}"/>
                </c:ext>
              </c:extLst>
            </c:dLbl>
            <c:dLbl>
              <c:idx val="18"/>
              <c:delete val="1"/>
              <c:extLst>
                <c:ext xmlns:c15="http://schemas.microsoft.com/office/drawing/2012/chart" uri="{CE6537A1-D6FC-4f65-9D91-7224C49458BB}"/>
                <c:ext xmlns:c16="http://schemas.microsoft.com/office/drawing/2014/chart" uri="{C3380CC4-5D6E-409C-BE32-E72D297353CC}">
                  <c16:uniqueId val="{00000015-9B51-4016-B4D9-B97EF74AA65A}"/>
                </c:ext>
              </c:extLst>
            </c:dLbl>
            <c:dLbl>
              <c:idx val="19"/>
              <c:delete val="1"/>
              <c:extLst>
                <c:ext xmlns:c15="http://schemas.microsoft.com/office/drawing/2012/chart" uri="{CE6537A1-D6FC-4f65-9D91-7224C49458BB}"/>
                <c:ext xmlns:c16="http://schemas.microsoft.com/office/drawing/2014/chart" uri="{C3380CC4-5D6E-409C-BE32-E72D297353CC}">
                  <c16:uniqueId val="{00000016-9B51-4016-B4D9-B97EF74AA65A}"/>
                </c:ext>
              </c:extLst>
            </c:dLbl>
            <c:dLbl>
              <c:idx val="20"/>
              <c:delete val="1"/>
              <c:extLst>
                <c:ext xmlns:c15="http://schemas.microsoft.com/office/drawing/2012/chart" uri="{CE6537A1-D6FC-4f65-9D91-7224C49458BB}"/>
                <c:ext xmlns:c16="http://schemas.microsoft.com/office/drawing/2014/chart" uri="{C3380CC4-5D6E-409C-BE32-E72D297353CC}">
                  <c16:uniqueId val="{00000017-9B51-4016-B4D9-B97EF74AA65A}"/>
                </c:ext>
              </c:extLst>
            </c:dLbl>
            <c:dLbl>
              <c:idx val="21"/>
              <c:delete val="1"/>
              <c:extLst>
                <c:ext xmlns:c15="http://schemas.microsoft.com/office/drawing/2012/chart" uri="{CE6537A1-D6FC-4f65-9D91-7224C49458BB}"/>
                <c:ext xmlns:c16="http://schemas.microsoft.com/office/drawing/2014/chart" uri="{C3380CC4-5D6E-409C-BE32-E72D297353CC}">
                  <c16:uniqueId val="{00000018-9B51-4016-B4D9-B97EF74AA65A}"/>
                </c:ext>
              </c:extLst>
            </c:dLbl>
            <c:dLbl>
              <c:idx val="22"/>
              <c:delete val="1"/>
              <c:extLst>
                <c:ext xmlns:c15="http://schemas.microsoft.com/office/drawing/2012/chart" uri="{CE6537A1-D6FC-4f65-9D91-7224C49458BB}"/>
                <c:ext xmlns:c16="http://schemas.microsoft.com/office/drawing/2014/chart" uri="{C3380CC4-5D6E-409C-BE32-E72D297353CC}">
                  <c16:uniqueId val="{00000019-9B51-4016-B4D9-B97EF74AA65A}"/>
                </c:ext>
              </c:extLst>
            </c:dLbl>
            <c:dLbl>
              <c:idx val="23"/>
              <c:delete val="1"/>
              <c:extLst>
                <c:ext xmlns:c15="http://schemas.microsoft.com/office/drawing/2012/chart" uri="{CE6537A1-D6FC-4f65-9D91-7224C49458BB}"/>
                <c:ext xmlns:c16="http://schemas.microsoft.com/office/drawing/2014/chart" uri="{C3380CC4-5D6E-409C-BE32-E72D297353CC}">
                  <c16:uniqueId val="{0000001A-9B51-4016-B4D9-B97EF74AA65A}"/>
                </c:ext>
              </c:extLst>
            </c:dLbl>
            <c:dLbl>
              <c:idx val="24"/>
              <c:delete val="1"/>
              <c:extLst>
                <c:ext xmlns:c15="http://schemas.microsoft.com/office/drawing/2012/chart" uri="{CE6537A1-D6FC-4f65-9D91-7224C49458BB}"/>
                <c:ext xmlns:c16="http://schemas.microsoft.com/office/drawing/2014/chart" uri="{C3380CC4-5D6E-409C-BE32-E72D297353CC}">
                  <c16:uniqueId val="{0000001B-9B51-4016-B4D9-B97EF74AA65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B51-4016-B4D9-B97EF74AA65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Bonn (323)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346835</v>
      </c>
      <c r="F11" s="238">
        <v>347152</v>
      </c>
      <c r="G11" s="238">
        <v>347681</v>
      </c>
      <c r="H11" s="238">
        <v>343981</v>
      </c>
      <c r="I11" s="265">
        <v>342443</v>
      </c>
      <c r="J11" s="263">
        <v>4392</v>
      </c>
      <c r="K11" s="266">
        <v>1.2825492125696831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13.323338186745859</v>
      </c>
      <c r="E13" s="115">
        <v>46210</v>
      </c>
      <c r="F13" s="114">
        <v>46205</v>
      </c>
      <c r="G13" s="114">
        <v>46668</v>
      </c>
      <c r="H13" s="114">
        <v>46610</v>
      </c>
      <c r="I13" s="140">
        <v>45159</v>
      </c>
      <c r="J13" s="115">
        <v>1051</v>
      </c>
      <c r="K13" s="116">
        <v>2.327332314710246</v>
      </c>
    </row>
    <row r="14" spans="1:255" ht="14.1" customHeight="1" x14ac:dyDescent="0.2">
      <c r="A14" s="306" t="s">
        <v>230</v>
      </c>
      <c r="B14" s="307"/>
      <c r="C14" s="308"/>
      <c r="D14" s="113">
        <v>54.660573471535457</v>
      </c>
      <c r="E14" s="115">
        <v>189582</v>
      </c>
      <c r="F14" s="114">
        <v>190275</v>
      </c>
      <c r="G14" s="114">
        <v>191131</v>
      </c>
      <c r="H14" s="114">
        <v>189248</v>
      </c>
      <c r="I14" s="140">
        <v>189726</v>
      </c>
      <c r="J14" s="115">
        <v>-144</v>
      </c>
      <c r="K14" s="116">
        <v>-7.5898927927643023E-2</v>
      </c>
    </row>
    <row r="15" spans="1:255" ht="14.1" customHeight="1" x14ac:dyDescent="0.2">
      <c r="A15" s="306" t="s">
        <v>231</v>
      </c>
      <c r="B15" s="307"/>
      <c r="C15" s="308"/>
      <c r="D15" s="113">
        <v>13.821557801259965</v>
      </c>
      <c r="E15" s="115">
        <v>47938</v>
      </c>
      <c r="F15" s="114">
        <v>47974</v>
      </c>
      <c r="G15" s="114">
        <v>47805</v>
      </c>
      <c r="H15" s="114">
        <v>47128</v>
      </c>
      <c r="I15" s="140">
        <v>46965</v>
      </c>
      <c r="J15" s="115">
        <v>973</v>
      </c>
      <c r="K15" s="116">
        <v>2.0717555626530393</v>
      </c>
    </row>
    <row r="16" spans="1:255" ht="14.1" customHeight="1" x14ac:dyDescent="0.2">
      <c r="A16" s="306" t="s">
        <v>232</v>
      </c>
      <c r="B16" s="307"/>
      <c r="C16" s="308"/>
      <c r="D16" s="113">
        <v>17.540905617945132</v>
      </c>
      <c r="E16" s="115">
        <v>60838</v>
      </c>
      <c r="F16" s="114">
        <v>60425</v>
      </c>
      <c r="G16" s="114">
        <v>59821</v>
      </c>
      <c r="H16" s="114">
        <v>58806</v>
      </c>
      <c r="I16" s="140">
        <v>58404</v>
      </c>
      <c r="J16" s="115">
        <v>2434</v>
      </c>
      <c r="K16" s="116">
        <v>4.1675227724128483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0.68245707613130158</v>
      </c>
      <c r="E18" s="115">
        <v>2367</v>
      </c>
      <c r="F18" s="114">
        <v>2185</v>
      </c>
      <c r="G18" s="114">
        <v>2656</v>
      </c>
      <c r="H18" s="114">
        <v>2642</v>
      </c>
      <c r="I18" s="140">
        <v>2305</v>
      </c>
      <c r="J18" s="115">
        <v>62</v>
      </c>
      <c r="K18" s="116">
        <v>2.6898047722342735</v>
      </c>
    </row>
    <row r="19" spans="1:255" ht="14.1" customHeight="1" x14ac:dyDescent="0.2">
      <c r="A19" s="306" t="s">
        <v>235</v>
      </c>
      <c r="B19" s="307" t="s">
        <v>236</v>
      </c>
      <c r="C19" s="308"/>
      <c r="D19" s="113">
        <v>0.51119408364207763</v>
      </c>
      <c r="E19" s="115">
        <v>1773</v>
      </c>
      <c r="F19" s="114">
        <v>1622</v>
      </c>
      <c r="G19" s="114">
        <v>2109</v>
      </c>
      <c r="H19" s="114">
        <v>2127</v>
      </c>
      <c r="I19" s="140">
        <v>1788</v>
      </c>
      <c r="J19" s="115">
        <v>-15</v>
      </c>
      <c r="K19" s="116">
        <v>-0.83892617449664431</v>
      </c>
    </row>
    <row r="20" spans="1:255" ht="14.1" customHeight="1" x14ac:dyDescent="0.2">
      <c r="A20" s="306">
        <v>12</v>
      </c>
      <c r="B20" s="307" t="s">
        <v>237</v>
      </c>
      <c r="C20" s="308"/>
      <c r="D20" s="113">
        <v>0.93762163564807477</v>
      </c>
      <c r="E20" s="115">
        <v>3252</v>
      </c>
      <c r="F20" s="114">
        <v>3196</v>
      </c>
      <c r="G20" s="114">
        <v>3314</v>
      </c>
      <c r="H20" s="114">
        <v>3237</v>
      </c>
      <c r="I20" s="140">
        <v>3166</v>
      </c>
      <c r="J20" s="115">
        <v>86</v>
      </c>
      <c r="K20" s="116">
        <v>2.7163613392293113</v>
      </c>
    </row>
    <row r="21" spans="1:255" ht="14.1" customHeight="1" x14ac:dyDescent="0.2">
      <c r="A21" s="306">
        <v>21</v>
      </c>
      <c r="B21" s="307" t="s">
        <v>238</v>
      </c>
      <c r="C21" s="308"/>
      <c r="D21" s="113">
        <v>0.23613533812908155</v>
      </c>
      <c r="E21" s="115">
        <v>819</v>
      </c>
      <c r="F21" s="114">
        <v>822</v>
      </c>
      <c r="G21" s="114">
        <v>856</v>
      </c>
      <c r="H21" s="114">
        <v>859</v>
      </c>
      <c r="I21" s="140">
        <v>832</v>
      </c>
      <c r="J21" s="115">
        <v>-13</v>
      </c>
      <c r="K21" s="116">
        <v>-1.5625</v>
      </c>
    </row>
    <row r="22" spans="1:255" ht="14.1" customHeight="1" x14ac:dyDescent="0.2">
      <c r="A22" s="306">
        <v>22</v>
      </c>
      <c r="B22" s="307" t="s">
        <v>239</v>
      </c>
      <c r="C22" s="308"/>
      <c r="D22" s="113">
        <v>1.1195525249758531</v>
      </c>
      <c r="E22" s="115">
        <v>3883</v>
      </c>
      <c r="F22" s="114">
        <v>3940</v>
      </c>
      <c r="G22" s="114">
        <v>3998</v>
      </c>
      <c r="H22" s="114">
        <v>4023</v>
      </c>
      <c r="I22" s="140">
        <v>4026</v>
      </c>
      <c r="J22" s="115">
        <v>-143</v>
      </c>
      <c r="K22" s="116">
        <v>-3.5519125683060109</v>
      </c>
    </row>
    <row r="23" spans="1:255" ht="14.1" customHeight="1" x14ac:dyDescent="0.2">
      <c r="A23" s="306">
        <v>23</v>
      </c>
      <c r="B23" s="307" t="s">
        <v>240</v>
      </c>
      <c r="C23" s="308"/>
      <c r="D23" s="113">
        <v>0.6291175919385299</v>
      </c>
      <c r="E23" s="115">
        <v>2182</v>
      </c>
      <c r="F23" s="114">
        <v>2163</v>
      </c>
      <c r="G23" s="114">
        <v>2187</v>
      </c>
      <c r="H23" s="114">
        <v>2156</v>
      </c>
      <c r="I23" s="140">
        <v>2173</v>
      </c>
      <c r="J23" s="115">
        <v>9</v>
      </c>
      <c r="K23" s="116">
        <v>0.41417395306028532</v>
      </c>
    </row>
    <row r="24" spans="1:255" ht="14.1" customHeight="1" x14ac:dyDescent="0.2">
      <c r="A24" s="306">
        <v>24</v>
      </c>
      <c r="B24" s="307" t="s">
        <v>241</v>
      </c>
      <c r="C24" s="308"/>
      <c r="D24" s="113">
        <v>1.6604437268441765</v>
      </c>
      <c r="E24" s="115">
        <v>5759</v>
      </c>
      <c r="F24" s="114">
        <v>5800</v>
      </c>
      <c r="G24" s="114">
        <v>5973</v>
      </c>
      <c r="H24" s="114">
        <v>5990</v>
      </c>
      <c r="I24" s="140">
        <v>6047</v>
      </c>
      <c r="J24" s="115">
        <v>-288</v>
      </c>
      <c r="K24" s="116">
        <v>-4.7626922440879778</v>
      </c>
    </row>
    <row r="25" spans="1:255" ht="14.1" customHeight="1" x14ac:dyDescent="0.2">
      <c r="A25" s="306">
        <v>25</v>
      </c>
      <c r="B25" s="307" t="s">
        <v>242</v>
      </c>
      <c r="C25" s="308"/>
      <c r="D25" s="113">
        <v>3.1943142993065865</v>
      </c>
      <c r="E25" s="115">
        <v>11079</v>
      </c>
      <c r="F25" s="114">
        <v>11186</v>
      </c>
      <c r="G25" s="114">
        <v>11318</v>
      </c>
      <c r="H25" s="114">
        <v>11103</v>
      </c>
      <c r="I25" s="140">
        <v>11120</v>
      </c>
      <c r="J25" s="115">
        <v>-41</v>
      </c>
      <c r="K25" s="116">
        <v>-0.36870503597122301</v>
      </c>
    </row>
    <row r="26" spans="1:255" ht="14.1" customHeight="1" x14ac:dyDescent="0.2">
      <c r="A26" s="306">
        <v>26</v>
      </c>
      <c r="B26" s="307" t="s">
        <v>243</v>
      </c>
      <c r="C26" s="308"/>
      <c r="D26" s="113">
        <v>3.4082488791500283</v>
      </c>
      <c r="E26" s="115">
        <v>11821</v>
      </c>
      <c r="F26" s="114">
        <v>11899</v>
      </c>
      <c r="G26" s="114">
        <v>11825</v>
      </c>
      <c r="H26" s="114">
        <v>11729</v>
      </c>
      <c r="I26" s="140">
        <v>11679</v>
      </c>
      <c r="J26" s="115">
        <v>142</v>
      </c>
      <c r="K26" s="116">
        <v>1.2158575220481205</v>
      </c>
    </row>
    <row r="27" spans="1:255" ht="14.1" customHeight="1" x14ac:dyDescent="0.2">
      <c r="A27" s="306">
        <v>27</v>
      </c>
      <c r="B27" s="307" t="s">
        <v>244</v>
      </c>
      <c r="C27" s="308"/>
      <c r="D27" s="113">
        <v>1.7803854858938688</v>
      </c>
      <c r="E27" s="115">
        <v>6175</v>
      </c>
      <c r="F27" s="114">
        <v>6170</v>
      </c>
      <c r="G27" s="114">
        <v>6218</v>
      </c>
      <c r="H27" s="114">
        <v>6199</v>
      </c>
      <c r="I27" s="140">
        <v>6196</v>
      </c>
      <c r="J27" s="115">
        <v>-21</v>
      </c>
      <c r="K27" s="116">
        <v>-0.33892834086507423</v>
      </c>
    </row>
    <row r="28" spans="1:255" ht="14.1" customHeight="1" x14ac:dyDescent="0.2">
      <c r="A28" s="306">
        <v>28</v>
      </c>
      <c r="B28" s="307" t="s">
        <v>245</v>
      </c>
      <c r="C28" s="308"/>
      <c r="D28" s="113">
        <v>0.14646734037798953</v>
      </c>
      <c r="E28" s="115">
        <v>508</v>
      </c>
      <c r="F28" s="114">
        <v>511</v>
      </c>
      <c r="G28" s="114">
        <v>516</v>
      </c>
      <c r="H28" s="114">
        <v>514</v>
      </c>
      <c r="I28" s="140">
        <v>522</v>
      </c>
      <c r="J28" s="115">
        <v>-14</v>
      </c>
      <c r="K28" s="116">
        <v>-2.6819923371647509</v>
      </c>
    </row>
    <row r="29" spans="1:255" ht="14.1" customHeight="1" x14ac:dyDescent="0.2">
      <c r="A29" s="306">
        <v>29</v>
      </c>
      <c r="B29" s="307" t="s">
        <v>246</v>
      </c>
      <c r="C29" s="308"/>
      <c r="D29" s="113">
        <v>2.4077731486153358</v>
      </c>
      <c r="E29" s="115">
        <v>8351</v>
      </c>
      <c r="F29" s="114">
        <v>8538</v>
      </c>
      <c r="G29" s="114">
        <v>8678</v>
      </c>
      <c r="H29" s="114">
        <v>9106</v>
      </c>
      <c r="I29" s="140">
        <v>8974</v>
      </c>
      <c r="J29" s="115">
        <v>-623</v>
      </c>
      <c r="K29" s="116">
        <v>-6.9422776911076447</v>
      </c>
    </row>
    <row r="30" spans="1:255" ht="14.1" customHeight="1" x14ac:dyDescent="0.2">
      <c r="A30" s="306" t="s">
        <v>247</v>
      </c>
      <c r="B30" s="307" t="s">
        <v>248</v>
      </c>
      <c r="C30" s="308"/>
      <c r="D30" s="113">
        <v>0.67813225308864444</v>
      </c>
      <c r="E30" s="115">
        <v>2352</v>
      </c>
      <c r="F30" s="114">
        <v>2389</v>
      </c>
      <c r="G30" s="114">
        <v>2530</v>
      </c>
      <c r="H30" s="114">
        <v>3089</v>
      </c>
      <c r="I30" s="140">
        <v>3027</v>
      </c>
      <c r="J30" s="115">
        <v>-675</v>
      </c>
      <c r="K30" s="116">
        <v>-22.299306243805749</v>
      </c>
    </row>
    <row r="31" spans="1:255" ht="14.1" customHeight="1" x14ac:dyDescent="0.2">
      <c r="A31" s="306" t="s">
        <v>249</v>
      </c>
      <c r="B31" s="307" t="s">
        <v>250</v>
      </c>
      <c r="C31" s="308"/>
      <c r="D31" s="113">
        <v>1.7160897833263655</v>
      </c>
      <c r="E31" s="115">
        <v>5952</v>
      </c>
      <c r="F31" s="114">
        <v>6102</v>
      </c>
      <c r="G31" s="114">
        <v>6099</v>
      </c>
      <c r="H31" s="114">
        <v>5974</v>
      </c>
      <c r="I31" s="140">
        <v>5900</v>
      </c>
      <c r="J31" s="115">
        <v>52</v>
      </c>
      <c r="K31" s="116">
        <v>0.88135593220338981</v>
      </c>
    </row>
    <row r="32" spans="1:255" ht="14.1" customHeight="1" x14ac:dyDescent="0.2">
      <c r="A32" s="306">
        <v>31</v>
      </c>
      <c r="B32" s="307" t="s">
        <v>251</v>
      </c>
      <c r="C32" s="308"/>
      <c r="D32" s="113">
        <v>0.59250075684403247</v>
      </c>
      <c r="E32" s="115">
        <v>2055</v>
      </c>
      <c r="F32" s="114">
        <v>2036</v>
      </c>
      <c r="G32" s="114">
        <v>2011</v>
      </c>
      <c r="H32" s="114">
        <v>2002</v>
      </c>
      <c r="I32" s="140">
        <v>1992</v>
      </c>
      <c r="J32" s="115">
        <v>63</v>
      </c>
      <c r="K32" s="116">
        <v>3.1626506024096384</v>
      </c>
    </row>
    <row r="33" spans="1:11" ht="14.1" customHeight="1" x14ac:dyDescent="0.2">
      <c r="A33" s="306">
        <v>32</v>
      </c>
      <c r="B33" s="307" t="s">
        <v>252</v>
      </c>
      <c r="C33" s="308"/>
      <c r="D33" s="113">
        <v>1.4813960528781698</v>
      </c>
      <c r="E33" s="115">
        <v>5138</v>
      </c>
      <c r="F33" s="114">
        <v>5036</v>
      </c>
      <c r="G33" s="114">
        <v>5203</v>
      </c>
      <c r="H33" s="114">
        <v>5065</v>
      </c>
      <c r="I33" s="140">
        <v>4810</v>
      </c>
      <c r="J33" s="115">
        <v>328</v>
      </c>
      <c r="K33" s="116">
        <v>6.8191268191268195</v>
      </c>
    </row>
    <row r="34" spans="1:11" ht="14.1" customHeight="1" x14ac:dyDescent="0.2">
      <c r="A34" s="306">
        <v>33</v>
      </c>
      <c r="B34" s="307" t="s">
        <v>253</v>
      </c>
      <c r="C34" s="308"/>
      <c r="D34" s="113">
        <v>0.85948649934406851</v>
      </c>
      <c r="E34" s="115">
        <v>2981</v>
      </c>
      <c r="F34" s="114">
        <v>2995</v>
      </c>
      <c r="G34" s="114">
        <v>3102</v>
      </c>
      <c r="H34" s="114">
        <v>3026</v>
      </c>
      <c r="I34" s="140">
        <v>2985</v>
      </c>
      <c r="J34" s="115">
        <v>-4</v>
      </c>
      <c r="K34" s="116">
        <v>-0.13400335008375208</v>
      </c>
    </row>
    <row r="35" spans="1:11" ht="14.1" customHeight="1" x14ac:dyDescent="0.2">
      <c r="A35" s="306">
        <v>34</v>
      </c>
      <c r="B35" s="307" t="s">
        <v>254</v>
      </c>
      <c r="C35" s="308"/>
      <c r="D35" s="113">
        <v>2.0401631899894763</v>
      </c>
      <c r="E35" s="115">
        <v>7076</v>
      </c>
      <c r="F35" s="114">
        <v>7115</v>
      </c>
      <c r="G35" s="114">
        <v>7166</v>
      </c>
      <c r="H35" s="114">
        <v>7031</v>
      </c>
      <c r="I35" s="140">
        <v>6998</v>
      </c>
      <c r="J35" s="115">
        <v>78</v>
      </c>
      <c r="K35" s="116">
        <v>1.1146041726207487</v>
      </c>
    </row>
    <row r="36" spans="1:11" ht="14.1" customHeight="1" x14ac:dyDescent="0.2">
      <c r="A36" s="306">
        <v>41</v>
      </c>
      <c r="B36" s="307" t="s">
        <v>255</v>
      </c>
      <c r="C36" s="308"/>
      <c r="D36" s="113">
        <v>1.3035016650568714</v>
      </c>
      <c r="E36" s="115">
        <v>4521</v>
      </c>
      <c r="F36" s="114">
        <v>4233</v>
      </c>
      <c r="G36" s="114">
        <v>4233</v>
      </c>
      <c r="H36" s="114">
        <v>4203</v>
      </c>
      <c r="I36" s="140">
        <v>4196</v>
      </c>
      <c r="J36" s="115">
        <v>325</v>
      </c>
      <c r="K36" s="116">
        <v>7.7454718779790275</v>
      </c>
    </row>
    <row r="37" spans="1:11" ht="14.1" customHeight="1" x14ac:dyDescent="0.2">
      <c r="A37" s="306">
        <v>42</v>
      </c>
      <c r="B37" s="307" t="s">
        <v>256</v>
      </c>
      <c r="C37" s="308"/>
      <c r="D37" s="113">
        <v>0.17933599550218404</v>
      </c>
      <c r="E37" s="115">
        <v>622</v>
      </c>
      <c r="F37" s="114">
        <v>615</v>
      </c>
      <c r="G37" s="114">
        <v>611</v>
      </c>
      <c r="H37" s="114">
        <v>601</v>
      </c>
      <c r="I37" s="140">
        <v>601</v>
      </c>
      <c r="J37" s="115">
        <v>21</v>
      </c>
      <c r="K37" s="116">
        <v>3.4941763727121464</v>
      </c>
    </row>
    <row r="38" spans="1:11" ht="14.1" customHeight="1" x14ac:dyDescent="0.2">
      <c r="A38" s="306">
        <v>43</v>
      </c>
      <c r="B38" s="307" t="s">
        <v>257</v>
      </c>
      <c r="C38" s="308"/>
      <c r="D38" s="113">
        <v>3.4414058558103999</v>
      </c>
      <c r="E38" s="115">
        <v>11936</v>
      </c>
      <c r="F38" s="114">
        <v>11959</v>
      </c>
      <c r="G38" s="114">
        <v>11811</v>
      </c>
      <c r="H38" s="114">
        <v>11520</v>
      </c>
      <c r="I38" s="140">
        <v>11402</v>
      </c>
      <c r="J38" s="115">
        <v>534</v>
      </c>
      <c r="K38" s="116">
        <v>4.6833888791440099</v>
      </c>
    </row>
    <row r="39" spans="1:11" ht="14.1" customHeight="1" x14ac:dyDescent="0.2">
      <c r="A39" s="306">
        <v>51</v>
      </c>
      <c r="B39" s="307" t="s">
        <v>258</v>
      </c>
      <c r="C39" s="308"/>
      <c r="D39" s="113">
        <v>5.4011273372064528</v>
      </c>
      <c r="E39" s="115">
        <v>18733</v>
      </c>
      <c r="F39" s="114">
        <v>19270</v>
      </c>
      <c r="G39" s="114">
        <v>18989</v>
      </c>
      <c r="H39" s="114">
        <v>18709</v>
      </c>
      <c r="I39" s="140">
        <v>18331</v>
      </c>
      <c r="J39" s="115">
        <v>402</v>
      </c>
      <c r="K39" s="116">
        <v>2.1930063826305166</v>
      </c>
    </row>
    <row r="40" spans="1:11" ht="14.1" customHeight="1" x14ac:dyDescent="0.2">
      <c r="A40" s="306" t="s">
        <v>259</v>
      </c>
      <c r="B40" s="307" t="s">
        <v>260</v>
      </c>
      <c r="C40" s="308"/>
      <c r="D40" s="113">
        <v>4.2112243574033759</v>
      </c>
      <c r="E40" s="115">
        <v>14606</v>
      </c>
      <c r="F40" s="114">
        <v>15112</v>
      </c>
      <c r="G40" s="114">
        <v>14838</v>
      </c>
      <c r="H40" s="114">
        <v>14740</v>
      </c>
      <c r="I40" s="140">
        <v>14371</v>
      </c>
      <c r="J40" s="115">
        <v>235</v>
      </c>
      <c r="K40" s="116">
        <v>1.6352376313408949</v>
      </c>
    </row>
    <row r="41" spans="1:11" ht="14.1" customHeight="1" x14ac:dyDescent="0.2">
      <c r="A41" s="306"/>
      <c r="B41" s="307" t="s">
        <v>261</v>
      </c>
      <c r="C41" s="308"/>
      <c r="D41" s="113">
        <v>3.2439056035290554</v>
      </c>
      <c r="E41" s="115">
        <v>11251</v>
      </c>
      <c r="F41" s="114">
        <v>11763</v>
      </c>
      <c r="G41" s="114">
        <v>11493</v>
      </c>
      <c r="H41" s="114">
        <v>11482</v>
      </c>
      <c r="I41" s="140">
        <v>11063</v>
      </c>
      <c r="J41" s="115">
        <v>188</v>
      </c>
      <c r="K41" s="116">
        <v>1.6993582210973515</v>
      </c>
    </row>
    <row r="42" spans="1:11" ht="14.1" customHeight="1" x14ac:dyDescent="0.2">
      <c r="A42" s="306">
        <v>52</v>
      </c>
      <c r="B42" s="307" t="s">
        <v>262</v>
      </c>
      <c r="C42" s="308"/>
      <c r="D42" s="113">
        <v>2.8272809837530812</v>
      </c>
      <c r="E42" s="115">
        <v>9806</v>
      </c>
      <c r="F42" s="114">
        <v>9709</v>
      </c>
      <c r="G42" s="114">
        <v>9672</v>
      </c>
      <c r="H42" s="114">
        <v>9443</v>
      </c>
      <c r="I42" s="140">
        <v>9369</v>
      </c>
      <c r="J42" s="115">
        <v>437</v>
      </c>
      <c r="K42" s="116">
        <v>4.6643184971715232</v>
      </c>
    </row>
    <row r="43" spans="1:11" ht="14.1" customHeight="1" x14ac:dyDescent="0.2">
      <c r="A43" s="306" t="s">
        <v>263</v>
      </c>
      <c r="B43" s="307" t="s">
        <v>264</v>
      </c>
      <c r="C43" s="308"/>
      <c r="D43" s="113">
        <v>2.5600069197168684</v>
      </c>
      <c r="E43" s="115">
        <v>8879</v>
      </c>
      <c r="F43" s="114">
        <v>8770</v>
      </c>
      <c r="G43" s="114">
        <v>8681</v>
      </c>
      <c r="H43" s="114">
        <v>8482</v>
      </c>
      <c r="I43" s="140">
        <v>8419</v>
      </c>
      <c r="J43" s="115">
        <v>460</v>
      </c>
      <c r="K43" s="116">
        <v>5.4638318090034446</v>
      </c>
    </row>
    <row r="44" spans="1:11" ht="14.1" customHeight="1" x14ac:dyDescent="0.2">
      <c r="A44" s="306">
        <v>53</v>
      </c>
      <c r="B44" s="307" t="s">
        <v>265</v>
      </c>
      <c r="C44" s="308"/>
      <c r="D44" s="113">
        <v>0.84766531636080555</v>
      </c>
      <c r="E44" s="115">
        <v>2940</v>
      </c>
      <c r="F44" s="114">
        <v>2950</v>
      </c>
      <c r="G44" s="114">
        <v>2948</v>
      </c>
      <c r="H44" s="114">
        <v>2923</v>
      </c>
      <c r="I44" s="140">
        <v>2870</v>
      </c>
      <c r="J44" s="115">
        <v>70</v>
      </c>
      <c r="K44" s="116">
        <v>2.4390243902439024</v>
      </c>
    </row>
    <row r="45" spans="1:11" ht="14.1" customHeight="1" x14ac:dyDescent="0.2">
      <c r="A45" s="306" t="s">
        <v>266</v>
      </c>
      <c r="B45" s="307" t="s">
        <v>267</v>
      </c>
      <c r="C45" s="308"/>
      <c r="D45" s="113">
        <v>0.79490247524038804</v>
      </c>
      <c r="E45" s="115">
        <v>2757</v>
      </c>
      <c r="F45" s="114">
        <v>2765</v>
      </c>
      <c r="G45" s="114">
        <v>2768</v>
      </c>
      <c r="H45" s="114">
        <v>2734</v>
      </c>
      <c r="I45" s="140">
        <v>2690</v>
      </c>
      <c r="J45" s="115">
        <v>67</v>
      </c>
      <c r="K45" s="116">
        <v>2.490706319702602</v>
      </c>
    </row>
    <row r="46" spans="1:11" ht="14.1" customHeight="1" x14ac:dyDescent="0.2">
      <c r="A46" s="306">
        <v>54</v>
      </c>
      <c r="B46" s="307" t="s">
        <v>268</v>
      </c>
      <c r="C46" s="308"/>
      <c r="D46" s="113">
        <v>1.9796156673922758</v>
      </c>
      <c r="E46" s="115">
        <v>6866</v>
      </c>
      <c r="F46" s="114">
        <v>6826</v>
      </c>
      <c r="G46" s="114">
        <v>6812</v>
      </c>
      <c r="H46" s="114">
        <v>6842</v>
      </c>
      <c r="I46" s="140">
        <v>6781</v>
      </c>
      <c r="J46" s="115">
        <v>85</v>
      </c>
      <c r="K46" s="116">
        <v>1.2535024332694293</v>
      </c>
    </row>
    <row r="47" spans="1:11" ht="14.1" customHeight="1" x14ac:dyDescent="0.2">
      <c r="A47" s="306">
        <v>61</v>
      </c>
      <c r="B47" s="307" t="s">
        <v>269</v>
      </c>
      <c r="C47" s="308"/>
      <c r="D47" s="113">
        <v>2.5559704182103884</v>
      </c>
      <c r="E47" s="115">
        <v>8865</v>
      </c>
      <c r="F47" s="114">
        <v>8872</v>
      </c>
      <c r="G47" s="114">
        <v>8920</v>
      </c>
      <c r="H47" s="114">
        <v>8762</v>
      </c>
      <c r="I47" s="140">
        <v>8798</v>
      </c>
      <c r="J47" s="115">
        <v>67</v>
      </c>
      <c r="K47" s="116">
        <v>0.76153671288929303</v>
      </c>
    </row>
    <row r="48" spans="1:11" ht="14.1" customHeight="1" x14ac:dyDescent="0.2">
      <c r="A48" s="306">
        <v>62</v>
      </c>
      <c r="B48" s="307" t="s">
        <v>270</v>
      </c>
      <c r="C48" s="308"/>
      <c r="D48" s="113">
        <v>6.0645551919500624</v>
      </c>
      <c r="E48" s="115">
        <v>21034</v>
      </c>
      <c r="F48" s="114">
        <v>21151</v>
      </c>
      <c r="G48" s="114">
        <v>21176</v>
      </c>
      <c r="H48" s="114">
        <v>20623</v>
      </c>
      <c r="I48" s="140">
        <v>20689</v>
      </c>
      <c r="J48" s="115">
        <v>345</v>
      </c>
      <c r="K48" s="116">
        <v>1.6675528058388516</v>
      </c>
    </row>
    <row r="49" spans="1:11" ht="14.1" customHeight="1" x14ac:dyDescent="0.2">
      <c r="A49" s="306">
        <v>63</v>
      </c>
      <c r="B49" s="307" t="s">
        <v>271</v>
      </c>
      <c r="C49" s="308"/>
      <c r="D49" s="113">
        <v>2.4210359392794847</v>
      </c>
      <c r="E49" s="115">
        <v>8397</v>
      </c>
      <c r="F49" s="114">
        <v>8535</v>
      </c>
      <c r="G49" s="114">
        <v>8652</v>
      </c>
      <c r="H49" s="114">
        <v>8467</v>
      </c>
      <c r="I49" s="140">
        <v>8343</v>
      </c>
      <c r="J49" s="115">
        <v>54</v>
      </c>
      <c r="K49" s="116">
        <v>0.6472491909385113</v>
      </c>
    </row>
    <row r="50" spans="1:11" ht="14.1" customHeight="1" x14ac:dyDescent="0.2">
      <c r="A50" s="306" t="s">
        <v>272</v>
      </c>
      <c r="B50" s="307" t="s">
        <v>273</v>
      </c>
      <c r="C50" s="308"/>
      <c r="D50" s="113">
        <v>0.55040581256216936</v>
      </c>
      <c r="E50" s="115">
        <v>1909</v>
      </c>
      <c r="F50" s="114">
        <v>1898</v>
      </c>
      <c r="G50" s="114">
        <v>1896</v>
      </c>
      <c r="H50" s="114">
        <v>1864</v>
      </c>
      <c r="I50" s="140">
        <v>1895</v>
      </c>
      <c r="J50" s="115">
        <v>14</v>
      </c>
      <c r="K50" s="116">
        <v>0.73878627968337729</v>
      </c>
    </row>
    <row r="51" spans="1:11" ht="14.1" customHeight="1" x14ac:dyDescent="0.2">
      <c r="A51" s="306" t="s">
        <v>274</v>
      </c>
      <c r="B51" s="307" t="s">
        <v>275</v>
      </c>
      <c r="C51" s="308"/>
      <c r="D51" s="113">
        <v>1.5044617757723413</v>
      </c>
      <c r="E51" s="115">
        <v>5218</v>
      </c>
      <c r="F51" s="114">
        <v>5340</v>
      </c>
      <c r="G51" s="114">
        <v>5447</v>
      </c>
      <c r="H51" s="114">
        <v>5364</v>
      </c>
      <c r="I51" s="140">
        <v>5205</v>
      </c>
      <c r="J51" s="115">
        <v>13</v>
      </c>
      <c r="K51" s="116">
        <v>0.24975984630163303</v>
      </c>
    </row>
    <row r="52" spans="1:11" ht="14.1" customHeight="1" x14ac:dyDescent="0.2">
      <c r="A52" s="306">
        <v>71</v>
      </c>
      <c r="B52" s="307" t="s">
        <v>276</v>
      </c>
      <c r="C52" s="308"/>
      <c r="D52" s="113">
        <v>16.722360776738217</v>
      </c>
      <c r="E52" s="115">
        <v>57999</v>
      </c>
      <c r="F52" s="114">
        <v>57960</v>
      </c>
      <c r="G52" s="114">
        <v>57996</v>
      </c>
      <c r="H52" s="114">
        <v>57239</v>
      </c>
      <c r="I52" s="140">
        <v>57345</v>
      </c>
      <c r="J52" s="115">
        <v>654</v>
      </c>
      <c r="K52" s="116">
        <v>1.1404656029296365</v>
      </c>
    </row>
    <row r="53" spans="1:11" ht="14.1" customHeight="1" x14ac:dyDescent="0.2">
      <c r="A53" s="306" t="s">
        <v>277</v>
      </c>
      <c r="B53" s="307" t="s">
        <v>278</v>
      </c>
      <c r="C53" s="308"/>
      <c r="D53" s="113">
        <v>6.0057375985699251</v>
      </c>
      <c r="E53" s="115">
        <v>20830</v>
      </c>
      <c r="F53" s="114">
        <v>20807</v>
      </c>
      <c r="G53" s="114">
        <v>20799</v>
      </c>
      <c r="H53" s="114">
        <v>20627</v>
      </c>
      <c r="I53" s="140">
        <v>20649</v>
      </c>
      <c r="J53" s="115">
        <v>181</v>
      </c>
      <c r="K53" s="116">
        <v>0.87655576541236868</v>
      </c>
    </row>
    <row r="54" spans="1:11" ht="14.1" customHeight="1" x14ac:dyDescent="0.2">
      <c r="A54" s="306" t="s">
        <v>279</v>
      </c>
      <c r="B54" s="307" t="s">
        <v>280</v>
      </c>
      <c r="C54" s="308"/>
      <c r="D54" s="113">
        <v>9.129413121513112</v>
      </c>
      <c r="E54" s="115">
        <v>31664</v>
      </c>
      <c r="F54" s="114">
        <v>31669</v>
      </c>
      <c r="G54" s="114">
        <v>31710</v>
      </c>
      <c r="H54" s="114">
        <v>31329</v>
      </c>
      <c r="I54" s="140">
        <v>31415</v>
      </c>
      <c r="J54" s="115">
        <v>249</v>
      </c>
      <c r="K54" s="116">
        <v>0.79261499283781633</v>
      </c>
    </row>
    <row r="55" spans="1:11" ht="14.1" customHeight="1" x14ac:dyDescent="0.2">
      <c r="A55" s="306">
        <v>72</v>
      </c>
      <c r="B55" s="307" t="s">
        <v>281</v>
      </c>
      <c r="C55" s="308"/>
      <c r="D55" s="113">
        <v>4.2409214756296221</v>
      </c>
      <c r="E55" s="115">
        <v>14709</v>
      </c>
      <c r="F55" s="114">
        <v>14865</v>
      </c>
      <c r="G55" s="114">
        <v>14955</v>
      </c>
      <c r="H55" s="114">
        <v>15974</v>
      </c>
      <c r="I55" s="140">
        <v>16051</v>
      </c>
      <c r="J55" s="115">
        <v>-1342</v>
      </c>
      <c r="K55" s="116">
        <v>-8.3608497912902617</v>
      </c>
    </row>
    <row r="56" spans="1:11" ht="14.1" customHeight="1" x14ac:dyDescent="0.2">
      <c r="A56" s="306" t="s">
        <v>282</v>
      </c>
      <c r="B56" s="307" t="s">
        <v>283</v>
      </c>
      <c r="C56" s="308"/>
      <c r="D56" s="113">
        <v>2.1185866478296598</v>
      </c>
      <c r="E56" s="115">
        <v>7348</v>
      </c>
      <c r="F56" s="114">
        <v>7475</v>
      </c>
      <c r="G56" s="114">
        <v>7559</v>
      </c>
      <c r="H56" s="114">
        <v>8715</v>
      </c>
      <c r="I56" s="140">
        <v>8781</v>
      </c>
      <c r="J56" s="115">
        <v>-1433</v>
      </c>
      <c r="K56" s="116">
        <v>-16.319325817105113</v>
      </c>
    </row>
    <row r="57" spans="1:11" ht="14.1" customHeight="1" x14ac:dyDescent="0.2">
      <c r="A57" s="306" t="s">
        <v>284</v>
      </c>
      <c r="B57" s="307" t="s">
        <v>285</v>
      </c>
      <c r="C57" s="308"/>
      <c r="D57" s="113">
        <v>1.5252209263770957</v>
      </c>
      <c r="E57" s="115">
        <v>5290</v>
      </c>
      <c r="F57" s="114">
        <v>5298</v>
      </c>
      <c r="G57" s="114">
        <v>5281</v>
      </c>
      <c r="H57" s="114">
        <v>5214</v>
      </c>
      <c r="I57" s="140">
        <v>5208</v>
      </c>
      <c r="J57" s="115">
        <v>82</v>
      </c>
      <c r="K57" s="116">
        <v>1.5745007680491552</v>
      </c>
    </row>
    <row r="58" spans="1:11" ht="14.1" customHeight="1" x14ac:dyDescent="0.2">
      <c r="A58" s="306">
        <v>73</v>
      </c>
      <c r="B58" s="307" t="s">
        <v>286</v>
      </c>
      <c r="C58" s="308"/>
      <c r="D58" s="113">
        <v>5.1142474087101935</v>
      </c>
      <c r="E58" s="115">
        <v>17738</v>
      </c>
      <c r="F58" s="114">
        <v>17646</v>
      </c>
      <c r="G58" s="114">
        <v>17552</v>
      </c>
      <c r="H58" s="114">
        <v>17114</v>
      </c>
      <c r="I58" s="140">
        <v>17079</v>
      </c>
      <c r="J58" s="115">
        <v>659</v>
      </c>
      <c r="K58" s="116">
        <v>3.8585397271503017</v>
      </c>
    </row>
    <row r="59" spans="1:11" ht="14.1" customHeight="1" x14ac:dyDescent="0.2">
      <c r="A59" s="306" t="s">
        <v>287</v>
      </c>
      <c r="B59" s="307" t="s">
        <v>288</v>
      </c>
      <c r="C59" s="308"/>
      <c r="D59" s="113">
        <v>4.0053627805728951</v>
      </c>
      <c r="E59" s="115">
        <v>13892</v>
      </c>
      <c r="F59" s="114">
        <v>13821</v>
      </c>
      <c r="G59" s="114">
        <v>13748</v>
      </c>
      <c r="H59" s="114">
        <v>13337</v>
      </c>
      <c r="I59" s="140">
        <v>13299</v>
      </c>
      <c r="J59" s="115">
        <v>593</v>
      </c>
      <c r="K59" s="116">
        <v>4.4589818783367168</v>
      </c>
    </row>
    <row r="60" spans="1:11" ht="14.1" customHeight="1" x14ac:dyDescent="0.2">
      <c r="A60" s="306">
        <v>81</v>
      </c>
      <c r="B60" s="307" t="s">
        <v>289</v>
      </c>
      <c r="C60" s="308"/>
      <c r="D60" s="113">
        <v>8.96391655974743</v>
      </c>
      <c r="E60" s="115">
        <v>31090</v>
      </c>
      <c r="F60" s="114">
        <v>30997</v>
      </c>
      <c r="G60" s="114">
        <v>30731</v>
      </c>
      <c r="H60" s="114">
        <v>30217</v>
      </c>
      <c r="I60" s="140">
        <v>30312</v>
      </c>
      <c r="J60" s="115">
        <v>778</v>
      </c>
      <c r="K60" s="116">
        <v>2.5666402744787544</v>
      </c>
    </row>
    <row r="61" spans="1:11" ht="14.1" customHeight="1" x14ac:dyDescent="0.2">
      <c r="A61" s="306" t="s">
        <v>290</v>
      </c>
      <c r="B61" s="307" t="s">
        <v>291</v>
      </c>
      <c r="C61" s="308"/>
      <c r="D61" s="113">
        <v>2.3354044430348724</v>
      </c>
      <c r="E61" s="115">
        <v>8100</v>
      </c>
      <c r="F61" s="114">
        <v>8066</v>
      </c>
      <c r="G61" s="114">
        <v>8099</v>
      </c>
      <c r="H61" s="114">
        <v>7787</v>
      </c>
      <c r="I61" s="140">
        <v>7919</v>
      </c>
      <c r="J61" s="115">
        <v>181</v>
      </c>
      <c r="K61" s="116">
        <v>2.2856421265311275</v>
      </c>
    </row>
    <row r="62" spans="1:11" ht="14.1" customHeight="1" x14ac:dyDescent="0.2">
      <c r="A62" s="306" t="s">
        <v>292</v>
      </c>
      <c r="B62" s="307" t="s">
        <v>293</v>
      </c>
      <c r="C62" s="308"/>
      <c r="D62" s="113">
        <v>3.6536105064367783</v>
      </c>
      <c r="E62" s="115">
        <v>12672</v>
      </c>
      <c r="F62" s="114">
        <v>12654</v>
      </c>
      <c r="G62" s="114">
        <v>12475</v>
      </c>
      <c r="H62" s="114">
        <v>12312</v>
      </c>
      <c r="I62" s="140">
        <v>12371</v>
      </c>
      <c r="J62" s="115">
        <v>301</v>
      </c>
      <c r="K62" s="116">
        <v>2.4331096920216635</v>
      </c>
    </row>
    <row r="63" spans="1:11" ht="14.1" customHeight="1" x14ac:dyDescent="0.2">
      <c r="A63" s="306"/>
      <c r="B63" s="307" t="s">
        <v>294</v>
      </c>
      <c r="C63" s="308"/>
      <c r="D63" s="113">
        <v>3.1536609627056094</v>
      </c>
      <c r="E63" s="115">
        <v>10938</v>
      </c>
      <c r="F63" s="114">
        <v>10934</v>
      </c>
      <c r="G63" s="114">
        <v>10765</v>
      </c>
      <c r="H63" s="114">
        <v>10706</v>
      </c>
      <c r="I63" s="140">
        <v>10763</v>
      </c>
      <c r="J63" s="115">
        <v>175</v>
      </c>
      <c r="K63" s="116">
        <v>1.6259407228467899</v>
      </c>
    </row>
    <row r="64" spans="1:11" ht="14.1" customHeight="1" x14ac:dyDescent="0.2">
      <c r="A64" s="306" t="s">
        <v>295</v>
      </c>
      <c r="B64" s="307" t="s">
        <v>296</v>
      </c>
      <c r="C64" s="308"/>
      <c r="D64" s="113">
        <v>1.1524211801000477</v>
      </c>
      <c r="E64" s="115">
        <v>3997</v>
      </c>
      <c r="F64" s="114">
        <v>3950</v>
      </c>
      <c r="G64" s="114">
        <v>3936</v>
      </c>
      <c r="H64" s="114">
        <v>3924</v>
      </c>
      <c r="I64" s="140">
        <v>3893</v>
      </c>
      <c r="J64" s="115">
        <v>104</v>
      </c>
      <c r="K64" s="116">
        <v>2.6714615977395324</v>
      </c>
    </row>
    <row r="65" spans="1:11" ht="14.1" customHeight="1" x14ac:dyDescent="0.2">
      <c r="A65" s="306" t="s">
        <v>297</v>
      </c>
      <c r="B65" s="307" t="s">
        <v>298</v>
      </c>
      <c r="C65" s="308"/>
      <c r="D65" s="113">
        <v>0.81306673201954816</v>
      </c>
      <c r="E65" s="115">
        <v>2820</v>
      </c>
      <c r="F65" s="114">
        <v>2834</v>
      </c>
      <c r="G65" s="114">
        <v>2765</v>
      </c>
      <c r="H65" s="114">
        <v>2748</v>
      </c>
      <c r="I65" s="140">
        <v>2741</v>
      </c>
      <c r="J65" s="115">
        <v>79</v>
      </c>
      <c r="K65" s="116">
        <v>2.882159795695002</v>
      </c>
    </row>
    <row r="66" spans="1:11" ht="14.1" customHeight="1" x14ac:dyDescent="0.2">
      <c r="A66" s="306">
        <v>82</v>
      </c>
      <c r="B66" s="307" t="s">
        <v>299</v>
      </c>
      <c r="C66" s="308"/>
      <c r="D66" s="113">
        <v>2.814883157697464</v>
      </c>
      <c r="E66" s="115">
        <v>9763</v>
      </c>
      <c r="F66" s="114">
        <v>9861</v>
      </c>
      <c r="G66" s="114">
        <v>9894</v>
      </c>
      <c r="H66" s="114">
        <v>9735</v>
      </c>
      <c r="I66" s="140">
        <v>9726</v>
      </c>
      <c r="J66" s="115">
        <v>37</v>
      </c>
      <c r="K66" s="116">
        <v>0.3804236068270615</v>
      </c>
    </row>
    <row r="67" spans="1:11" ht="14.1" customHeight="1" x14ac:dyDescent="0.2">
      <c r="A67" s="306" t="s">
        <v>300</v>
      </c>
      <c r="B67" s="307" t="s">
        <v>301</v>
      </c>
      <c r="C67" s="308"/>
      <c r="D67" s="113">
        <v>1.74290368619084</v>
      </c>
      <c r="E67" s="115">
        <v>6045</v>
      </c>
      <c r="F67" s="114">
        <v>6112</v>
      </c>
      <c r="G67" s="114">
        <v>6096</v>
      </c>
      <c r="H67" s="114">
        <v>6065</v>
      </c>
      <c r="I67" s="140">
        <v>6042</v>
      </c>
      <c r="J67" s="115">
        <v>3</v>
      </c>
      <c r="K67" s="116">
        <v>4.9652432969215489E-2</v>
      </c>
    </row>
    <row r="68" spans="1:11" ht="14.1" customHeight="1" x14ac:dyDescent="0.2">
      <c r="A68" s="306" t="s">
        <v>302</v>
      </c>
      <c r="B68" s="307" t="s">
        <v>303</v>
      </c>
      <c r="C68" s="308"/>
      <c r="D68" s="113">
        <v>0.55963210171983802</v>
      </c>
      <c r="E68" s="115">
        <v>1941</v>
      </c>
      <c r="F68" s="114">
        <v>1984</v>
      </c>
      <c r="G68" s="114">
        <v>2031</v>
      </c>
      <c r="H68" s="114">
        <v>1961</v>
      </c>
      <c r="I68" s="140">
        <v>1972</v>
      </c>
      <c r="J68" s="115">
        <v>-31</v>
      </c>
      <c r="K68" s="116">
        <v>-1.5720081135902637</v>
      </c>
    </row>
    <row r="69" spans="1:11" ht="14.1" customHeight="1" x14ac:dyDescent="0.2">
      <c r="A69" s="306">
        <v>83</v>
      </c>
      <c r="B69" s="307" t="s">
        <v>304</v>
      </c>
      <c r="C69" s="308"/>
      <c r="D69" s="113">
        <v>6.1859385586806406</v>
      </c>
      <c r="E69" s="115">
        <v>21455</v>
      </c>
      <c r="F69" s="114">
        <v>21358</v>
      </c>
      <c r="G69" s="114">
        <v>21166</v>
      </c>
      <c r="H69" s="114">
        <v>20668</v>
      </c>
      <c r="I69" s="140">
        <v>20687</v>
      </c>
      <c r="J69" s="115">
        <v>768</v>
      </c>
      <c r="K69" s="116">
        <v>3.7124764344757577</v>
      </c>
    </row>
    <row r="70" spans="1:11" ht="14.1" customHeight="1" x14ac:dyDescent="0.2">
      <c r="A70" s="306" t="s">
        <v>305</v>
      </c>
      <c r="B70" s="307" t="s">
        <v>306</v>
      </c>
      <c r="C70" s="308"/>
      <c r="D70" s="113">
        <v>5.2751308258970404</v>
      </c>
      <c r="E70" s="115">
        <v>18296</v>
      </c>
      <c r="F70" s="114">
        <v>18234</v>
      </c>
      <c r="G70" s="114">
        <v>18038</v>
      </c>
      <c r="H70" s="114">
        <v>17561</v>
      </c>
      <c r="I70" s="140">
        <v>17572</v>
      </c>
      <c r="J70" s="115">
        <v>724</v>
      </c>
      <c r="K70" s="116">
        <v>4.1201912132938769</v>
      </c>
    </row>
    <row r="71" spans="1:11" ht="14.1" customHeight="1" x14ac:dyDescent="0.2">
      <c r="A71" s="306"/>
      <c r="B71" s="307" t="s">
        <v>307</v>
      </c>
      <c r="C71" s="308"/>
      <c r="D71" s="113">
        <v>3.1161791630025806</v>
      </c>
      <c r="E71" s="115">
        <v>10808</v>
      </c>
      <c r="F71" s="114">
        <v>10815</v>
      </c>
      <c r="G71" s="114">
        <v>10719</v>
      </c>
      <c r="H71" s="114">
        <v>10411</v>
      </c>
      <c r="I71" s="140">
        <v>10431</v>
      </c>
      <c r="J71" s="115">
        <v>377</v>
      </c>
      <c r="K71" s="116">
        <v>3.614226823890327</v>
      </c>
    </row>
    <row r="72" spans="1:11" ht="14.1" customHeight="1" x14ac:dyDescent="0.2">
      <c r="A72" s="306">
        <v>84</v>
      </c>
      <c r="B72" s="307" t="s">
        <v>308</v>
      </c>
      <c r="C72" s="308"/>
      <c r="D72" s="113">
        <v>3.2098836622601525</v>
      </c>
      <c r="E72" s="115">
        <v>11133</v>
      </c>
      <c r="F72" s="114">
        <v>11167</v>
      </c>
      <c r="G72" s="114">
        <v>10910</v>
      </c>
      <c r="H72" s="114">
        <v>11034</v>
      </c>
      <c r="I72" s="140">
        <v>10857</v>
      </c>
      <c r="J72" s="115">
        <v>276</v>
      </c>
      <c r="K72" s="116">
        <v>2.5421387123514783</v>
      </c>
    </row>
    <row r="73" spans="1:11" ht="14.1" customHeight="1" x14ac:dyDescent="0.2">
      <c r="A73" s="306" t="s">
        <v>309</v>
      </c>
      <c r="B73" s="307" t="s">
        <v>310</v>
      </c>
      <c r="C73" s="308"/>
      <c r="D73" s="113">
        <v>0.74531117101791922</v>
      </c>
      <c r="E73" s="115">
        <v>2585</v>
      </c>
      <c r="F73" s="114">
        <v>2563</v>
      </c>
      <c r="G73" s="114">
        <v>2520</v>
      </c>
      <c r="H73" s="114">
        <v>2596</v>
      </c>
      <c r="I73" s="140">
        <v>2549</v>
      </c>
      <c r="J73" s="115">
        <v>36</v>
      </c>
      <c r="K73" s="116">
        <v>1.412318556296587</v>
      </c>
    </row>
    <row r="74" spans="1:11" ht="14.1" customHeight="1" x14ac:dyDescent="0.2">
      <c r="A74" s="306" t="s">
        <v>311</v>
      </c>
      <c r="B74" s="307" t="s">
        <v>312</v>
      </c>
      <c r="C74" s="308"/>
      <c r="D74" s="113">
        <v>0.18769732005132123</v>
      </c>
      <c r="E74" s="115">
        <v>651</v>
      </c>
      <c r="F74" s="114">
        <v>670</v>
      </c>
      <c r="G74" s="114">
        <v>668</v>
      </c>
      <c r="H74" s="114">
        <v>681</v>
      </c>
      <c r="I74" s="140">
        <v>681</v>
      </c>
      <c r="J74" s="115">
        <v>-30</v>
      </c>
      <c r="K74" s="116">
        <v>-4.4052863436123344</v>
      </c>
    </row>
    <row r="75" spans="1:11" ht="14.1" customHeight="1" x14ac:dyDescent="0.2">
      <c r="A75" s="306" t="s">
        <v>313</v>
      </c>
      <c r="B75" s="307" t="s">
        <v>314</v>
      </c>
      <c r="C75" s="308"/>
      <c r="D75" s="113">
        <v>1.691005809678954</v>
      </c>
      <c r="E75" s="115">
        <v>5865</v>
      </c>
      <c r="F75" s="114">
        <v>5856</v>
      </c>
      <c r="G75" s="114">
        <v>5676</v>
      </c>
      <c r="H75" s="114">
        <v>5702</v>
      </c>
      <c r="I75" s="140">
        <v>5555</v>
      </c>
      <c r="J75" s="115">
        <v>310</v>
      </c>
      <c r="K75" s="116">
        <v>5.5805580558055805</v>
      </c>
    </row>
    <row r="76" spans="1:11" ht="14.1" customHeight="1" x14ac:dyDescent="0.2">
      <c r="A76" s="306">
        <v>91</v>
      </c>
      <c r="B76" s="307" t="s">
        <v>315</v>
      </c>
      <c r="C76" s="308"/>
      <c r="D76" s="113">
        <v>0.54781091873657506</v>
      </c>
      <c r="E76" s="115">
        <v>1900</v>
      </c>
      <c r="F76" s="114">
        <v>1873</v>
      </c>
      <c r="G76" s="114">
        <v>1858</v>
      </c>
      <c r="H76" s="114">
        <v>1821</v>
      </c>
      <c r="I76" s="140">
        <v>1804</v>
      </c>
      <c r="J76" s="115">
        <v>96</v>
      </c>
      <c r="K76" s="116">
        <v>5.3215077605321506</v>
      </c>
    </row>
    <row r="77" spans="1:11" ht="14.1" customHeight="1" x14ac:dyDescent="0.2">
      <c r="A77" s="306">
        <v>92</v>
      </c>
      <c r="B77" s="307" t="s">
        <v>316</v>
      </c>
      <c r="C77" s="308"/>
      <c r="D77" s="113">
        <v>2.7136822984992865</v>
      </c>
      <c r="E77" s="115">
        <v>9412</v>
      </c>
      <c r="F77" s="114">
        <v>9209</v>
      </c>
      <c r="G77" s="114">
        <v>9279</v>
      </c>
      <c r="H77" s="114">
        <v>9047</v>
      </c>
      <c r="I77" s="140">
        <v>9053</v>
      </c>
      <c r="J77" s="115">
        <v>359</v>
      </c>
      <c r="K77" s="116">
        <v>3.9655362863139292</v>
      </c>
    </row>
    <row r="78" spans="1:11" ht="14.1" customHeight="1" x14ac:dyDescent="0.2">
      <c r="A78" s="306">
        <v>93</v>
      </c>
      <c r="B78" s="307" t="s">
        <v>317</v>
      </c>
      <c r="C78" s="308"/>
      <c r="D78" s="113">
        <v>0.19807689535369843</v>
      </c>
      <c r="E78" s="115">
        <v>687</v>
      </c>
      <c r="F78" s="114">
        <v>702</v>
      </c>
      <c r="G78" s="114">
        <v>701</v>
      </c>
      <c r="H78" s="114">
        <v>696</v>
      </c>
      <c r="I78" s="140">
        <v>696</v>
      </c>
      <c r="J78" s="115">
        <v>-9</v>
      </c>
      <c r="K78" s="116">
        <v>-1.2931034482758621</v>
      </c>
    </row>
    <row r="79" spans="1:11" ht="14.1" customHeight="1" x14ac:dyDescent="0.2">
      <c r="A79" s="306">
        <v>94</v>
      </c>
      <c r="B79" s="307" t="s">
        <v>318</v>
      </c>
      <c r="C79" s="308"/>
      <c r="D79" s="113">
        <v>0.38116107082618539</v>
      </c>
      <c r="E79" s="115">
        <v>1322</v>
      </c>
      <c r="F79" s="114">
        <v>1348</v>
      </c>
      <c r="G79" s="114">
        <v>1375</v>
      </c>
      <c r="H79" s="114">
        <v>1351</v>
      </c>
      <c r="I79" s="140">
        <v>1323</v>
      </c>
      <c r="J79" s="115">
        <v>-1</v>
      </c>
      <c r="K79" s="116">
        <v>-7.5585789871504161E-2</v>
      </c>
    </row>
    <row r="80" spans="1:11" ht="14.1" customHeight="1" x14ac:dyDescent="0.2">
      <c r="A80" s="306" t="s">
        <v>319</v>
      </c>
      <c r="B80" s="307" t="s">
        <v>320</v>
      </c>
      <c r="C80" s="308"/>
      <c r="D80" s="113">
        <v>5.5934378018366079E-2</v>
      </c>
      <c r="E80" s="115">
        <v>194</v>
      </c>
      <c r="F80" s="114">
        <v>181</v>
      </c>
      <c r="G80" s="114">
        <v>163</v>
      </c>
      <c r="H80" s="114">
        <v>121</v>
      </c>
      <c r="I80" s="140">
        <v>116</v>
      </c>
      <c r="J80" s="115">
        <v>78</v>
      </c>
      <c r="K80" s="116">
        <v>67.241379310344826</v>
      </c>
    </row>
    <row r="81" spans="1:11" ht="14.1" customHeight="1" x14ac:dyDescent="0.2">
      <c r="A81" s="310" t="s">
        <v>321</v>
      </c>
      <c r="B81" s="311" t="s">
        <v>224</v>
      </c>
      <c r="C81" s="312"/>
      <c r="D81" s="125">
        <v>0.65362492251358717</v>
      </c>
      <c r="E81" s="143">
        <v>2267</v>
      </c>
      <c r="F81" s="144">
        <v>2273</v>
      </c>
      <c r="G81" s="144">
        <v>2256</v>
      </c>
      <c r="H81" s="144">
        <v>2189</v>
      </c>
      <c r="I81" s="145">
        <v>2189</v>
      </c>
      <c r="J81" s="143">
        <v>78</v>
      </c>
      <c r="K81" s="146">
        <v>3.563270899954317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91756</v>
      </c>
      <c r="E12" s="114">
        <v>95400</v>
      </c>
      <c r="F12" s="114">
        <v>95156</v>
      </c>
      <c r="G12" s="114">
        <v>96106</v>
      </c>
      <c r="H12" s="140">
        <v>94248</v>
      </c>
      <c r="I12" s="115">
        <v>-2492</v>
      </c>
      <c r="J12" s="116">
        <v>-2.6440879382055851</v>
      </c>
      <c r="K12"/>
      <c r="L12"/>
      <c r="M12"/>
      <c r="N12"/>
      <c r="O12"/>
      <c r="P12"/>
    </row>
    <row r="13" spans="1:16" s="110" customFormat="1" ht="14.45" customHeight="1" x14ac:dyDescent="0.2">
      <c r="A13" s="120" t="s">
        <v>105</v>
      </c>
      <c r="B13" s="119" t="s">
        <v>106</v>
      </c>
      <c r="C13" s="113">
        <v>41.446880857927546</v>
      </c>
      <c r="D13" s="115">
        <v>38030</v>
      </c>
      <c r="E13" s="114">
        <v>39485</v>
      </c>
      <c r="F13" s="114">
        <v>39322</v>
      </c>
      <c r="G13" s="114">
        <v>39554</v>
      </c>
      <c r="H13" s="140">
        <v>38742</v>
      </c>
      <c r="I13" s="115">
        <v>-712</v>
      </c>
      <c r="J13" s="116">
        <v>-1.8377987713592483</v>
      </c>
      <c r="K13"/>
      <c r="L13"/>
      <c r="M13"/>
      <c r="N13"/>
      <c r="O13"/>
      <c r="P13"/>
    </row>
    <row r="14" spans="1:16" s="110" customFormat="1" ht="14.45" customHeight="1" x14ac:dyDescent="0.2">
      <c r="A14" s="120"/>
      <c r="B14" s="119" t="s">
        <v>107</v>
      </c>
      <c r="C14" s="113">
        <v>58.553119142072454</v>
      </c>
      <c r="D14" s="115">
        <v>53726</v>
      </c>
      <c r="E14" s="114">
        <v>55915</v>
      </c>
      <c r="F14" s="114">
        <v>55834</v>
      </c>
      <c r="G14" s="114">
        <v>56552</v>
      </c>
      <c r="H14" s="140">
        <v>55506</v>
      </c>
      <c r="I14" s="115">
        <v>-1780</v>
      </c>
      <c r="J14" s="116">
        <v>-3.2068605195834685</v>
      </c>
      <c r="K14"/>
      <c r="L14"/>
      <c r="M14"/>
      <c r="N14"/>
      <c r="O14"/>
      <c r="P14"/>
    </row>
    <row r="15" spans="1:16" s="110" customFormat="1" ht="14.45" customHeight="1" x14ac:dyDescent="0.2">
      <c r="A15" s="118" t="s">
        <v>105</v>
      </c>
      <c r="B15" s="121" t="s">
        <v>108</v>
      </c>
      <c r="C15" s="113">
        <v>19.920223200662626</v>
      </c>
      <c r="D15" s="115">
        <v>18278</v>
      </c>
      <c r="E15" s="114">
        <v>19592</v>
      </c>
      <c r="F15" s="114">
        <v>19234</v>
      </c>
      <c r="G15" s="114">
        <v>20078</v>
      </c>
      <c r="H15" s="140">
        <v>18707</v>
      </c>
      <c r="I15" s="115">
        <v>-429</v>
      </c>
      <c r="J15" s="116">
        <v>-2.2932592077831826</v>
      </c>
      <c r="K15"/>
      <c r="L15"/>
      <c r="M15"/>
      <c r="N15"/>
      <c r="O15"/>
      <c r="P15"/>
    </row>
    <row r="16" spans="1:16" s="110" customFormat="1" ht="14.45" customHeight="1" x14ac:dyDescent="0.2">
      <c r="A16" s="118"/>
      <c r="B16" s="121" t="s">
        <v>109</v>
      </c>
      <c r="C16" s="113">
        <v>48.4981908540041</v>
      </c>
      <c r="D16" s="115">
        <v>44500</v>
      </c>
      <c r="E16" s="114">
        <v>46286</v>
      </c>
      <c r="F16" s="114">
        <v>46477</v>
      </c>
      <c r="G16" s="114">
        <v>46769</v>
      </c>
      <c r="H16" s="140">
        <v>46579</v>
      </c>
      <c r="I16" s="115">
        <v>-2079</v>
      </c>
      <c r="J16" s="116">
        <v>-4.4633847871358334</v>
      </c>
      <c r="K16"/>
      <c r="L16"/>
      <c r="M16"/>
      <c r="N16"/>
      <c r="O16"/>
      <c r="P16"/>
    </row>
    <row r="17" spans="1:16" s="110" customFormat="1" ht="14.45" customHeight="1" x14ac:dyDescent="0.2">
      <c r="A17" s="118"/>
      <c r="B17" s="121" t="s">
        <v>110</v>
      </c>
      <c r="C17" s="113">
        <v>17.498583198918872</v>
      </c>
      <c r="D17" s="115">
        <v>16056</v>
      </c>
      <c r="E17" s="114">
        <v>16424</v>
      </c>
      <c r="F17" s="114">
        <v>16463</v>
      </c>
      <c r="G17" s="114">
        <v>16414</v>
      </c>
      <c r="H17" s="140">
        <v>16262</v>
      </c>
      <c r="I17" s="115">
        <v>-206</v>
      </c>
      <c r="J17" s="116">
        <v>-1.2667568564752183</v>
      </c>
      <c r="K17"/>
      <c r="L17"/>
      <c r="M17"/>
      <c r="N17"/>
      <c r="O17"/>
      <c r="P17"/>
    </row>
    <row r="18" spans="1:16" s="110" customFormat="1" ht="14.45" customHeight="1" x14ac:dyDescent="0.2">
      <c r="A18" s="120"/>
      <c r="B18" s="121" t="s">
        <v>111</v>
      </c>
      <c r="C18" s="113">
        <v>14.083002746414403</v>
      </c>
      <c r="D18" s="115">
        <v>12922</v>
      </c>
      <c r="E18" s="114">
        <v>13098</v>
      </c>
      <c r="F18" s="114">
        <v>12981</v>
      </c>
      <c r="G18" s="114">
        <v>12844</v>
      </c>
      <c r="H18" s="140">
        <v>12699</v>
      </c>
      <c r="I18" s="115">
        <v>223</v>
      </c>
      <c r="J18" s="116">
        <v>1.7560437829750375</v>
      </c>
      <c r="K18"/>
      <c r="L18"/>
      <c r="M18"/>
      <c r="N18"/>
      <c r="O18"/>
      <c r="P18"/>
    </row>
    <row r="19" spans="1:16" s="110" customFormat="1" ht="14.45" customHeight="1" x14ac:dyDescent="0.2">
      <c r="A19" s="120"/>
      <c r="B19" s="121" t="s">
        <v>112</v>
      </c>
      <c r="C19" s="113">
        <v>1.3459610270717992</v>
      </c>
      <c r="D19" s="115">
        <v>1235</v>
      </c>
      <c r="E19" s="114">
        <v>1194</v>
      </c>
      <c r="F19" s="114">
        <v>1231</v>
      </c>
      <c r="G19" s="114">
        <v>1122</v>
      </c>
      <c r="H19" s="140">
        <v>1091</v>
      </c>
      <c r="I19" s="115">
        <v>144</v>
      </c>
      <c r="J19" s="116">
        <v>13.198900091659029</v>
      </c>
      <c r="K19"/>
      <c r="L19"/>
      <c r="M19"/>
      <c r="N19"/>
      <c r="O19"/>
      <c r="P19"/>
    </row>
    <row r="20" spans="1:16" s="110" customFormat="1" ht="14.45" customHeight="1" x14ac:dyDescent="0.2">
      <c r="A20" s="120" t="s">
        <v>113</v>
      </c>
      <c r="B20" s="119" t="s">
        <v>116</v>
      </c>
      <c r="C20" s="113">
        <v>85.487597541305206</v>
      </c>
      <c r="D20" s="115">
        <v>78440</v>
      </c>
      <c r="E20" s="114">
        <v>81462</v>
      </c>
      <c r="F20" s="114">
        <v>81437</v>
      </c>
      <c r="G20" s="114">
        <v>82451</v>
      </c>
      <c r="H20" s="140">
        <v>81055</v>
      </c>
      <c r="I20" s="115">
        <v>-2615</v>
      </c>
      <c r="J20" s="116">
        <v>-3.2262044290913576</v>
      </c>
      <c r="K20"/>
      <c r="L20"/>
      <c r="M20"/>
      <c r="N20"/>
      <c r="O20"/>
      <c r="P20"/>
    </row>
    <row r="21" spans="1:16" s="110" customFormat="1" ht="14.45" customHeight="1" x14ac:dyDescent="0.2">
      <c r="A21" s="123"/>
      <c r="B21" s="124" t="s">
        <v>117</v>
      </c>
      <c r="C21" s="125">
        <v>14.248659488207856</v>
      </c>
      <c r="D21" s="143">
        <v>13074</v>
      </c>
      <c r="E21" s="144">
        <v>13678</v>
      </c>
      <c r="F21" s="144">
        <v>13467</v>
      </c>
      <c r="G21" s="144">
        <v>13400</v>
      </c>
      <c r="H21" s="145">
        <v>12952</v>
      </c>
      <c r="I21" s="143">
        <v>122</v>
      </c>
      <c r="J21" s="146">
        <v>0.94193946880790613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84325</v>
      </c>
      <c r="E56" s="114">
        <v>87789</v>
      </c>
      <c r="F56" s="114">
        <v>87418</v>
      </c>
      <c r="G56" s="114">
        <v>88406</v>
      </c>
      <c r="H56" s="140">
        <v>86678</v>
      </c>
      <c r="I56" s="115">
        <v>-2353</v>
      </c>
      <c r="J56" s="116">
        <v>-2.7146450079604976</v>
      </c>
      <c r="K56"/>
      <c r="L56"/>
      <c r="M56"/>
      <c r="N56"/>
      <c r="O56"/>
      <c r="P56"/>
    </row>
    <row r="57" spans="1:16" s="110" customFormat="1" ht="14.45" customHeight="1" x14ac:dyDescent="0.2">
      <c r="A57" s="120" t="s">
        <v>105</v>
      </c>
      <c r="B57" s="119" t="s">
        <v>106</v>
      </c>
      <c r="C57" s="113">
        <v>41.255855321672101</v>
      </c>
      <c r="D57" s="115">
        <v>34789</v>
      </c>
      <c r="E57" s="114">
        <v>36053</v>
      </c>
      <c r="F57" s="114">
        <v>35836</v>
      </c>
      <c r="G57" s="114">
        <v>36057</v>
      </c>
      <c r="H57" s="140">
        <v>35237</v>
      </c>
      <c r="I57" s="115">
        <v>-448</v>
      </c>
      <c r="J57" s="116">
        <v>-1.2713908675539916</v>
      </c>
    </row>
    <row r="58" spans="1:16" s="110" customFormat="1" ht="14.45" customHeight="1" x14ac:dyDescent="0.2">
      <c r="A58" s="120"/>
      <c r="B58" s="119" t="s">
        <v>107</v>
      </c>
      <c r="C58" s="113">
        <v>58.744144678327899</v>
      </c>
      <c r="D58" s="115">
        <v>49536</v>
      </c>
      <c r="E58" s="114">
        <v>51736</v>
      </c>
      <c r="F58" s="114">
        <v>51582</v>
      </c>
      <c r="G58" s="114">
        <v>52349</v>
      </c>
      <c r="H58" s="140">
        <v>51441</v>
      </c>
      <c r="I58" s="115">
        <v>-1905</v>
      </c>
      <c r="J58" s="116">
        <v>-3.7032717093369101</v>
      </c>
    </row>
    <row r="59" spans="1:16" s="110" customFormat="1" ht="14.45" customHeight="1" x14ac:dyDescent="0.2">
      <c r="A59" s="118" t="s">
        <v>105</v>
      </c>
      <c r="B59" s="121" t="s">
        <v>108</v>
      </c>
      <c r="C59" s="113">
        <v>20.819448562110882</v>
      </c>
      <c r="D59" s="115">
        <v>17556</v>
      </c>
      <c r="E59" s="114">
        <v>18697</v>
      </c>
      <c r="F59" s="114">
        <v>18305</v>
      </c>
      <c r="G59" s="114">
        <v>19018</v>
      </c>
      <c r="H59" s="140">
        <v>17885</v>
      </c>
      <c r="I59" s="115">
        <v>-329</v>
      </c>
      <c r="J59" s="116">
        <v>-1.8395303326810175</v>
      </c>
    </row>
    <row r="60" spans="1:16" s="110" customFormat="1" ht="14.45" customHeight="1" x14ac:dyDescent="0.2">
      <c r="A60" s="118"/>
      <c r="B60" s="121" t="s">
        <v>109</v>
      </c>
      <c r="C60" s="113">
        <v>48.504002371775869</v>
      </c>
      <c r="D60" s="115">
        <v>40901</v>
      </c>
      <c r="E60" s="114">
        <v>42661</v>
      </c>
      <c r="F60" s="114">
        <v>42880</v>
      </c>
      <c r="G60" s="114">
        <v>43231</v>
      </c>
      <c r="H60" s="140">
        <v>43048</v>
      </c>
      <c r="I60" s="115">
        <v>-2147</v>
      </c>
      <c r="J60" s="116">
        <v>-4.9874558632224497</v>
      </c>
    </row>
    <row r="61" spans="1:16" s="110" customFormat="1" ht="14.45" customHeight="1" x14ac:dyDescent="0.2">
      <c r="A61" s="118"/>
      <c r="B61" s="121" t="s">
        <v>110</v>
      </c>
      <c r="C61" s="113">
        <v>17.268900088941596</v>
      </c>
      <c r="D61" s="115">
        <v>14562</v>
      </c>
      <c r="E61" s="114">
        <v>14935</v>
      </c>
      <c r="F61" s="114">
        <v>14896</v>
      </c>
      <c r="G61" s="114">
        <v>14934</v>
      </c>
      <c r="H61" s="140">
        <v>14726</v>
      </c>
      <c r="I61" s="115">
        <v>-164</v>
      </c>
      <c r="J61" s="116">
        <v>-1.1136764905609127</v>
      </c>
    </row>
    <row r="62" spans="1:16" s="110" customFormat="1" ht="14.45" customHeight="1" x14ac:dyDescent="0.2">
      <c r="A62" s="120"/>
      <c r="B62" s="121" t="s">
        <v>111</v>
      </c>
      <c r="C62" s="113">
        <v>13.407648977171657</v>
      </c>
      <c r="D62" s="115">
        <v>11306</v>
      </c>
      <c r="E62" s="114">
        <v>11496</v>
      </c>
      <c r="F62" s="114">
        <v>11336</v>
      </c>
      <c r="G62" s="114">
        <v>11222</v>
      </c>
      <c r="H62" s="140">
        <v>11018</v>
      </c>
      <c r="I62" s="115">
        <v>288</v>
      </c>
      <c r="J62" s="116">
        <v>2.6139045198765656</v>
      </c>
    </row>
    <row r="63" spans="1:16" s="110" customFormat="1" ht="14.45" customHeight="1" x14ac:dyDescent="0.2">
      <c r="A63" s="120"/>
      <c r="B63" s="121" t="s">
        <v>112</v>
      </c>
      <c r="C63" s="113">
        <v>1.3044767269493034</v>
      </c>
      <c r="D63" s="115">
        <v>1100</v>
      </c>
      <c r="E63" s="114">
        <v>1073</v>
      </c>
      <c r="F63" s="114">
        <v>1097</v>
      </c>
      <c r="G63" s="114">
        <v>977</v>
      </c>
      <c r="H63" s="140">
        <v>922</v>
      </c>
      <c r="I63" s="115">
        <v>178</v>
      </c>
      <c r="J63" s="116">
        <v>19.305856832971802</v>
      </c>
    </row>
    <row r="64" spans="1:16" s="110" customFormat="1" ht="14.45" customHeight="1" x14ac:dyDescent="0.2">
      <c r="A64" s="120" t="s">
        <v>113</v>
      </c>
      <c r="B64" s="119" t="s">
        <v>116</v>
      </c>
      <c r="C64" s="113">
        <v>85.706492736436402</v>
      </c>
      <c r="D64" s="115">
        <v>72272</v>
      </c>
      <c r="E64" s="114">
        <v>75288</v>
      </c>
      <c r="F64" s="114">
        <v>75060</v>
      </c>
      <c r="G64" s="114">
        <v>76031</v>
      </c>
      <c r="H64" s="140">
        <v>74723</v>
      </c>
      <c r="I64" s="115">
        <v>-2451</v>
      </c>
      <c r="J64" s="116">
        <v>-3.2801145564284089</v>
      </c>
    </row>
    <row r="65" spans="1:10" s="110" customFormat="1" ht="14.45" customHeight="1" x14ac:dyDescent="0.2">
      <c r="A65" s="123"/>
      <c r="B65" s="124" t="s">
        <v>117</v>
      </c>
      <c r="C65" s="125">
        <v>13.994663504298844</v>
      </c>
      <c r="D65" s="143">
        <v>11801</v>
      </c>
      <c r="E65" s="144">
        <v>12243</v>
      </c>
      <c r="F65" s="144">
        <v>12109</v>
      </c>
      <c r="G65" s="144">
        <v>12115</v>
      </c>
      <c r="H65" s="145">
        <v>11710</v>
      </c>
      <c r="I65" s="143">
        <v>91</v>
      </c>
      <c r="J65" s="146">
        <v>0.77711357813834325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91756</v>
      </c>
      <c r="G11" s="114">
        <v>95400</v>
      </c>
      <c r="H11" s="114">
        <v>95156</v>
      </c>
      <c r="I11" s="114">
        <v>96106</v>
      </c>
      <c r="J11" s="140">
        <v>94248</v>
      </c>
      <c r="K11" s="114">
        <v>-2492</v>
      </c>
      <c r="L11" s="116">
        <v>-2.6440879382055851</v>
      </c>
    </row>
    <row r="12" spans="1:17" s="110" customFormat="1" ht="24" customHeight="1" x14ac:dyDescent="0.2">
      <c r="A12" s="604" t="s">
        <v>185</v>
      </c>
      <c r="B12" s="605"/>
      <c r="C12" s="605"/>
      <c r="D12" s="606"/>
      <c r="E12" s="113">
        <v>41.446880857927546</v>
      </c>
      <c r="F12" s="115">
        <v>38030</v>
      </c>
      <c r="G12" s="114">
        <v>39485</v>
      </c>
      <c r="H12" s="114">
        <v>39322</v>
      </c>
      <c r="I12" s="114">
        <v>39554</v>
      </c>
      <c r="J12" s="140">
        <v>38742</v>
      </c>
      <c r="K12" s="114">
        <v>-712</v>
      </c>
      <c r="L12" s="116">
        <v>-1.8377987713592483</v>
      </c>
    </row>
    <row r="13" spans="1:17" s="110" customFormat="1" ht="15" customHeight="1" x14ac:dyDescent="0.2">
      <c r="A13" s="120"/>
      <c r="B13" s="612" t="s">
        <v>107</v>
      </c>
      <c r="C13" s="612"/>
      <c r="E13" s="113">
        <v>58.553119142072454</v>
      </c>
      <c r="F13" s="115">
        <v>53726</v>
      </c>
      <c r="G13" s="114">
        <v>55915</v>
      </c>
      <c r="H13" s="114">
        <v>55834</v>
      </c>
      <c r="I13" s="114">
        <v>56552</v>
      </c>
      <c r="J13" s="140">
        <v>55506</v>
      </c>
      <c r="K13" s="114">
        <v>-1780</v>
      </c>
      <c r="L13" s="116">
        <v>-3.2068605195834685</v>
      </c>
    </row>
    <row r="14" spans="1:17" s="110" customFormat="1" ht="22.5" customHeight="1" x14ac:dyDescent="0.2">
      <c r="A14" s="604" t="s">
        <v>186</v>
      </c>
      <c r="B14" s="605"/>
      <c r="C14" s="605"/>
      <c r="D14" s="606"/>
      <c r="E14" s="113">
        <v>19.920223200662626</v>
      </c>
      <c r="F14" s="115">
        <v>18278</v>
      </c>
      <c r="G14" s="114">
        <v>19592</v>
      </c>
      <c r="H14" s="114">
        <v>19234</v>
      </c>
      <c r="I14" s="114">
        <v>20078</v>
      </c>
      <c r="J14" s="140">
        <v>18707</v>
      </c>
      <c r="K14" s="114">
        <v>-429</v>
      </c>
      <c r="L14" s="116">
        <v>-2.2932592077831826</v>
      </c>
    </row>
    <row r="15" spans="1:17" s="110" customFormat="1" ht="15" customHeight="1" x14ac:dyDescent="0.2">
      <c r="A15" s="120"/>
      <c r="B15" s="119"/>
      <c r="C15" s="258" t="s">
        <v>106</v>
      </c>
      <c r="E15" s="113">
        <v>46.285151548309443</v>
      </c>
      <c r="F15" s="115">
        <v>8460</v>
      </c>
      <c r="G15" s="114">
        <v>8967</v>
      </c>
      <c r="H15" s="114">
        <v>8774</v>
      </c>
      <c r="I15" s="114">
        <v>9189</v>
      </c>
      <c r="J15" s="140">
        <v>8582</v>
      </c>
      <c r="K15" s="114">
        <v>-122</v>
      </c>
      <c r="L15" s="116">
        <v>-1.4215800512701002</v>
      </c>
    </row>
    <row r="16" spans="1:17" s="110" customFormat="1" ht="15" customHeight="1" x14ac:dyDescent="0.2">
      <c r="A16" s="120"/>
      <c r="B16" s="119"/>
      <c r="C16" s="258" t="s">
        <v>107</v>
      </c>
      <c r="E16" s="113">
        <v>53.714848451690557</v>
      </c>
      <c r="F16" s="115">
        <v>9818</v>
      </c>
      <c r="G16" s="114">
        <v>10625</v>
      </c>
      <c r="H16" s="114">
        <v>10460</v>
      </c>
      <c r="I16" s="114">
        <v>10889</v>
      </c>
      <c r="J16" s="140">
        <v>10125</v>
      </c>
      <c r="K16" s="114">
        <v>-307</v>
      </c>
      <c r="L16" s="116">
        <v>-3.0320987654320986</v>
      </c>
    </row>
    <row r="17" spans="1:12" s="110" customFormat="1" ht="15" customHeight="1" x14ac:dyDescent="0.2">
      <c r="A17" s="120"/>
      <c r="B17" s="121" t="s">
        <v>109</v>
      </c>
      <c r="C17" s="258"/>
      <c r="E17" s="113">
        <v>48.4981908540041</v>
      </c>
      <c r="F17" s="115">
        <v>44500</v>
      </c>
      <c r="G17" s="114">
        <v>46286</v>
      </c>
      <c r="H17" s="114">
        <v>46477</v>
      </c>
      <c r="I17" s="114">
        <v>46769</v>
      </c>
      <c r="J17" s="140">
        <v>46579</v>
      </c>
      <c r="K17" s="114">
        <v>-2079</v>
      </c>
      <c r="L17" s="116">
        <v>-4.4633847871358334</v>
      </c>
    </row>
    <row r="18" spans="1:12" s="110" customFormat="1" ht="15" customHeight="1" x14ac:dyDescent="0.2">
      <c r="A18" s="120"/>
      <c r="B18" s="119"/>
      <c r="C18" s="258" t="s">
        <v>106</v>
      </c>
      <c r="E18" s="113">
        <v>38.36179775280899</v>
      </c>
      <c r="F18" s="115">
        <v>17071</v>
      </c>
      <c r="G18" s="114">
        <v>17828</v>
      </c>
      <c r="H18" s="114">
        <v>17825</v>
      </c>
      <c r="I18" s="114">
        <v>17779</v>
      </c>
      <c r="J18" s="140">
        <v>17625</v>
      </c>
      <c r="K18" s="114">
        <v>-554</v>
      </c>
      <c r="L18" s="116">
        <v>-3.1432624113475178</v>
      </c>
    </row>
    <row r="19" spans="1:12" s="110" customFormat="1" ht="15" customHeight="1" x14ac:dyDescent="0.2">
      <c r="A19" s="120"/>
      <c r="B19" s="119"/>
      <c r="C19" s="258" t="s">
        <v>107</v>
      </c>
      <c r="E19" s="113">
        <v>61.63820224719101</v>
      </c>
      <c r="F19" s="115">
        <v>27429</v>
      </c>
      <c r="G19" s="114">
        <v>28458</v>
      </c>
      <c r="H19" s="114">
        <v>28652</v>
      </c>
      <c r="I19" s="114">
        <v>28990</v>
      </c>
      <c r="J19" s="140">
        <v>28954</v>
      </c>
      <c r="K19" s="114">
        <v>-1525</v>
      </c>
      <c r="L19" s="116">
        <v>-5.2669752020446223</v>
      </c>
    </row>
    <row r="20" spans="1:12" s="110" customFormat="1" ht="15" customHeight="1" x14ac:dyDescent="0.2">
      <c r="A20" s="120"/>
      <c r="B20" s="121" t="s">
        <v>110</v>
      </c>
      <c r="C20" s="258"/>
      <c r="E20" s="113">
        <v>17.498583198918872</v>
      </c>
      <c r="F20" s="115">
        <v>16056</v>
      </c>
      <c r="G20" s="114">
        <v>16424</v>
      </c>
      <c r="H20" s="114">
        <v>16463</v>
      </c>
      <c r="I20" s="114">
        <v>16414</v>
      </c>
      <c r="J20" s="140">
        <v>16262</v>
      </c>
      <c r="K20" s="114">
        <v>-206</v>
      </c>
      <c r="L20" s="116">
        <v>-1.2667568564752183</v>
      </c>
    </row>
    <row r="21" spans="1:12" s="110" customFormat="1" ht="15" customHeight="1" x14ac:dyDescent="0.2">
      <c r="A21" s="120"/>
      <c r="B21" s="119"/>
      <c r="C21" s="258" t="s">
        <v>106</v>
      </c>
      <c r="E21" s="113">
        <v>35.656452416542102</v>
      </c>
      <c r="F21" s="115">
        <v>5725</v>
      </c>
      <c r="G21" s="114">
        <v>5852</v>
      </c>
      <c r="H21" s="114">
        <v>5932</v>
      </c>
      <c r="I21" s="114">
        <v>5879</v>
      </c>
      <c r="J21" s="140">
        <v>5878</v>
      </c>
      <c r="K21" s="114">
        <v>-153</v>
      </c>
      <c r="L21" s="116">
        <v>-2.6029261653623683</v>
      </c>
    </row>
    <row r="22" spans="1:12" s="110" customFormat="1" ht="15" customHeight="1" x14ac:dyDescent="0.2">
      <c r="A22" s="120"/>
      <c r="B22" s="119"/>
      <c r="C22" s="258" t="s">
        <v>107</v>
      </c>
      <c r="E22" s="113">
        <v>64.343547583457891</v>
      </c>
      <c r="F22" s="115">
        <v>10331</v>
      </c>
      <c r="G22" s="114">
        <v>10572</v>
      </c>
      <c r="H22" s="114">
        <v>10531</v>
      </c>
      <c r="I22" s="114">
        <v>10535</v>
      </c>
      <c r="J22" s="140">
        <v>10384</v>
      </c>
      <c r="K22" s="114">
        <v>-53</v>
      </c>
      <c r="L22" s="116">
        <v>-0.51040061633281975</v>
      </c>
    </row>
    <row r="23" spans="1:12" s="110" customFormat="1" ht="15" customHeight="1" x14ac:dyDescent="0.2">
      <c r="A23" s="120"/>
      <c r="B23" s="121" t="s">
        <v>111</v>
      </c>
      <c r="C23" s="258"/>
      <c r="E23" s="113">
        <v>14.083002746414403</v>
      </c>
      <c r="F23" s="115">
        <v>12922</v>
      </c>
      <c r="G23" s="114">
        <v>13098</v>
      </c>
      <c r="H23" s="114">
        <v>12981</v>
      </c>
      <c r="I23" s="114">
        <v>12844</v>
      </c>
      <c r="J23" s="140">
        <v>12699</v>
      </c>
      <c r="K23" s="114">
        <v>223</v>
      </c>
      <c r="L23" s="116">
        <v>1.7560437829750375</v>
      </c>
    </row>
    <row r="24" spans="1:12" s="110" customFormat="1" ht="15" customHeight="1" x14ac:dyDescent="0.2">
      <c r="A24" s="120"/>
      <c r="B24" s="119"/>
      <c r="C24" s="258" t="s">
        <v>106</v>
      </c>
      <c r="E24" s="113">
        <v>52.422225661662281</v>
      </c>
      <c r="F24" s="115">
        <v>6774</v>
      </c>
      <c r="G24" s="114">
        <v>6838</v>
      </c>
      <c r="H24" s="114">
        <v>6791</v>
      </c>
      <c r="I24" s="114">
        <v>6707</v>
      </c>
      <c r="J24" s="140">
        <v>6657</v>
      </c>
      <c r="K24" s="114">
        <v>117</v>
      </c>
      <c r="L24" s="116">
        <v>1.7575484452456061</v>
      </c>
    </row>
    <row r="25" spans="1:12" s="110" customFormat="1" ht="15" customHeight="1" x14ac:dyDescent="0.2">
      <c r="A25" s="120"/>
      <c r="B25" s="119"/>
      <c r="C25" s="258" t="s">
        <v>107</v>
      </c>
      <c r="E25" s="113">
        <v>47.577774338337719</v>
      </c>
      <c r="F25" s="115">
        <v>6148</v>
      </c>
      <c r="G25" s="114">
        <v>6260</v>
      </c>
      <c r="H25" s="114">
        <v>6190</v>
      </c>
      <c r="I25" s="114">
        <v>6137</v>
      </c>
      <c r="J25" s="140">
        <v>6042</v>
      </c>
      <c r="K25" s="114">
        <v>106</v>
      </c>
      <c r="L25" s="116">
        <v>1.7543859649122806</v>
      </c>
    </row>
    <row r="26" spans="1:12" s="110" customFormat="1" ht="15" customHeight="1" x14ac:dyDescent="0.2">
      <c r="A26" s="120"/>
      <c r="C26" s="121" t="s">
        <v>187</v>
      </c>
      <c r="D26" s="110" t="s">
        <v>188</v>
      </c>
      <c r="E26" s="113">
        <v>1.3459610270717992</v>
      </c>
      <c r="F26" s="115">
        <v>1235</v>
      </c>
      <c r="G26" s="114">
        <v>1194</v>
      </c>
      <c r="H26" s="114">
        <v>1231</v>
      </c>
      <c r="I26" s="114">
        <v>1122</v>
      </c>
      <c r="J26" s="140">
        <v>1091</v>
      </c>
      <c r="K26" s="114">
        <v>144</v>
      </c>
      <c r="L26" s="116">
        <v>13.198900091659029</v>
      </c>
    </row>
    <row r="27" spans="1:12" s="110" customFormat="1" ht="15" customHeight="1" x14ac:dyDescent="0.2">
      <c r="A27" s="120"/>
      <c r="B27" s="119"/>
      <c r="D27" s="259" t="s">
        <v>106</v>
      </c>
      <c r="E27" s="113">
        <v>46.720647773279353</v>
      </c>
      <c r="F27" s="115">
        <v>577</v>
      </c>
      <c r="G27" s="114">
        <v>554</v>
      </c>
      <c r="H27" s="114">
        <v>569</v>
      </c>
      <c r="I27" s="114">
        <v>503</v>
      </c>
      <c r="J27" s="140">
        <v>509</v>
      </c>
      <c r="K27" s="114">
        <v>68</v>
      </c>
      <c r="L27" s="116">
        <v>13.359528487229863</v>
      </c>
    </row>
    <row r="28" spans="1:12" s="110" customFormat="1" ht="15" customHeight="1" x14ac:dyDescent="0.2">
      <c r="A28" s="120"/>
      <c r="B28" s="119"/>
      <c r="D28" s="259" t="s">
        <v>107</v>
      </c>
      <c r="E28" s="113">
        <v>53.279352226720647</v>
      </c>
      <c r="F28" s="115">
        <v>658</v>
      </c>
      <c r="G28" s="114">
        <v>640</v>
      </c>
      <c r="H28" s="114">
        <v>662</v>
      </c>
      <c r="I28" s="114">
        <v>619</v>
      </c>
      <c r="J28" s="140">
        <v>582</v>
      </c>
      <c r="K28" s="114">
        <v>76</v>
      </c>
      <c r="L28" s="116">
        <v>13.058419243986254</v>
      </c>
    </row>
    <row r="29" spans="1:12" s="110" customFormat="1" ht="24" customHeight="1" x14ac:dyDescent="0.2">
      <c r="A29" s="604" t="s">
        <v>189</v>
      </c>
      <c r="B29" s="605"/>
      <c r="C29" s="605"/>
      <c r="D29" s="606"/>
      <c r="E29" s="113">
        <v>85.487597541305206</v>
      </c>
      <c r="F29" s="115">
        <v>78440</v>
      </c>
      <c r="G29" s="114">
        <v>81462</v>
      </c>
      <c r="H29" s="114">
        <v>81437</v>
      </c>
      <c r="I29" s="114">
        <v>82451</v>
      </c>
      <c r="J29" s="140">
        <v>81055</v>
      </c>
      <c r="K29" s="114">
        <v>-2615</v>
      </c>
      <c r="L29" s="116">
        <v>-3.2262044290913576</v>
      </c>
    </row>
    <row r="30" spans="1:12" s="110" customFormat="1" ht="15" customHeight="1" x14ac:dyDescent="0.2">
      <c r="A30" s="120"/>
      <c r="B30" s="119"/>
      <c r="C30" s="258" t="s">
        <v>106</v>
      </c>
      <c r="E30" s="113">
        <v>41.045385007649159</v>
      </c>
      <c r="F30" s="115">
        <v>32196</v>
      </c>
      <c r="G30" s="114">
        <v>33241</v>
      </c>
      <c r="H30" s="114">
        <v>33194</v>
      </c>
      <c r="I30" s="114">
        <v>33494</v>
      </c>
      <c r="J30" s="140">
        <v>32875</v>
      </c>
      <c r="K30" s="114">
        <v>-679</v>
      </c>
      <c r="L30" s="116">
        <v>-2.0653992395437264</v>
      </c>
    </row>
    <row r="31" spans="1:12" s="110" customFormat="1" ht="15" customHeight="1" x14ac:dyDescent="0.2">
      <c r="A31" s="120"/>
      <c r="B31" s="119"/>
      <c r="C31" s="258" t="s">
        <v>107</v>
      </c>
      <c r="E31" s="113">
        <v>58.954614992350841</v>
      </c>
      <c r="F31" s="115">
        <v>46244</v>
      </c>
      <c r="G31" s="114">
        <v>48221</v>
      </c>
      <c r="H31" s="114">
        <v>48243</v>
      </c>
      <c r="I31" s="114">
        <v>48957</v>
      </c>
      <c r="J31" s="140">
        <v>48180</v>
      </c>
      <c r="K31" s="114">
        <v>-1936</v>
      </c>
      <c r="L31" s="116">
        <v>-4.0182648401826482</v>
      </c>
    </row>
    <row r="32" spans="1:12" s="110" customFormat="1" ht="15" customHeight="1" x14ac:dyDescent="0.2">
      <c r="A32" s="120"/>
      <c r="B32" s="119" t="s">
        <v>117</v>
      </c>
      <c r="C32" s="258"/>
      <c r="E32" s="113">
        <v>14.248659488207856</v>
      </c>
      <c r="F32" s="114">
        <v>13074</v>
      </c>
      <c r="G32" s="114">
        <v>13678</v>
      </c>
      <c r="H32" s="114">
        <v>13467</v>
      </c>
      <c r="I32" s="114">
        <v>13400</v>
      </c>
      <c r="J32" s="140">
        <v>12952</v>
      </c>
      <c r="K32" s="114">
        <v>122</v>
      </c>
      <c r="L32" s="116">
        <v>0.94193946880790613</v>
      </c>
    </row>
    <row r="33" spans="1:12" s="110" customFormat="1" ht="15" customHeight="1" x14ac:dyDescent="0.2">
      <c r="A33" s="120"/>
      <c r="B33" s="119"/>
      <c r="C33" s="258" t="s">
        <v>106</v>
      </c>
      <c r="E33" s="113">
        <v>43.934526541226866</v>
      </c>
      <c r="F33" s="114">
        <v>5744</v>
      </c>
      <c r="G33" s="114">
        <v>6145</v>
      </c>
      <c r="H33" s="114">
        <v>6034</v>
      </c>
      <c r="I33" s="114">
        <v>5963</v>
      </c>
      <c r="J33" s="140">
        <v>5783</v>
      </c>
      <c r="K33" s="114">
        <v>-39</v>
      </c>
      <c r="L33" s="116">
        <v>-0.67439045478125537</v>
      </c>
    </row>
    <row r="34" spans="1:12" s="110" customFormat="1" ht="15" customHeight="1" x14ac:dyDescent="0.2">
      <c r="A34" s="120"/>
      <c r="B34" s="119"/>
      <c r="C34" s="258" t="s">
        <v>107</v>
      </c>
      <c r="E34" s="113">
        <v>56.065473458773134</v>
      </c>
      <c r="F34" s="114">
        <v>7330</v>
      </c>
      <c r="G34" s="114">
        <v>7533</v>
      </c>
      <c r="H34" s="114">
        <v>7433</v>
      </c>
      <c r="I34" s="114">
        <v>7437</v>
      </c>
      <c r="J34" s="140">
        <v>7169</v>
      </c>
      <c r="K34" s="114">
        <v>161</v>
      </c>
      <c r="L34" s="116">
        <v>2.2457804435765101</v>
      </c>
    </row>
    <row r="35" spans="1:12" s="110" customFormat="1" ht="24" customHeight="1" x14ac:dyDescent="0.2">
      <c r="A35" s="604" t="s">
        <v>192</v>
      </c>
      <c r="B35" s="605"/>
      <c r="C35" s="605"/>
      <c r="D35" s="606"/>
      <c r="E35" s="113">
        <v>23.594097388726624</v>
      </c>
      <c r="F35" s="114">
        <v>21649</v>
      </c>
      <c r="G35" s="114">
        <v>22435</v>
      </c>
      <c r="H35" s="114">
        <v>22215</v>
      </c>
      <c r="I35" s="114">
        <v>22862</v>
      </c>
      <c r="J35" s="114">
        <v>21528</v>
      </c>
      <c r="K35" s="318">
        <v>121</v>
      </c>
      <c r="L35" s="319">
        <v>0.56205871423262732</v>
      </c>
    </row>
    <row r="36" spans="1:12" s="110" customFormat="1" ht="15" customHeight="1" x14ac:dyDescent="0.2">
      <c r="A36" s="120"/>
      <c r="B36" s="119"/>
      <c r="C36" s="258" t="s">
        <v>106</v>
      </c>
      <c r="E36" s="113">
        <v>44.177560164441779</v>
      </c>
      <c r="F36" s="114">
        <v>9564</v>
      </c>
      <c r="G36" s="114">
        <v>9936</v>
      </c>
      <c r="H36" s="114">
        <v>9810</v>
      </c>
      <c r="I36" s="114">
        <v>10142</v>
      </c>
      <c r="J36" s="114">
        <v>9530</v>
      </c>
      <c r="K36" s="318">
        <v>34</v>
      </c>
      <c r="L36" s="116">
        <v>0.35676810073452259</v>
      </c>
    </row>
    <row r="37" spans="1:12" s="110" customFormat="1" ht="15" customHeight="1" x14ac:dyDescent="0.2">
      <c r="A37" s="120"/>
      <c r="B37" s="119"/>
      <c r="C37" s="258" t="s">
        <v>107</v>
      </c>
      <c r="E37" s="113">
        <v>55.822439835558221</v>
      </c>
      <c r="F37" s="114">
        <v>12085</v>
      </c>
      <c r="G37" s="114">
        <v>12499</v>
      </c>
      <c r="H37" s="114">
        <v>12405</v>
      </c>
      <c r="I37" s="114">
        <v>12720</v>
      </c>
      <c r="J37" s="140">
        <v>11998</v>
      </c>
      <c r="K37" s="114">
        <v>87</v>
      </c>
      <c r="L37" s="116">
        <v>0.72512085347557931</v>
      </c>
    </row>
    <row r="38" spans="1:12" s="110" customFormat="1" ht="15" customHeight="1" x14ac:dyDescent="0.2">
      <c r="A38" s="120"/>
      <c r="B38" s="119" t="s">
        <v>329</v>
      </c>
      <c r="C38" s="258"/>
      <c r="E38" s="113">
        <v>44.935481058459395</v>
      </c>
      <c r="F38" s="114">
        <v>41231</v>
      </c>
      <c r="G38" s="114">
        <v>42393</v>
      </c>
      <c r="H38" s="114">
        <v>42546</v>
      </c>
      <c r="I38" s="114">
        <v>42241</v>
      </c>
      <c r="J38" s="140">
        <v>41878</v>
      </c>
      <c r="K38" s="114">
        <v>-647</v>
      </c>
      <c r="L38" s="116">
        <v>-1.5449639428817039</v>
      </c>
    </row>
    <row r="39" spans="1:12" s="110" customFormat="1" ht="15" customHeight="1" x14ac:dyDescent="0.2">
      <c r="A39" s="120"/>
      <c r="B39" s="119"/>
      <c r="C39" s="258" t="s">
        <v>106</v>
      </c>
      <c r="E39" s="113">
        <v>41.640998277994711</v>
      </c>
      <c r="F39" s="115">
        <v>17169</v>
      </c>
      <c r="G39" s="114">
        <v>17548</v>
      </c>
      <c r="H39" s="114">
        <v>17568</v>
      </c>
      <c r="I39" s="114">
        <v>17309</v>
      </c>
      <c r="J39" s="140">
        <v>17182</v>
      </c>
      <c r="K39" s="114">
        <v>-13</v>
      </c>
      <c r="L39" s="116">
        <v>-7.5660575020370158E-2</v>
      </c>
    </row>
    <row r="40" spans="1:12" s="110" customFormat="1" ht="15" customHeight="1" x14ac:dyDescent="0.2">
      <c r="A40" s="120"/>
      <c r="B40" s="119"/>
      <c r="C40" s="258" t="s">
        <v>107</v>
      </c>
      <c r="E40" s="113">
        <v>58.359001722005289</v>
      </c>
      <c r="F40" s="115">
        <v>24062</v>
      </c>
      <c r="G40" s="114">
        <v>24845</v>
      </c>
      <c r="H40" s="114">
        <v>24978</v>
      </c>
      <c r="I40" s="114">
        <v>24932</v>
      </c>
      <c r="J40" s="140">
        <v>24696</v>
      </c>
      <c r="K40" s="114">
        <v>-634</v>
      </c>
      <c r="L40" s="116">
        <v>-2.5672173631357307</v>
      </c>
    </row>
    <row r="41" spans="1:12" s="110" customFormat="1" ht="15" customHeight="1" x14ac:dyDescent="0.2">
      <c r="A41" s="120"/>
      <c r="B41" s="320" t="s">
        <v>517</v>
      </c>
      <c r="C41" s="258"/>
      <c r="E41" s="113">
        <v>10.100701861458651</v>
      </c>
      <c r="F41" s="115">
        <v>9268</v>
      </c>
      <c r="G41" s="114">
        <v>9510</v>
      </c>
      <c r="H41" s="114">
        <v>9279</v>
      </c>
      <c r="I41" s="114">
        <v>9365</v>
      </c>
      <c r="J41" s="140">
        <v>9103</v>
      </c>
      <c r="K41" s="114">
        <v>165</v>
      </c>
      <c r="L41" s="116">
        <v>1.8125892562891355</v>
      </c>
    </row>
    <row r="42" spans="1:12" s="110" customFormat="1" ht="15" customHeight="1" x14ac:dyDescent="0.2">
      <c r="A42" s="120"/>
      <c r="B42" s="119"/>
      <c r="C42" s="268" t="s">
        <v>106</v>
      </c>
      <c r="D42" s="182"/>
      <c r="E42" s="113">
        <v>42.803193785066895</v>
      </c>
      <c r="F42" s="115">
        <v>3967</v>
      </c>
      <c r="G42" s="114">
        <v>4077</v>
      </c>
      <c r="H42" s="114">
        <v>4002</v>
      </c>
      <c r="I42" s="114">
        <v>3978</v>
      </c>
      <c r="J42" s="140">
        <v>3910</v>
      </c>
      <c r="K42" s="114">
        <v>57</v>
      </c>
      <c r="L42" s="116">
        <v>1.4578005115089514</v>
      </c>
    </row>
    <row r="43" spans="1:12" s="110" customFormat="1" ht="15" customHeight="1" x14ac:dyDescent="0.2">
      <c r="A43" s="120"/>
      <c r="B43" s="119"/>
      <c r="C43" s="268" t="s">
        <v>107</v>
      </c>
      <c r="D43" s="182"/>
      <c r="E43" s="113">
        <v>57.196806214933105</v>
      </c>
      <c r="F43" s="115">
        <v>5301</v>
      </c>
      <c r="G43" s="114">
        <v>5433</v>
      </c>
      <c r="H43" s="114">
        <v>5277</v>
      </c>
      <c r="I43" s="114">
        <v>5387</v>
      </c>
      <c r="J43" s="140">
        <v>5193</v>
      </c>
      <c r="K43" s="114">
        <v>108</v>
      </c>
      <c r="L43" s="116">
        <v>2.0797227036395149</v>
      </c>
    </row>
    <row r="44" spans="1:12" s="110" customFormat="1" ht="15" customHeight="1" x14ac:dyDescent="0.2">
      <c r="A44" s="120"/>
      <c r="B44" s="119" t="s">
        <v>205</v>
      </c>
      <c r="C44" s="268"/>
      <c r="D44" s="182"/>
      <c r="E44" s="113">
        <v>21.369719691355332</v>
      </c>
      <c r="F44" s="115">
        <v>19608</v>
      </c>
      <c r="G44" s="114">
        <v>21062</v>
      </c>
      <c r="H44" s="114">
        <v>21116</v>
      </c>
      <c r="I44" s="114">
        <v>21638</v>
      </c>
      <c r="J44" s="140">
        <v>21739</v>
      </c>
      <c r="K44" s="114">
        <v>-2131</v>
      </c>
      <c r="L44" s="116">
        <v>-9.8026588159528956</v>
      </c>
    </row>
    <row r="45" spans="1:12" s="110" customFormat="1" ht="15" customHeight="1" x14ac:dyDescent="0.2">
      <c r="A45" s="120"/>
      <c r="B45" s="119"/>
      <c r="C45" s="268" t="s">
        <v>106</v>
      </c>
      <c r="D45" s="182"/>
      <c r="E45" s="113">
        <v>37.382700938392496</v>
      </c>
      <c r="F45" s="115">
        <v>7330</v>
      </c>
      <c r="G45" s="114">
        <v>7924</v>
      </c>
      <c r="H45" s="114">
        <v>7942</v>
      </c>
      <c r="I45" s="114">
        <v>8125</v>
      </c>
      <c r="J45" s="140">
        <v>8120</v>
      </c>
      <c r="K45" s="114">
        <v>-790</v>
      </c>
      <c r="L45" s="116">
        <v>-9.7290640394088665</v>
      </c>
    </row>
    <row r="46" spans="1:12" s="110" customFormat="1" ht="15" customHeight="1" x14ac:dyDescent="0.2">
      <c r="A46" s="123"/>
      <c r="B46" s="124"/>
      <c r="C46" s="260" t="s">
        <v>107</v>
      </c>
      <c r="D46" s="261"/>
      <c r="E46" s="125">
        <v>62.617299061607504</v>
      </c>
      <c r="F46" s="143">
        <v>12278</v>
      </c>
      <c r="G46" s="144">
        <v>13138</v>
      </c>
      <c r="H46" s="144">
        <v>13174</v>
      </c>
      <c r="I46" s="144">
        <v>13513</v>
      </c>
      <c r="J46" s="145">
        <v>13619</v>
      </c>
      <c r="K46" s="144">
        <v>-1341</v>
      </c>
      <c r="L46" s="146">
        <v>-9.8465379249577794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91756</v>
      </c>
      <c r="E11" s="114">
        <v>95400</v>
      </c>
      <c r="F11" s="114">
        <v>95156</v>
      </c>
      <c r="G11" s="114">
        <v>96106</v>
      </c>
      <c r="H11" s="140">
        <v>94248</v>
      </c>
      <c r="I11" s="115">
        <v>-2492</v>
      </c>
      <c r="J11" s="116">
        <v>-2.6440879382055851</v>
      </c>
    </row>
    <row r="12" spans="1:15" s="110" customFormat="1" ht="24.95" customHeight="1" x14ac:dyDescent="0.2">
      <c r="A12" s="193" t="s">
        <v>132</v>
      </c>
      <c r="B12" s="194" t="s">
        <v>133</v>
      </c>
      <c r="C12" s="113">
        <v>0.68660360085444005</v>
      </c>
      <c r="D12" s="115">
        <v>630</v>
      </c>
      <c r="E12" s="114">
        <v>611</v>
      </c>
      <c r="F12" s="114">
        <v>622</v>
      </c>
      <c r="G12" s="114">
        <v>655</v>
      </c>
      <c r="H12" s="140">
        <v>591</v>
      </c>
      <c r="I12" s="115">
        <v>39</v>
      </c>
      <c r="J12" s="116">
        <v>6.5989847715736039</v>
      </c>
    </row>
    <row r="13" spans="1:15" s="110" customFormat="1" ht="24.95" customHeight="1" x14ac:dyDescent="0.2">
      <c r="A13" s="193" t="s">
        <v>134</v>
      </c>
      <c r="B13" s="199" t="s">
        <v>214</v>
      </c>
      <c r="C13" s="113">
        <v>0.25066480666114477</v>
      </c>
      <c r="D13" s="115">
        <v>230</v>
      </c>
      <c r="E13" s="114">
        <v>236</v>
      </c>
      <c r="F13" s="114">
        <v>232</v>
      </c>
      <c r="G13" s="114">
        <v>258</v>
      </c>
      <c r="H13" s="140">
        <v>260</v>
      </c>
      <c r="I13" s="115">
        <v>-30</v>
      </c>
      <c r="J13" s="116">
        <v>-11.538461538461538</v>
      </c>
    </row>
    <row r="14" spans="1:15" s="287" customFormat="1" ht="24.95" customHeight="1" x14ac:dyDescent="0.2">
      <c r="A14" s="193" t="s">
        <v>215</v>
      </c>
      <c r="B14" s="199" t="s">
        <v>137</v>
      </c>
      <c r="C14" s="113">
        <v>4.9642530188761498</v>
      </c>
      <c r="D14" s="115">
        <v>4555</v>
      </c>
      <c r="E14" s="114">
        <v>4628</v>
      </c>
      <c r="F14" s="114">
        <v>4719</v>
      </c>
      <c r="G14" s="114">
        <v>4776</v>
      </c>
      <c r="H14" s="140">
        <v>4787</v>
      </c>
      <c r="I14" s="115">
        <v>-232</v>
      </c>
      <c r="J14" s="116">
        <v>-4.8464591602256109</v>
      </c>
      <c r="K14" s="110"/>
      <c r="L14" s="110"/>
      <c r="M14" s="110"/>
      <c r="N14" s="110"/>
      <c r="O14" s="110"/>
    </row>
    <row r="15" spans="1:15" s="110" customFormat="1" ht="24.95" customHeight="1" x14ac:dyDescent="0.2">
      <c r="A15" s="193" t="s">
        <v>216</v>
      </c>
      <c r="B15" s="199" t="s">
        <v>217</v>
      </c>
      <c r="C15" s="113">
        <v>1.8636383451763372</v>
      </c>
      <c r="D15" s="115">
        <v>1710</v>
      </c>
      <c r="E15" s="114">
        <v>1711</v>
      </c>
      <c r="F15" s="114">
        <v>1717</v>
      </c>
      <c r="G15" s="114">
        <v>1704</v>
      </c>
      <c r="H15" s="140">
        <v>1712</v>
      </c>
      <c r="I15" s="115">
        <v>-2</v>
      </c>
      <c r="J15" s="116">
        <v>-0.11682242990654206</v>
      </c>
    </row>
    <row r="16" spans="1:15" s="287" customFormat="1" ht="24.95" customHeight="1" x14ac:dyDescent="0.2">
      <c r="A16" s="193" t="s">
        <v>218</v>
      </c>
      <c r="B16" s="199" t="s">
        <v>141</v>
      </c>
      <c r="C16" s="113">
        <v>1.9878809015214265</v>
      </c>
      <c r="D16" s="115">
        <v>1824</v>
      </c>
      <c r="E16" s="114">
        <v>1915</v>
      </c>
      <c r="F16" s="114">
        <v>1951</v>
      </c>
      <c r="G16" s="114">
        <v>1971</v>
      </c>
      <c r="H16" s="140">
        <v>1940</v>
      </c>
      <c r="I16" s="115">
        <v>-116</v>
      </c>
      <c r="J16" s="116">
        <v>-5.9793814432989691</v>
      </c>
      <c r="K16" s="110"/>
      <c r="L16" s="110"/>
      <c r="M16" s="110"/>
      <c r="N16" s="110"/>
      <c r="O16" s="110"/>
    </row>
    <row r="17" spans="1:15" s="110" customFormat="1" ht="24.95" customHeight="1" x14ac:dyDescent="0.2">
      <c r="A17" s="193" t="s">
        <v>142</v>
      </c>
      <c r="B17" s="199" t="s">
        <v>220</v>
      </c>
      <c r="C17" s="113">
        <v>1.1127337721783861</v>
      </c>
      <c r="D17" s="115">
        <v>1021</v>
      </c>
      <c r="E17" s="114">
        <v>1002</v>
      </c>
      <c r="F17" s="114">
        <v>1051</v>
      </c>
      <c r="G17" s="114">
        <v>1101</v>
      </c>
      <c r="H17" s="140">
        <v>1135</v>
      </c>
      <c r="I17" s="115">
        <v>-114</v>
      </c>
      <c r="J17" s="116">
        <v>-10.044052863436123</v>
      </c>
    </row>
    <row r="18" spans="1:15" s="287" customFormat="1" ht="24.95" customHeight="1" x14ac:dyDescent="0.2">
      <c r="A18" s="201" t="s">
        <v>144</v>
      </c>
      <c r="B18" s="202" t="s">
        <v>145</v>
      </c>
      <c r="C18" s="113">
        <v>3.263001874536815</v>
      </c>
      <c r="D18" s="115">
        <v>2994</v>
      </c>
      <c r="E18" s="114">
        <v>3048</v>
      </c>
      <c r="F18" s="114">
        <v>2981</v>
      </c>
      <c r="G18" s="114">
        <v>3010</v>
      </c>
      <c r="H18" s="140">
        <v>3004</v>
      </c>
      <c r="I18" s="115">
        <v>-10</v>
      </c>
      <c r="J18" s="116">
        <v>-0.33288948069241014</v>
      </c>
      <c r="K18" s="110"/>
      <c r="L18" s="110"/>
      <c r="M18" s="110"/>
      <c r="N18" s="110"/>
      <c r="O18" s="110"/>
    </row>
    <row r="19" spans="1:15" s="110" customFormat="1" ht="24.95" customHeight="1" x14ac:dyDescent="0.2">
      <c r="A19" s="193" t="s">
        <v>146</v>
      </c>
      <c r="B19" s="199" t="s">
        <v>147</v>
      </c>
      <c r="C19" s="113">
        <v>15.346135402589477</v>
      </c>
      <c r="D19" s="115">
        <v>14081</v>
      </c>
      <c r="E19" s="114">
        <v>14403</v>
      </c>
      <c r="F19" s="114">
        <v>14096</v>
      </c>
      <c r="G19" s="114">
        <v>14308</v>
      </c>
      <c r="H19" s="140">
        <v>14063</v>
      </c>
      <c r="I19" s="115">
        <v>18</v>
      </c>
      <c r="J19" s="116">
        <v>0.12799544905070043</v>
      </c>
    </row>
    <row r="20" spans="1:15" s="287" customFormat="1" ht="24.95" customHeight="1" x14ac:dyDescent="0.2">
      <c r="A20" s="193" t="s">
        <v>148</v>
      </c>
      <c r="B20" s="199" t="s">
        <v>149</v>
      </c>
      <c r="C20" s="113">
        <v>7.5461005274859412</v>
      </c>
      <c r="D20" s="115">
        <v>6924</v>
      </c>
      <c r="E20" s="114">
        <v>7034</v>
      </c>
      <c r="F20" s="114">
        <v>7191</v>
      </c>
      <c r="G20" s="114">
        <v>7210</v>
      </c>
      <c r="H20" s="140">
        <v>7359</v>
      </c>
      <c r="I20" s="115">
        <v>-435</v>
      </c>
      <c r="J20" s="116">
        <v>-5.9111292295148798</v>
      </c>
      <c r="K20" s="110"/>
      <c r="L20" s="110"/>
      <c r="M20" s="110"/>
      <c r="N20" s="110"/>
      <c r="O20" s="110"/>
    </row>
    <row r="21" spans="1:15" s="110" customFormat="1" ht="24.95" customHeight="1" x14ac:dyDescent="0.2">
      <c r="A21" s="201" t="s">
        <v>150</v>
      </c>
      <c r="B21" s="202" t="s">
        <v>151</v>
      </c>
      <c r="C21" s="113">
        <v>9.8772832294345871</v>
      </c>
      <c r="D21" s="115">
        <v>9063</v>
      </c>
      <c r="E21" s="114">
        <v>10651</v>
      </c>
      <c r="F21" s="114">
        <v>10977</v>
      </c>
      <c r="G21" s="114">
        <v>11028</v>
      </c>
      <c r="H21" s="140">
        <v>10414</v>
      </c>
      <c r="I21" s="115">
        <v>-1351</v>
      </c>
      <c r="J21" s="116">
        <v>-12.972921067793354</v>
      </c>
    </row>
    <row r="22" spans="1:15" s="110" customFormat="1" ht="24.95" customHeight="1" x14ac:dyDescent="0.2">
      <c r="A22" s="201" t="s">
        <v>152</v>
      </c>
      <c r="B22" s="199" t="s">
        <v>153</v>
      </c>
      <c r="C22" s="113">
        <v>1.2958280657395702</v>
      </c>
      <c r="D22" s="115">
        <v>1189</v>
      </c>
      <c r="E22" s="114">
        <v>1282</v>
      </c>
      <c r="F22" s="114">
        <v>1276</v>
      </c>
      <c r="G22" s="114">
        <v>1289</v>
      </c>
      <c r="H22" s="140">
        <v>1297</v>
      </c>
      <c r="I22" s="115">
        <v>-108</v>
      </c>
      <c r="J22" s="116">
        <v>-8.3269082498072482</v>
      </c>
    </row>
    <row r="23" spans="1:15" s="110" customFormat="1" ht="24.95" customHeight="1" x14ac:dyDescent="0.2">
      <c r="A23" s="193" t="s">
        <v>154</v>
      </c>
      <c r="B23" s="199" t="s">
        <v>155</v>
      </c>
      <c r="C23" s="113">
        <v>1.0190069314268277</v>
      </c>
      <c r="D23" s="115">
        <v>935</v>
      </c>
      <c r="E23" s="114">
        <v>941</v>
      </c>
      <c r="F23" s="114">
        <v>974</v>
      </c>
      <c r="G23" s="114">
        <v>979</v>
      </c>
      <c r="H23" s="140">
        <v>955</v>
      </c>
      <c r="I23" s="115">
        <v>-20</v>
      </c>
      <c r="J23" s="116">
        <v>-2.0942408376963351</v>
      </c>
    </row>
    <row r="24" spans="1:15" s="110" customFormat="1" ht="24.95" customHeight="1" x14ac:dyDescent="0.2">
      <c r="A24" s="193" t="s">
        <v>156</v>
      </c>
      <c r="B24" s="199" t="s">
        <v>221</v>
      </c>
      <c r="C24" s="113">
        <v>9.0991324817995558</v>
      </c>
      <c r="D24" s="115">
        <v>8349</v>
      </c>
      <c r="E24" s="114">
        <v>8507</v>
      </c>
      <c r="F24" s="114">
        <v>8502</v>
      </c>
      <c r="G24" s="114">
        <v>8467</v>
      </c>
      <c r="H24" s="140">
        <v>8387</v>
      </c>
      <c r="I24" s="115">
        <v>-38</v>
      </c>
      <c r="J24" s="116">
        <v>-0.45308215094789556</v>
      </c>
    </row>
    <row r="25" spans="1:15" s="110" customFormat="1" ht="24.95" customHeight="1" x14ac:dyDescent="0.2">
      <c r="A25" s="193" t="s">
        <v>222</v>
      </c>
      <c r="B25" s="204" t="s">
        <v>159</v>
      </c>
      <c r="C25" s="113">
        <v>16.371681415929203</v>
      </c>
      <c r="D25" s="115">
        <v>15022</v>
      </c>
      <c r="E25" s="114">
        <v>15304</v>
      </c>
      <c r="F25" s="114">
        <v>15175</v>
      </c>
      <c r="G25" s="114">
        <v>15073</v>
      </c>
      <c r="H25" s="140">
        <v>14914</v>
      </c>
      <c r="I25" s="115">
        <v>108</v>
      </c>
      <c r="J25" s="116">
        <v>0.72415180367439991</v>
      </c>
    </row>
    <row r="26" spans="1:15" s="110" customFormat="1" ht="24.95" customHeight="1" x14ac:dyDescent="0.2">
      <c r="A26" s="201">
        <v>782.78300000000002</v>
      </c>
      <c r="B26" s="203" t="s">
        <v>160</v>
      </c>
      <c r="C26" s="113">
        <v>0.52203670604647112</v>
      </c>
      <c r="D26" s="115">
        <v>479</v>
      </c>
      <c r="E26" s="114">
        <v>569</v>
      </c>
      <c r="F26" s="114">
        <v>628</v>
      </c>
      <c r="G26" s="114">
        <v>677</v>
      </c>
      <c r="H26" s="140">
        <v>467</v>
      </c>
      <c r="I26" s="115">
        <v>12</v>
      </c>
      <c r="J26" s="116">
        <v>2.5695931477516059</v>
      </c>
    </row>
    <row r="27" spans="1:15" s="110" customFormat="1" ht="24.95" customHeight="1" x14ac:dyDescent="0.2">
      <c r="A27" s="193" t="s">
        <v>161</v>
      </c>
      <c r="B27" s="199" t="s">
        <v>162</v>
      </c>
      <c r="C27" s="113">
        <v>0.90348315096560439</v>
      </c>
      <c r="D27" s="115">
        <v>829</v>
      </c>
      <c r="E27" s="114">
        <v>819</v>
      </c>
      <c r="F27" s="114">
        <v>806</v>
      </c>
      <c r="G27" s="114">
        <v>818</v>
      </c>
      <c r="H27" s="140">
        <v>774</v>
      </c>
      <c r="I27" s="115">
        <v>55</v>
      </c>
      <c r="J27" s="116">
        <v>7.1059431524547803</v>
      </c>
    </row>
    <row r="28" spans="1:15" s="110" customFormat="1" ht="24.95" customHeight="1" x14ac:dyDescent="0.2">
      <c r="A28" s="193" t="s">
        <v>163</v>
      </c>
      <c r="B28" s="199" t="s">
        <v>164</v>
      </c>
      <c r="C28" s="113">
        <v>3.9899298138541348</v>
      </c>
      <c r="D28" s="115">
        <v>3661</v>
      </c>
      <c r="E28" s="114">
        <v>3961</v>
      </c>
      <c r="F28" s="114">
        <v>3720</v>
      </c>
      <c r="G28" s="114">
        <v>3951</v>
      </c>
      <c r="H28" s="140">
        <v>3677</v>
      </c>
      <c r="I28" s="115">
        <v>-16</v>
      </c>
      <c r="J28" s="116">
        <v>-0.43513734022300787</v>
      </c>
    </row>
    <row r="29" spans="1:15" s="110" customFormat="1" ht="24.95" customHeight="1" x14ac:dyDescent="0.2">
      <c r="A29" s="193">
        <v>86</v>
      </c>
      <c r="B29" s="199" t="s">
        <v>165</v>
      </c>
      <c r="C29" s="113">
        <v>6.7199965124896464</v>
      </c>
      <c r="D29" s="115">
        <v>6166</v>
      </c>
      <c r="E29" s="114">
        <v>6236</v>
      </c>
      <c r="F29" s="114">
        <v>6225</v>
      </c>
      <c r="G29" s="114">
        <v>6356</v>
      </c>
      <c r="H29" s="140">
        <v>6279</v>
      </c>
      <c r="I29" s="115">
        <v>-113</v>
      </c>
      <c r="J29" s="116">
        <v>-1.7996496257365822</v>
      </c>
    </row>
    <row r="30" spans="1:15" s="110" customFormat="1" ht="24.95" customHeight="1" x14ac:dyDescent="0.2">
      <c r="A30" s="193">
        <v>87.88</v>
      </c>
      <c r="B30" s="204" t="s">
        <v>166</v>
      </c>
      <c r="C30" s="113">
        <v>5.2432538471598589</v>
      </c>
      <c r="D30" s="115">
        <v>4811</v>
      </c>
      <c r="E30" s="114">
        <v>4787</v>
      </c>
      <c r="F30" s="114">
        <v>4803</v>
      </c>
      <c r="G30" s="114">
        <v>4812</v>
      </c>
      <c r="H30" s="140">
        <v>4831</v>
      </c>
      <c r="I30" s="115">
        <v>-20</v>
      </c>
      <c r="J30" s="116">
        <v>-0.41399296211964398</v>
      </c>
    </row>
    <row r="31" spans="1:15" s="110" customFormat="1" ht="24.95" customHeight="1" x14ac:dyDescent="0.2">
      <c r="A31" s="193" t="s">
        <v>167</v>
      </c>
      <c r="B31" s="199" t="s">
        <v>168</v>
      </c>
      <c r="C31" s="113">
        <v>12.89071014429574</v>
      </c>
      <c r="D31" s="115">
        <v>11828</v>
      </c>
      <c r="E31" s="114">
        <v>12377</v>
      </c>
      <c r="F31" s="114">
        <v>12222</v>
      </c>
      <c r="G31" s="114">
        <v>12430</v>
      </c>
      <c r="H31" s="140">
        <v>12180</v>
      </c>
      <c r="I31" s="115">
        <v>-352</v>
      </c>
      <c r="J31" s="116">
        <v>-2.8899835796387521</v>
      </c>
    </row>
    <row r="32" spans="1:15" s="110" customFormat="1" ht="24.95" customHeight="1" x14ac:dyDescent="0.2">
      <c r="A32" s="193"/>
      <c r="B32" s="204" t="s">
        <v>169</v>
      </c>
      <c r="C32" s="113">
        <v>1.0898469854832381E-2</v>
      </c>
      <c r="D32" s="115">
        <v>10</v>
      </c>
      <c r="E32" s="114">
        <v>6</v>
      </c>
      <c r="F32" s="114" t="s">
        <v>514</v>
      </c>
      <c r="G32" s="114">
        <v>9</v>
      </c>
      <c r="H32" s="140">
        <v>9</v>
      </c>
      <c r="I32" s="115">
        <v>1</v>
      </c>
      <c r="J32" s="116">
        <v>11.111111111111111</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0.68660360085444005</v>
      </c>
      <c r="D34" s="115">
        <v>630</v>
      </c>
      <c r="E34" s="114">
        <v>611</v>
      </c>
      <c r="F34" s="114">
        <v>622</v>
      </c>
      <c r="G34" s="114">
        <v>655</v>
      </c>
      <c r="H34" s="140">
        <v>591</v>
      </c>
      <c r="I34" s="115">
        <v>39</v>
      </c>
      <c r="J34" s="116">
        <v>6.5989847715736039</v>
      </c>
    </row>
    <row r="35" spans="1:10" s="110" customFormat="1" ht="24.95" customHeight="1" x14ac:dyDescent="0.2">
      <c r="A35" s="292" t="s">
        <v>171</v>
      </c>
      <c r="B35" s="293" t="s">
        <v>172</v>
      </c>
      <c r="C35" s="113">
        <v>8.4779197000741089</v>
      </c>
      <c r="D35" s="115">
        <v>7779</v>
      </c>
      <c r="E35" s="114">
        <v>7912</v>
      </c>
      <c r="F35" s="114">
        <v>7932</v>
      </c>
      <c r="G35" s="114">
        <v>8044</v>
      </c>
      <c r="H35" s="140">
        <v>8051</v>
      </c>
      <c r="I35" s="115">
        <v>-272</v>
      </c>
      <c r="J35" s="116">
        <v>-3.3784623028195253</v>
      </c>
    </row>
    <row r="36" spans="1:10" s="110" customFormat="1" ht="24.95" customHeight="1" x14ac:dyDescent="0.2">
      <c r="A36" s="294" t="s">
        <v>173</v>
      </c>
      <c r="B36" s="295" t="s">
        <v>174</v>
      </c>
      <c r="C36" s="125">
        <v>90.824578229216613</v>
      </c>
      <c r="D36" s="143">
        <v>83337</v>
      </c>
      <c r="E36" s="144">
        <v>86871</v>
      </c>
      <c r="F36" s="144">
        <v>86595</v>
      </c>
      <c r="G36" s="144">
        <v>87398</v>
      </c>
      <c r="H36" s="145">
        <v>85597</v>
      </c>
      <c r="I36" s="143">
        <v>-2260</v>
      </c>
      <c r="J36" s="146">
        <v>-2.6402794490461114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91756</v>
      </c>
      <c r="F11" s="264">
        <v>95400</v>
      </c>
      <c r="G11" s="264">
        <v>95156</v>
      </c>
      <c r="H11" s="264">
        <v>96106</v>
      </c>
      <c r="I11" s="265">
        <v>94248</v>
      </c>
      <c r="J11" s="263">
        <v>-2492</v>
      </c>
      <c r="K11" s="266">
        <v>-2.6440879382055851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43.96442739439383</v>
      </c>
      <c r="E13" s="115">
        <v>40340</v>
      </c>
      <c r="F13" s="114">
        <v>41473</v>
      </c>
      <c r="G13" s="114">
        <v>41431</v>
      </c>
      <c r="H13" s="114">
        <v>41992</v>
      </c>
      <c r="I13" s="140">
        <v>41162</v>
      </c>
      <c r="J13" s="115">
        <v>-822</v>
      </c>
      <c r="K13" s="116">
        <v>-1.9969875127544823</v>
      </c>
    </row>
    <row r="14" spans="1:15" ht="15.95" customHeight="1" x14ac:dyDescent="0.2">
      <c r="A14" s="306" t="s">
        <v>230</v>
      </c>
      <c r="B14" s="307"/>
      <c r="C14" s="308"/>
      <c r="D14" s="113">
        <v>41.753127860848338</v>
      </c>
      <c r="E14" s="115">
        <v>38311</v>
      </c>
      <c r="F14" s="114">
        <v>40053</v>
      </c>
      <c r="G14" s="114">
        <v>40317</v>
      </c>
      <c r="H14" s="114">
        <v>40334</v>
      </c>
      <c r="I14" s="140">
        <v>39735</v>
      </c>
      <c r="J14" s="115">
        <v>-1424</v>
      </c>
      <c r="K14" s="116">
        <v>-3.583742292689065</v>
      </c>
    </row>
    <row r="15" spans="1:15" ht="15.95" customHeight="1" x14ac:dyDescent="0.2">
      <c r="A15" s="306" t="s">
        <v>231</v>
      </c>
      <c r="B15" s="307"/>
      <c r="C15" s="308"/>
      <c r="D15" s="113">
        <v>4.6634552508827758</v>
      </c>
      <c r="E15" s="115">
        <v>4279</v>
      </c>
      <c r="F15" s="114">
        <v>4536</v>
      </c>
      <c r="G15" s="114">
        <v>4473</v>
      </c>
      <c r="H15" s="114">
        <v>4460</v>
      </c>
      <c r="I15" s="140">
        <v>4431</v>
      </c>
      <c r="J15" s="115">
        <v>-152</v>
      </c>
      <c r="K15" s="116">
        <v>-3.4303768900925298</v>
      </c>
    </row>
    <row r="16" spans="1:15" ht="15.95" customHeight="1" x14ac:dyDescent="0.2">
      <c r="A16" s="306" t="s">
        <v>232</v>
      </c>
      <c r="B16" s="307"/>
      <c r="C16" s="308"/>
      <c r="D16" s="113">
        <v>4.6907014255198574</v>
      </c>
      <c r="E16" s="115">
        <v>4304</v>
      </c>
      <c r="F16" s="114">
        <v>4573</v>
      </c>
      <c r="G16" s="114">
        <v>4225</v>
      </c>
      <c r="H16" s="114">
        <v>4470</v>
      </c>
      <c r="I16" s="140">
        <v>4201</v>
      </c>
      <c r="J16" s="115">
        <v>103</v>
      </c>
      <c r="K16" s="116">
        <v>2.4517971911449656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0.57652905532063303</v>
      </c>
      <c r="E18" s="115">
        <v>529</v>
      </c>
      <c r="F18" s="114">
        <v>518</v>
      </c>
      <c r="G18" s="114">
        <v>517</v>
      </c>
      <c r="H18" s="114">
        <v>532</v>
      </c>
      <c r="I18" s="140">
        <v>500</v>
      </c>
      <c r="J18" s="115">
        <v>29</v>
      </c>
      <c r="K18" s="116">
        <v>5.8</v>
      </c>
    </row>
    <row r="19" spans="1:11" ht="14.1" customHeight="1" x14ac:dyDescent="0.2">
      <c r="A19" s="306" t="s">
        <v>235</v>
      </c>
      <c r="B19" s="307" t="s">
        <v>236</v>
      </c>
      <c r="C19" s="308"/>
      <c r="D19" s="113">
        <v>0.3367627185143206</v>
      </c>
      <c r="E19" s="115">
        <v>309</v>
      </c>
      <c r="F19" s="114">
        <v>296</v>
      </c>
      <c r="G19" s="114">
        <v>300</v>
      </c>
      <c r="H19" s="114">
        <v>307</v>
      </c>
      <c r="I19" s="140">
        <v>280</v>
      </c>
      <c r="J19" s="115">
        <v>29</v>
      </c>
      <c r="K19" s="116">
        <v>10.357142857142858</v>
      </c>
    </row>
    <row r="20" spans="1:11" ht="14.1" customHeight="1" x14ac:dyDescent="0.2">
      <c r="A20" s="306">
        <v>12</v>
      </c>
      <c r="B20" s="307" t="s">
        <v>237</v>
      </c>
      <c r="C20" s="308"/>
      <c r="D20" s="113">
        <v>0.96560442913814903</v>
      </c>
      <c r="E20" s="115">
        <v>886</v>
      </c>
      <c r="F20" s="114">
        <v>883</v>
      </c>
      <c r="G20" s="114">
        <v>917</v>
      </c>
      <c r="H20" s="114">
        <v>921</v>
      </c>
      <c r="I20" s="140">
        <v>880</v>
      </c>
      <c r="J20" s="115">
        <v>6</v>
      </c>
      <c r="K20" s="116">
        <v>0.68181818181818177</v>
      </c>
    </row>
    <row r="21" spans="1:11" ht="14.1" customHeight="1" x14ac:dyDescent="0.2">
      <c r="A21" s="306">
        <v>21</v>
      </c>
      <c r="B21" s="307" t="s">
        <v>238</v>
      </c>
      <c r="C21" s="308"/>
      <c r="D21" s="113">
        <v>0.17655521164828458</v>
      </c>
      <c r="E21" s="115">
        <v>162</v>
      </c>
      <c r="F21" s="114">
        <v>163</v>
      </c>
      <c r="G21" s="114">
        <v>176</v>
      </c>
      <c r="H21" s="114">
        <v>182</v>
      </c>
      <c r="I21" s="140">
        <v>175</v>
      </c>
      <c r="J21" s="115">
        <v>-13</v>
      </c>
      <c r="K21" s="116">
        <v>-7.4285714285714288</v>
      </c>
    </row>
    <row r="22" spans="1:11" ht="14.1" customHeight="1" x14ac:dyDescent="0.2">
      <c r="A22" s="306">
        <v>22</v>
      </c>
      <c r="B22" s="307" t="s">
        <v>239</v>
      </c>
      <c r="C22" s="308"/>
      <c r="D22" s="113">
        <v>0.30406730894982342</v>
      </c>
      <c r="E22" s="115">
        <v>279</v>
      </c>
      <c r="F22" s="114">
        <v>298</v>
      </c>
      <c r="G22" s="114">
        <v>287</v>
      </c>
      <c r="H22" s="114">
        <v>296</v>
      </c>
      <c r="I22" s="140">
        <v>300</v>
      </c>
      <c r="J22" s="115">
        <v>-21</v>
      </c>
      <c r="K22" s="116">
        <v>-7</v>
      </c>
    </row>
    <row r="23" spans="1:11" ht="14.1" customHeight="1" x14ac:dyDescent="0.2">
      <c r="A23" s="306">
        <v>23</v>
      </c>
      <c r="B23" s="307" t="s">
        <v>240</v>
      </c>
      <c r="C23" s="308"/>
      <c r="D23" s="113">
        <v>0.35746981123850213</v>
      </c>
      <c r="E23" s="115">
        <v>328</v>
      </c>
      <c r="F23" s="114">
        <v>351</v>
      </c>
      <c r="G23" s="114">
        <v>350</v>
      </c>
      <c r="H23" s="114">
        <v>354</v>
      </c>
      <c r="I23" s="140">
        <v>356</v>
      </c>
      <c r="J23" s="115">
        <v>-28</v>
      </c>
      <c r="K23" s="116">
        <v>-7.8651685393258424</v>
      </c>
    </row>
    <row r="24" spans="1:11" ht="14.1" customHeight="1" x14ac:dyDescent="0.2">
      <c r="A24" s="306">
        <v>24</v>
      </c>
      <c r="B24" s="307" t="s">
        <v>241</v>
      </c>
      <c r="C24" s="308"/>
      <c r="D24" s="113">
        <v>0.42613017132394609</v>
      </c>
      <c r="E24" s="115">
        <v>391</v>
      </c>
      <c r="F24" s="114">
        <v>409</v>
      </c>
      <c r="G24" s="114">
        <v>428</v>
      </c>
      <c r="H24" s="114">
        <v>456</v>
      </c>
      <c r="I24" s="140">
        <v>456</v>
      </c>
      <c r="J24" s="115">
        <v>-65</v>
      </c>
      <c r="K24" s="116">
        <v>-14.254385964912281</v>
      </c>
    </row>
    <row r="25" spans="1:11" ht="14.1" customHeight="1" x14ac:dyDescent="0.2">
      <c r="A25" s="306">
        <v>25</v>
      </c>
      <c r="B25" s="307" t="s">
        <v>242</v>
      </c>
      <c r="C25" s="308"/>
      <c r="D25" s="113">
        <v>0.76616243079471646</v>
      </c>
      <c r="E25" s="115">
        <v>703</v>
      </c>
      <c r="F25" s="114">
        <v>728</v>
      </c>
      <c r="G25" s="114">
        <v>725</v>
      </c>
      <c r="H25" s="114">
        <v>742</v>
      </c>
      <c r="I25" s="140">
        <v>738</v>
      </c>
      <c r="J25" s="115">
        <v>-35</v>
      </c>
      <c r="K25" s="116">
        <v>-4.742547425474255</v>
      </c>
    </row>
    <row r="26" spans="1:11" ht="14.1" customHeight="1" x14ac:dyDescent="0.2">
      <c r="A26" s="306">
        <v>26</v>
      </c>
      <c r="B26" s="307" t="s">
        <v>243</v>
      </c>
      <c r="C26" s="308"/>
      <c r="D26" s="113">
        <v>0.57216966737870001</v>
      </c>
      <c r="E26" s="115">
        <v>525</v>
      </c>
      <c r="F26" s="114">
        <v>534</v>
      </c>
      <c r="G26" s="114">
        <v>541</v>
      </c>
      <c r="H26" s="114">
        <v>557</v>
      </c>
      <c r="I26" s="140">
        <v>554</v>
      </c>
      <c r="J26" s="115">
        <v>-29</v>
      </c>
      <c r="K26" s="116">
        <v>-5.2346570397111911</v>
      </c>
    </row>
    <row r="27" spans="1:11" ht="14.1" customHeight="1" x14ac:dyDescent="0.2">
      <c r="A27" s="306">
        <v>27</v>
      </c>
      <c r="B27" s="307" t="s">
        <v>244</v>
      </c>
      <c r="C27" s="308"/>
      <c r="D27" s="113">
        <v>0.24303587776276211</v>
      </c>
      <c r="E27" s="115">
        <v>223</v>
      </c>
      <c r="F27" s="114">
        <v>229</v>
      </c>
      <c r="G27" s="114">
        <v>226</v>
      </c>
      <c r="H27" s="114">
        <v>235</v>
      </c>
      <c r="I27" s="140">
        <v>220</v>
      </c>
      <c r="J27" s="115">
        <v>3</v>
      </c>
      <c r="K27" s="116">
        <v>1.3636363636363635</v>
      </c>
    </row>
    <row r="28" spans="1:11" ht="14.1" customHeight="1" x14ac:dyDescent="0.2">
      <c r="A28" s="306">
        <v>28</v>
      </c>
      <c r="B28" s="307" t="s">
        <v>245</v>
      </c>
      <c r="C28" s="308"/>
      <c r="D28" s="113">
        <v>0.20489123327084877</v>
      </c>
      <c r="E28" s="115">
        <v>188</v>
      </c>
      <c r="F28" s="114">
        <v>195</v>
      </c>
      <c r="G28" s="114">
        <v>191</v>
      </c>
      <c r="H28" s="114">
        <v>185</v>
      </c>
      <c r="I28" s="140">
        <v>186</v>
      </c>
      <c r="J28" s="115">
        <v>2</v>
      </c>
      <c r="K28" s="116">
        <v>1.075268817204301</v>
      </c>
    </row>
    <row r="29" spans="1:11" ht="14.1" customHeight="1" x14ac:dyDescent="0.2">
      <c r="A29" s="306">
        <v>29</v>
      </c>
      <c r="B29" s="307" t="s">
        <v>246</v>
      </c>
      <c r="C29" s="308"/>
      <c r="D29" s="113">
        <v>2.8837351235886484</v>
      </c>
      <c r="E29" s="115">
        <v>2646</v>
      </c>
      <c r="F29" s="114">
        <v>3004</v>
      </c>
      <c r="G29" s="114">
        <v>2995</v>
      </c>
      <c r="H29" s="114">
        <v>3078</v>
      </c>
      <c r="I29" s="140">
        <v>3010</v>
      </c>
      <c r="J29" s="115">
        <v>-364</v>
      </c>
      <c r="K29" s="116">
        <v>-12.093023255813954</v>
      </c>
    </row>
    <row r="30" spans="1:11" ht="14.1" customHeight="1" x14ac:dyDescent="0.2">
      <c r="A30" s="306" t="s">
        <v>247</v>
      </c>
      <c r="B30" s="307" t="s">
        <v>248</v>
      </c>
      <c r="C30" s="308"/>
      <c r="D30" s="113">
        <v>0.33894241248528706</v>
      </c>
      <c r="E30" s="115">
        <v>311</v>
      </c>
      <c r="F30" s="114">
        <v>298</v>
      </c>
      <c r="G30" s="114">
        <v>301</v>
      </c>
      <c r="H30" s="114">
        <v>314</v>
      </c>
      <c r="I30" s="140">
        <v>296</v>
      </c>
      <c r="J30" s="115">
        <v>15</v>
      </c>
      <c r="K30" s="116">
        <v>5.0675675675675675</v>
      </c>
    </row>
    <row r="31" spans="1:11" ht="14.1" customHeight="1" x14ac:dyDescent="0.2">
      <c r="A31" s="306" t="s">
        <v>249</v>
      </c>
      <c r="B31" s="307" t="s">
        <v>250</v>
      </c>
      <c r="C31" s="308"/>
      <c r="D31" s="113">
        <v>2.540433323161428</v>
      </c>
      <c r="E31" s="115">
        <v>2331</v>
      </c>
      <c r="F31" s="114">
        <v>2701</v>
      </c>
      <c r="G31" s="114">
        <v>2690</v>
      </c>
      <c r="H31" s="114">
        <v>2760</v>
      </c>
      <c r="I31" s="140">
        <v>2711</v>
      </c>
      <c r="J31" s="115">
        <v>-380</v>
      </c>
      <c r="K31" s="116">
        <v>-14.016967908520842</v>
      </c>
    </row>
    <row r="32" spans="1:11" ht="14.1" customHeight="1" x14ac:dyDescent="0.2">
      <c r="A32" s="306">
        <v>31</v>
      </c>
      <c r="B32" s="307" t="s">
        <v>251</v>
      </c>
      <c r="C32" s="308"/>
      <c r="D32" s="113">
        <v>0.12642225031605561</v>
      </c>
      <c r="E32" s="115">
        <v>116</v>
      </c>
      <c r="F32" s="114">
        <v>119</v>
      </c>
      <c r="G32" s="114">
        <v>119</v>
      </c>
      <c r="H32" s="114">
        <v>126</v>
      </c>
      <c r="I32" s="140">
        <v>126</v>
      </c>
      <c r="J32" s="115">
        <v>-10</v>
      </c>
      <c r="K32" s="116">
        <v>-7.9365079365079367</v>
      </c>
    </row>
    <row r="33" spans="1:11" ht="14.1" customHeight="1" x14ac:dyDescent="0.2">
      <c r="A33" s="306">
        <v>32</v>
      </c>
      <c r="B33" s="307" t="s">
        <v>252</v>
      </c>
      <c r="C33" s="308"/>
      <c r="D33" s="113">
        <v>0.63865033349317757</v>
      </c>
      <c r="E33" s="115">
        <v>586</v>
      </c>
      <c r="F33" s="114">
        <v>624</v>
      </c>
      <c r="G33" s="114">
        <v>632</v>
      </c>
      <c r="H33" s="114">
        <v>607</v>
      </c>
      <c r="I33" s="140">
        <v>598</v>
      </c>
      <c r="J33" s="115">
        <v>-12</v>
      </c>
      <c r="K33" s="116">
        <v>-2.0066889632107023</v>
      </c>
    </row>
    <row r="34" spans="1:11" ht="14.1" customHeight="1" x14ac:dyDescent="0.2">
      <c r="A34" s="306">
        <v>33</v>
      </c>
      <c r="B34" s="307" t="s">
        <v>253</v>
      </c>
      <c r="C34" s="308"/>
      <c r="D34" s="113">
        <v>0.3487510353546362</v>
      </c>
      <c r="E34" s="115">
        <v>320</v>
      </c>
      <c r="F34" s="114">
        <v>324</v>
      </c>
      <c r="G34" s="114">
        <v>316</v>
      </c>
      <c r="H34" s="114">
        <v>336</v>
      </c>
      <c r="I34" s="140">
        <v>342</v>
      </c>
      <c r="J34" s="115">
        <v>-22</v>
      </c>
      <c r="K34" s="116">
        <v>-6.4327485380116958</v>
      </c>
    </row>
    <row r="35" spans="1:11" ht="14.1" customHeight="1" x14ac:dyDescent="0.2">
      <c r="A35" s="306">
        <v>34</v>
      </c>
      <c r="B35" s="307" t="s">
        <v>254</v>
      </c>
      <c r="C35" s="308"/>
      <c r="D35" s="113">
        <v>3.1801735036400891</v>
      </c>
      <c r="E35" s="115">
        <v>2918</v>
      </c>
      <c r="F35" s="114">
        <v>2932</v>
      </c>
      <c r="G35" s="114">
        <v>2937</v>
      </c>
      <c r="H35" s="114">
        <v>2895</v>
      </c>
      <c r="I35" s="140">
        <v>2838</v>
      </c>
      <c r="J35" s="115">
        <v>80</v>
      </c>
      <c r="K35" s="116">
        <v>2.8188865398167722</v>
      </c>
    </row>
    <row r="36" spans="1:11" ht="14.1" customHeight="1" x14ac:dyDescent="0.2">
      <c r="A36" s="306">
        <v>41</v>
      </c>
      <c r="B36" s="307" t="s">
        <v>255</v>
      </c>
      <c r="C36" s="308"/>
      <c r="D36" s="113">
        <v>0.23649679584986269</v>
      </c>
      <c r="E36" s="115">
        <v>217</v>
      </c>
      <c r="F36" s="114">
        <v>166</v>
      </c>
      <c r="G36" s="114">
        <v>163</v>
      </c>
      <c r="H36" s="114">
        <v>161</v>
      </c>
      <c r="I36" s="140">
        <v>162</v>
      </c>
      <c r="J36" s="115">
        <v>55</v>
      </c>
      <c r="K36" s="116">
        <v>33.950617283950621</v>
      </c>
    </row>
    <row r="37" spans="1:11" ht="14.1" customHeight="1" x14ac:dyDescent="0.2">
      <c r="A37" s="306">
        <v>42</v>
      </c>
      <c r="B37" s="307" t="s">
        <v>256</v>
      </c>
      <c r="C37" s="308"/>
      <c r="D37" s="113">
        <v>4.7953267361262479E-2</v>
      </c>
      <c r="E37" s="115">
        <v>44</v>
      </c>
      <c r="F37" s="114">
        <v>44</v>
      </c>
      <c r="G37" s="114">
        <v>43</v>
      </c>
      <c r="H37" s="114">
        <v>38</v>
      </c>
      <c r="I37" s="140">
        <v>38</v>
      </c>
      <c r="J37" s="115">
        <v>6</v>
      </c>
      <c r="K37" s="116">
        <v>15.789473684210526</v>
      </c>
    </row>
    <row r="38" spans="1:11" ht="14.1" customHeight="1" x14ac:dyDescent="0.2">
      <c r="A38" s="306">
        <v>43</v>
      </c>
      <c r="B38" s="307" t="s">
        <v>257</v>
      </c>
      <c r="C38" s="308"/>
      <c r="D38" s="113">
        <v>0.44247787610619471</v>
      </c>
      <c r="E38" s="115">
        <v>406</v>
      </c>
      <c r="F38" s="114">
        <v>412</v>
      </c>
      <c r="G38" s="114">
        <v>419</v>
      </c>
      <c r="H38" s="114">
        <v>413</v>
      </c>
      <c r="I38" s="140">
        <v>415</v>
      </c>
      <c r="J38" s="115">
        <v>-9</v>
      </c>
      <c r="K38" s="116">
        <v>-2.1686746987951806</v>
      </c>
    </row>
    <row r="39" spans="1:11" ht="14.1" customHeight="1" x14ac:dyDescent="0.2">
      <c r="A39" s="306">
        <v>51</v>
      </c>
      <c r="B39" s="307" t="s">
        <v>258</v>
      </c>
      <c r="C39" s="308"/>
      <c r="D39" s="113">
        <v>10.864684598282402</v>
      </c>
      <c r="E39" s="115">
        <v>9969</v>
      </c>
      <c r="F39" s="114">
        <v>10386</v>
      </c>
      <c r="G39" s="114">
        <v>10389</v>
      </c>
      <c r="H39" s="114">
        <v>10634</v>
      </c>
      <c r="I39" s="140">
        <v>10518</v>
      </c>
      <c r="J39" s="115">
        <v>-549</v>
      </c>
      <c r="K39" s="116">
        <v>-5.2196235025670283</v>
      </c>
    </row>
    <row r="40" spans="1:11" ht="14.1" customHeight="1" x14ac:dyDescent="0.2">
      <c r="A40" s="306" t="s">
        <v>259</v>
      </c>
      <c r="B40" s="307" t="s">
        <v>260</v>
      </c>
      <c r="C40" s="308"/>
      <c r="D40" s="113">
        <v>10.633637037359955</v>
      </c>
      <c r="E40" s="115">
        <v>9757</v>
      </c>
      <c r="F40" s="114">
        <v>10161</v>
      </c>
      <c r="G40" s="114">
        <v>10171</v>
      </c>
      <c r="H40" s="114">
        <v>10415</v>
      </c>
      <c r="I40" s="140">
        <v>10302</v>
      </c>
      <c r="J40" s="115">
        <v>-545</v>
      </c>
      <c r="K40" s="116">
        <v>-5.2902349058435254</v>
      </c>
    </row>
    <row r="41" spans="1:11" ht="14.1" customHeight="1" x14ac:dyDescent="0.2">
      <c r="A41" s="306"/>
      <c r="B41" s="307" t="s">
        <v>261</v>
      </c>
      <c r="C41" s="308"/>
      <c r="D41" s="113">
        <v>8.8909717075722572</v>
      </c>
      <c r="E41" s="115">
        <v>8158</v>
      </c>
      <c r="F41" s="114">
        <v>8593</v>
      </c>
      <c r="G41" s="114">
        <v>8617</v>
      </c>
      <c r="H41" s="114">
        <v>8847</v>
      </c>
      <c r="I41" s="140">
        <v>8717</v>
      </c>
      <c r="J41" s="115">
        <v>-559</v>
      </c>
      <c r="K41" s="116">
        <v>-6.4127566823448436</v>
      </c>
    </row>
    <row r="42" spans="1:11" ht="14.1" customHeight="1" x14ac:dyDescent="0.2">
      <c r="A42" s="306">
        <v>52</v>
      </c>
      <c r="B42" s="307" t="s">
        <v>262</v>
      </c>
      <c r="C42" s="308"/>
      <c r="D42" s="113">
        <v>7.4436549108505163</v>
      </c>
      <c r="E42" s="115">
        <v>6830</v>
      </c>
      <c r="F42" s="114">
        <v>6998</v>
      </c>
      <c r="G42" s="114">
        <v>7105</v>
      </c>
      <c r="H42" s="114">
        <v>6936</v>
      </c>
      <c r="I42" s="140">
        <v>7010</v>
      </c>
      <c r="J42" s="115">
        <v>-180</v>
      </c>
      <c r="K42" s="116">
        <v>-2.5677603423680457</v>
      </c>
    </row>
    <row r="43" spans="1:11" ht="14.1" customHeight="1" x14ac:dyDescent="0.2">
      <c r="A43" s="306" t="s">
        <v>263</v>
      </c>
      <c r="B43" s="307" t="s">
        <v>264</v>
      </c>
      <c r="C43" s="308"/>
      <c r="D43" s="113">
        <v>7.3444788351715422</v>
      </c>
      <c r="E43" s="115">
        <v>6739</v>
      </c>
      <c r="F43" s="114">
        <v>6904</v>
      </c>
      <c r="G43" s="114">
        <v>7021</v>
      </c>
      <c r="H43" s="114">
        <v>6849</v>
      </c>
      <c r="I43" s="140">
        <v>6924</v>
      </c>
      <c r="J43" s="115">
        <v>-185</v>
      </c>
      <c r="K43" s="116">
        <v>-2.6718659734257653</v>
      </c>
    </row>
    <row r="44" spans="1:11" ht="14.1" customHeight="1" x14ac:dyDescent="0.2">
      <c r="A44" s="306">
        <v>53</v>
      </c>
      <c r="B44" s="307" t="s">
        <v>265</v>
      </c>
      <c r="C44" s="308"/>
      <c r="D44" s="113">
        <v>1.3426914861153494</v>
      </c>
      <c r="E44" s="115">
        <v>1232</v>
      </c>
      <c r="F44" s="114">
        <v>1304</v>
      </c>
      <c r="G44" s="114">
        <v>1345</v>
      </c>
      <c r="H44" s="114">
        <v>1370</v>
      </c>
      <c r="I44" s="140">
        <v>1360</v>
      </c>
      <c r="J44" s="115">
        <v>-128</v>
      </c>
      <c r="K44" s="116">
        <v>-9.4117647058823533</v>
      </c>
    </row>
    <row r="45" spans="1:11" ht="14.1" customHeight="1" x14ac:dyDescent="0.2">
      <c r="A45" s="306" t="s">
        <v>266</v>
      </c>
      <c r="B45" s="307" t="s">
        <v>267</v>
      </c>
      <c r="C45" s="308"/>
      <c r="D45" s="113">
        <v>1.3110859235363355</v>
      </c>
      <c r="E45" s="115">
        <v>1203</v>
      </c>
      <c r="F45" s="114">
        <v>1272</v>
      </c>
      <c r="G45" s="114">
        <v>1313</v>
      </c>
      <c r="H45" s="114">
        <v>1341</v>
      </c>
      <c r="I45" s="140">
        <v>1333</v>
      </c>
      <c r="J45" s="115">
        <v>-130</v>
      </c>
      <c r="K45" s="116">
        <v>-9.7524381095273824</v>
      </c>
    </row>
    <row r="46" spans="1:11" ht="14.1" customHeight="1" x14ac:dyDescent="0.2">
      <c r="A46" s="306">
        <v>54</v>
      </c>
      <c r="B46" s="307" t="s">
        <v>268</v>
      </c>
      <c r="C46" s="308"/>
      <c r="D46" s="113">
        <v>13.539169100658267</v>
      </c>
      <c r="E46" s="115">
        <v>12423</v>
      </c>
      <c r="F46" s="114">
        <v>12363</v>
      </c>
      <c r="G46" s="114">
        <v>12465</v>
      </c>
      <c r="H46" s="114">
        <v>12378</v>
      </c>
      <c r="I46" s="140">
        <v>12281</v>
      </c>
      <c r="J46" s="115">
        <v>142</v>
      </c>
      <c r="K46" s="116">
        <v>1.1562576337431805</v>
      </c>
    </row>
    <row r="47" spans="1:11" ht="14.1" customHeight="1" x14ac:dyDescent="0.2">
      <c r="A47" s="306">
        <v>61</v>
      </c>
      <c r="B47" s="307" t="s">
        <v>269</v>
      </c>
      <c r="C47" s="308"/>
      <c r="D47" s="113">
        <v>0.74436549108505168</v>
      </c>
      <c r="E47" s="115">
        <v>683</v>
      </c>
      <c r="F47" s="114">
        <v>715</v>
      </c>
      <c r="G47" s="114">
        <v>717</v>
      </c>
      <c r="H47" s="114">
        <v>667</v>
      </c>
      <c r="I47" s="140">
        <v>618</v>
      </c>
      <c r="J47" s="115">
        <v>65</v>
      </c>
      <c r="K47" s="116">
        <v>10.517799352750808</v>
      </c>
    </row>
    <row r="48" spans="1:11" ht="14.1" customHeight="1" x14ac:dyDescent="0.2">
      <c r="A48" s="306">
        <v>62</v>
      </c>
      <c r="B48" s="307" t="s">
        <v>270</v>
      </c>
      <c r="C48" s="308"/>
      <c r="D48" s="113">
        <v>10.869043986224334</v>
      </c>
      <c r="E48" s="115">
        <v>9973</v>
      </c>
      <c r="F48" s="114">
        <v>10324</v>
      </c>
      <c r="G48" s="114">
        <v>10094</v>
      </c>
      <c r="H48" s="114">
        <v>10391</v>
      </c>
      <c r="I48" s="140">
        <v>10020</v>
      </c>
      <c r="J48" s="115">
        <v>-47</v>
      </c>
      <c r="K48" s="116">
        <v>-0.46906187624750501</v>
      </c>
    </row>
    <row r="49" spans="1:11" ht="14.1" customHeight="1" x14ac:dyDescent="0.2">
      <c r="A49" s="306">
        <v>63</v>
      </c>
      <c r="B49" s="307" t="s">
        <v>271</v>
      </c>
      <c r="C49" s="308"/>
      <c r="D49" s="113">
        <v>8.6653733815772274</v>
      </c>
      <c r="E49" s="115">
        <v>7951</v>
      </c>
      <c r="F49" s="114">
        <v>9169</v>
      </c>
      <c r="G49" s="114">
        <v>9344</v>
      </c>
      <c r="H49" s="114">
        <v>9337</v>
      </c>
      <c r="I49" s="140">
        <v>8810</v>
      </c>
      <c r="J49" s="115">
        <v>-859</v>
      </c>
      <c r="K49" s="116">
        <v>-9.7502837684449482</v>
      </c>
    </row>
    <row r="50" spans="1:11" ht="14.1" customHeight="1" x14ac:dyDescent="0.2">
      <c r="A50" s="306" t="s">
        <v>272</v>
      </c>
      <c r="B50" s="307" t="s">
        <v>273</v>
      </c>
      <c r="C50" s="308"/>
      <c r="D50" s="113">
        <v>0.64300972143511048</v>
      </c>
      <c r="E50" s="115">
        <v>590</v>
      </c>
      <c r="F50" s="114">
        <v>647</v>
      </c>
      <c r="G50" s="114">
        <v>645</v>
      </c>
      <c r="H50" s="114">
        <v>660</v>
      </c>
      <c r="I50" s="140">
        <v>676</v>
      </c>
      <c r="J50" s="115">
        <v>-86</v>
      </c>
      <c r="K50" s="116">
        <v>-12.721893491124261</v>
      </c>
    </row>
    <row r="51" spans="1:11" ht="14.1" customHeight="1" x14ac:dyDescent="0.2">
      <c r="A51" s="306" t="s">
        <v>274</v>
      </c>
      <c r="B51" s="307" t="s">
        <v>275</v>
      </c>
      <c r="C51" s="308"/>
      <c r="D51" s="113">
        <v>7.2834474039844803</v>
      </c>
      <c r="E51" s="115">
        <v>6683</v>
      </c>
      <c r="F51" s="114">
        <v>7829</v>
      </c>
      <c r="G51" s="114">
        <v>8079</v>
      </c>
      <c r="H51" s="114">
        <v>8063</v>
      </c>
      <c r="I51" s="140">
        <v>7504</v>
      </c>
      <c r="J51" s="115">
        <v>-821</v>
      </c>
      <c r="K51" s="116">
        <v>-10.940831556503198</v>
      </c>
    </row>
    <row r="52" spans="1:11" ht="14.1" customHeight="1" x14ac:dyDescent="0.2">
      <c r="A52" s="306">
        <v>71</v>
      </c>
      <c r="B52" s="307" t="s">
        <v>276</v>
      </c>
      <c r="C52" s="308"/>
      <c r="D52" s="113">
        <v>12.948472034526352</v>
      </c>
      <c r="E52" s="115">
        <v>11881</v>
      </c>
      <c r="F52" s="114">
        <v>12145</v>
      </c>
      <c r="G52" s="114">
        <v>12039</v>
      </c>
      <c r="H52" s="114">
        <v>12101</v>
      </c>
      <c r="I52" s="140">
        <v>12120</v>
      </c>
      <c r="J52" s="115">
        <v>-239</v>
      </c>
      <c r="K52" s="116">
        <v>-1.971947194719472</v>
      </c>
    </row>
    <row r="53" spans="1:11" ht="14.1" customHeight="1" x14ac:dyDescent="0.2">
      <c r="A53" s="306" t="s">
        <v>277</v>
      </c>
      <c r="B53" s="307" t="s">
        <v>278</v>
      </c>
      <c r="C53" s="308"/>
      <c r="D53" s="113">
        <v>0.84790095470595928</v>
      </c>
      <c r="E53" s="115">
        <v>778</v>
      </c>
      <c r="F53" s="114">
        <v>786</v>
      </c>
      <c r="G53" s="114">
        <v>798</v>
      </c>
      <c r="H53" s="114">
        <v>797</v>
      </c>
      <c r="I53" s="140">
        <v>815</v>
      </c>
      <c r="J53" s="115">
        <v>-37</v>
      </c>
      <c r="K53" s="116">
        <v>-4.5398773006134974</v>
      </c>
    </row>
    <row r="54" spans="1:11" ht="14.1" customHeight="1" x14ac:dyDescent="0.2">
      <c r="A54" s="306" t="s">
        <v>279</v>
      </c>
      <c r="B54" s="307" t="s">
        <v>280</v>
      </c>
      <c r="C54" s="308"/>
      <c r="D54" s="113">
        <v>11.731112951741576</v>
      </c>
      <c r="E54" s="115">
        <v>10764</v>
      </c>
      <c r="F54" s="114">
        <v>11004</v>
      </c>
      <c r="G54" s="114">
        <v>10899</v>
      </c>
      <c r="H54" s="114">
        <v>10965</v>
      </c>
      <c r="I54" s="140">
        <v>10953</v>
      </c>
      <c r="J54" s="115">
        <v>-189</v>
      </c>
      <c r="K54" s="116">
        <v>-1.7255546425636812</v>
      </c>
    </row>
    <row r="55" spans="1:11" ht="14.1" customHeight="1" x14ac:dyDescent="0.2">
      <c r="A55" s="306">
        <v>72</v>
      </c>
      <c r="B55" s="307" t="s">
        <v>281</v>
      </c>
      <c r="C55" s="308"/>
      <c r="D55" s="113">
        <v>1.1061946902654867</v>
      </c>
      <c r="E55" s="115">
        <v>1015</v>
      </c>
      <c r="F55" s="114">
        <v>1005</v>
      </c>
      <c r="G55" s="114">
        <v>1000</v>
      </c>
      <c r="H55" s="114">
        <v>1027</v>
      </c>
      <c r="I55" s="140">
        <v>1043</v>
      </c>
      <c r="J55" s="115">
        <v>-28</v>
      </c>
      <c r="K55" s="116">
        <v>-2.6845637583892619</v>
      </c>
    </row>
    <row r="56" spans="1:11" ht="14.1" customHeight="1" x14ac:dyDescent="0.2">
      <c r="A56" s="306" t="s">
        <v>282</v>
      </c>
      <c r="B56" s="307" t="s">
        <v>283</v>
      </c>
      <c r="C56" s="308"/>
      <c r="D56" s="113">
        <v>0.16020750686603602</v>
      </c>
      <c r="E56" s="115">
        <v>147</v>
      </c>
      <c r="F56" s="114">
        <v>143</v>
      </c>
      <c r="G56" s="114">
        <v>145</v>
      </c>
      <c r="H56" s="114">
        <v>159</v>
      </c>
      <c r="I56" s="140">
        <v>164</v>
      </c>
      <c r="J56" s="115">
        <v>-17</v>
      </c>
      <c r="K56" s="116">
        <v>-10.365853658536585</v>
      </c>
    </row>
    <row r="57" spans="1:11" ht="14.1" customHeight="1" x14ac:dyDescent="0.2">
      <c r="A57" s="306" t="s">
        <v>284</v>
      </c>
      <c r="B57" s="307" t="s">
        <v>285</v>
      </c>
      <c r="C57" s="308"/>
      <c r="D57" s="113">
        <v>0.66916604908670818</v>
      </c>
      <c r="E57" s="115">
        <v>614</v>
      </c>
      <c r="F57" s="114">
        <v>617</v>
      </c>
      <c r="G57" s="114">
        <v>614</v>
      </c>
      <c r="H57" s="114">
        <v>629</v>
      </c>
      <c r="I57" s="140">
        <v>635</v>
      </c>
      <c r="J57" s="115">
        <v>-21</v>
      </c>
      <c r="K57" s="116">
        <v>-3.3070866141732282</v>
      </c>
    </row>
    <row r="58" spans="1:11" ht="14.1" customHeight="1" x14ac:dyDescent="0.2">
      <c r="A58" s="306">
        <v>73</v>
      </c>
      <c r="B58" s="307" t="s">
        <v>286</v>
      </c>
      <c r="C58" s="308"/>
      <c r="D58" s="113">
        <v>1.0135576964994115</v>
      </c>
      <c r="E58" s="115">
        <v>930</v>
      </c>
      <c r="F58" s="114">
        <v>919</v>
      </c>
      <c r="G58" s="114">
        <v>925</v>
      </c>
      <c r="H58" s="114">
        <v>926</v>
      </c>
      <c r="I58" s="140">
        <v>929</v>
      </c>
      <c r="J58" s="115">
        <v>1</v>
      </c>
      <c r="K58" s="116">
        <v>0.10764262648008611</v>
      </c>
    </row>
    <row r="59" spans="1:11" ht="14.1" customHeight="1" x14ac:dyDescent="0.2">
      <c r="A59" s="306" t="s">
        <v>287</v>
      </c>
      <c r="B59" s="307" t="s">
        <v>288</v>
      </c>
      <c r="C59" s="308"/>
      <c r="D59" s="113">
        <v>0.67570513099960761</v>
      </c>
      <c r="E59" s="115">
        <v>620</v>
      </c>
      <c r="F59" s="114">
        <v>617</v>
      </c>
      <c r="G59" s="114">
        <v>617</v>
      </c>
      <c r="H59" s="114">
        <v>608</v>
      </c>
      <c r="I59" s="140">
        <v>617</v>
      </c>
      <c r="J59" s="115">
        <v>3</v>
      </c>
      <c r="K59" s="116">
        <v>0.48622366288492708</v>
      </c>
    </row>
    <row r="60" spans="1:11" ht="14.1" customHeight="1" x14ac:dyDescent="0.2">
      <c r="A60" s="306">
        <v>81</v>
      </c>
      <c r="B60" s="307" t="s">
        <v>289</v>
      </c>
      <c r="C60" s="308"/>
      <c r="D60" s="113">
        <v>4.5043375910022236</v>
      </c>
      <c r="E60" s="115">
        <v>4133</v>
      </c>
      <c r="F60" s="114">
        <v>4108</v>
      </c>
      <c r="G60" s="114">
        <v>4175</v>
      </c>
      <c r="H60" s="114">
        <v>4295</v>
      </c>
      <c r="I60" s="140">
        <v>4255</v>
      </c>
      <c r="J60" s="115">
        <v>-122</v>
      </c>
      <c r="K60" s="116">
        <v>-2.8672150411280848</v>
      </c>
    </row>
    <row r="61" spans="1:11" ht="14.1" customHeight="1" x14ac:dyDescent="0.2">
      <c r="A61" s="306" t="s">
        <v>290</v>
      </c>
      <c r="B61" s="307" t="s">
        <v>291</v>
      </c>
      <c r="C61" s="308"/>
      <c r="D61" s="113">
        <v>1.3437813331008326</v>
      </c>
      <c r="E61" s="115">
        <v>1233</v>
      </c>
      <c r="F61" s="114">
        <v>1235</v>
      </c>
      <c r="G61" s="114">
        <v>1258</v>
      </c>
      <c r="H61" s="114">
        <v>1340</v>
      </c>
      <c r="I61" s="140">
        <v>1316</v>
      </c>
      <c r="J61" s="115">
        <v>-83</v>
      </c>
      <c r="K61" s="116">
        <v>-6.3069908814589661</v>
      </c>
    </row>
    <row r="62" spans="1:11" ht="14.1" customHeight="1" x14ac:dyDescent="0.2">
      <c r="A62" s="306" t="s">
        <v>292</v>
      </c>
      <c r="B62" s="307" t="s">
        <v>293</v>
      </c>
      <c r="C62" s="308"/>
      <c r="D62" s="113">
        <v>1.858189110248921</v>
      </c>
      <c r="E62" s="115">
        <v>1705</v>
      </c>
      <c r="F62" s="114">
        <v>1669</v>
      </c>
      <c r="G62" s="114">
        <v>1697</v>
      </c>
      <c r="H62" s="114">
        <v>1704</v>
      </c>
      <c r="I62" s="140">
        <v>1700</v>
      </c>
      <c r="J62" s="115">
        <v>5</v>
      </c>
      <c r="K62" s="116">
        <v>0.29411764705882354</v>
      </c>
    </row>
    <row r="63" spans="1:11" ht="14.1" customHeight="1" x14ac:dyDescent="0.2">
      <c r="A63" s="306"/>
      <c r="B63" s="307" t="s">
        <v>294</v>
      </c>
      <c r="C63" s="308"/>
      <c r="D63" s="113">
        <v>1.5170670037926675</v>
      </c>
      <c r="E63" s="115">
        <v>1392</v>
      </c>
      <c r="F63" s="114">
        <v>1371</v>
      </c>
      <c r="G63" s="114">
        <v>1398</v>
      </c>
      <c r="H63" s="114">
        <v>1406</v>
      </c>
      <c r="I63" s="140">
        <v>1403</v>
      </c>
      <c r="J63" s="115">
        <v>-11</v>
      </c>
      <c r="K63" s="116">
        <v>-0.78403421240199578</v>
      </c>
    </row>
    <row r="64" spans="1:11" ht="14.1" customHeight="1" x14ac:dyDescent="0.2">
      <c r="A64" s="306" t="s">
        <v>295</v>
      </c>
      <c r="B64" s="307" t="s">
        <v>296</v>
      </c>
      <c r="C64" s="308"/>
      <c r="D64" s="113">
        <v>0.20925062121278173</v>
      </c>
      <c r="E64" s="115">
        <v>192</v>
      </c>
      <c r="F64" s="114">
        <v>195</v>
      </c>
      <c r="G64" s="114">
        <v>195</v>
      </c>
      <c r="H64" s="114">
        <v>211</v>
      </c>
      <c r="I64" s="140">
        <v>208</v>
      </c>
      <c r="J64" s="115">
        <v>-16</v>
      </c>
      <c r="K64" s="116">
        <v>-7.6923076923076925</v>
      </c>
    </row>
    <row r="65" spans="1:11" ht="14.1" customHeight="1" x14ac:dyDescent="0.2">
      <c r="A65" s="306" t="s">
        <v>297</v>
      </c>
      <c r="B65" s="307" t="s">
        <v>298</v>
      </c>
      <c r="C65" s="308"/>
      <c r="D65" s="113">
        <v>0.64409956842059379</v>
      </c>
      <c r="E65" s="115">
        <v>591</v>
      </c>
      <c r="F65" s="114">
        <v>601</v>
      </c>
      <c r="G65" s="114">
        <v>619</v>
      </c>
      <c r="H65" s="114">
        <v>633</v>
      </c>
      <c r="I65" s="140">
        <v>617</v>
      </c>
      <c r="J65" s="115">
        <v>-26</v>
      </c>
      <c r="K65" s="116">
        <v>-4.2139384116693677</v>
      </c>
    </row>
    <row r="66" spans="1:11" ht="14.1" customHeight="1" x14ac:dyDescent="0.2">
      <c r="A66" s="306">
        <v>82</v>
      </c>
      <c r="B66" s="307" t="s">
        <v>299</v>
      </c>
      <c r="C66" s="308"/>
      <c r="D66" s="113">
        <v>2.0260255460133396</v>
      </c>
      <c r="E66" s="115">
        <v>1859</v>
      </c>
      <c r="F66" s="114">
        <v>1957</v>
      </c>
      <c r="G66" s="114">
        <v>1991</v>
      </c>
      <c r="H66" s="114">
        <v>1980</v>
      </c>
      <c r="I66" s="140">
        <v>1945</v>
      </c>
      <c r="J66" s="115">
        <v>-86</v>
      </c>
      <c r="K66" s="116">
        <v>-4.4215938303341904</v>
      </c>
    </row>
    <row r="67" spans="1:11" ht="14.1" customHeight="1" x14ac:dyDescent="0.2">
      <c r="A67" s="306" t="s">
        <v>300</v>
      </c>
      <c r="B67" s="307" t="s">
        <v>301</v>
      </c>
      <c r="C67" s="308"/>
      <c r="D67" s="113">
        <v>0.95361611229783338</v>
      </c>
      <c r="E67" s="115">
        <v>875</v>
      </c>
      <c r="F67" s="114">
        <v>880</v>
      </c>
      <c r="G67" s="114">
        <v>883</v>
      </c>
      <c r="H67" s="114">
        <v>867</v>
      </c>
      <c r="I67" s="140">
        <v>855</v>
      </c>
      <c r="J67" s="115">
        <v>20</v>
      </c>
      <c r="K67" s="116">
        <v>2.3391812865497075</v>
      </c>
    </row>
    <row r="68" spans="1:11" ht="14.1" customHeight="1" x14ac:dyDescent="0.2">
      <c r="A68" s="306" t="s">
        <v>302</v>
      </c>
      <c r="B68" s="307" t="s">
        <v>303</v>
      </c>
      <c r="C68" s="308"/>
      <c r="D68" s="113">
        <v>0.76180304285278344</v>
      </c>
      <c r="E68" s="115">
        <v>699</v>
      </c>
      <c r="F68" s="114">
        <v>783</v>
      </c>
      <c r="G68" s="114">
        <v>810</v>
      </c>
      <c r="H68" s="114">
        <v>814</v>
      </c>
      <c r="I68" s="140">
        <v>803</v>
      </c>
      <c r="J68" s="115">
        <v>-104</v>
      </c>
      <c r="K68" s="116">
        <v>-12.951432129514322</v>
      </c>
    </row>
    <row r="69" spans="1:11" ht="14.1" customHeight="1" x14ac:dyDescent="0.2">
      <c r="A69" s="306">
        <v>83</v>
      </c>
      <c r="B69" s="307" t="s">
        <v>304</v>
      </c>
      <c r="C69" s="308"/>
      <c r="D69" s="113">
        <v>2.892453899472514</v>
      </c>
      <c r="E69" s="115">
        <v>2654</v>
      </c>
      <c r="F69" s="114">
        <v>2693</v>
      </c>
      <c r="G69" s="114">
        <v>2704</v>
      </c>
      <c r="H69" s="114">
        <v>2741</v>
      </c>
      <c r="I69" s="140">
        <v>2695</v>
      </c>
      <c r="J69" s="115">
        <v>-41</v>
      </c>
      <c r="K69" s="116">
        <v>-1.5213358070500929</v>
      </c>
    </row>
    <row r="70" spans="1:11" ht="14.1" customHeight="1" x14ac:dyDescent="0.2">
      <c r="A70" s="306" t="s">
        <v>305</v>
      </c>
      <c r="B70" s="307" t="s">
        <v>306</v>
      </c>
      <c r="C70" s="308"/>
      <c r="D70" s="113">
        <v>2.1546274903003617</v>
      </c>
      <c r="E70" s="115">
        <v>1977</v>
      </c>
      <c r="F70" s="114">
        <v>1996</v>
      </c>
      <c r="G70" s="114">
        <v>1983</v>
      </c>
      <c r="H70" s="114">
        <v>2038</v>
      </c>
      <c r="I70" s="140">
        <v>2001</v>
      </c>
      <c r="J70" s="115">
        <v>-24</v>
      </c>
      <c r="K70" s="116">
        <v>-1.199400299850075</v>
      </c>
    </row>
    <row r="71" spans="1:11" ht="14.1" customHeight="1" x14ac:dyDescent="0.2">
      <c r="A71" s="306"/>
      <c r="B71" s="307" t="s">
        <v>307</v>
      </c>
      <c r="C71" s="308"/>
      <c r="D71" s="113">
        <v>1.3633985788395309</v>
      </c>
      <c r="E71" s="115">
        <v>1251</v>
      </c>
      <c r="F71" s="114">
        <v>1280</v>
      </c>
      <c r="G71" s="114">
        <v>1274</v>
      </c>
      <c r="H71" s="114">
        <v>1324</v>
      </c>
      <c r="I71" s="140">
        <v>1283</v>
      </c>
      <c r="J71" s="115">
        <v>-32</v>
      </c>
      <c r="K71" s="116">
        <v>-2.4941543257989087</v>
      </c>
    </row>
    <row r="72" spans="1:11" ht="14.1" customHeight="1" x14ac:dyDescent="0.2">
      <c r="A72" s="306">
        <v>84</v>
      </c>
      <c r="B72" s="307" t="s">
        <v>308</v>
      </c>
      <c r="C72" s="308"/>
      <c r="D72" s="113">
        <v>3.2815292732900301</v>
      </c>
      <c r="E72" s="115">
        <v>3011</v>
      </c>
      <c r="F72" s="114">
        <v>3476</v>
      </c>
      <c r="G72" s="114">
        <v>3096</v>
      </c>
      <c r="H72" s="114">
        <v>3327</v>
      </c>
      <c r="I72" s="140">
        <v>3044</v>
      </c>
      <c r="J72" s="115">
        <v>-33</v>
      </c>
      <c r="K72" s="116">
        <v>-1.0840998685939554</v>
      </c>
    </row>
    <row r="73" spans="1:11" ht="14.1" customHeight="1" x14ac:dyDescent="0.2">
      <c r="A73" s="306" t="s">
        <v>309</v>
      </c>
      <c r="B73" s="307" t="s">
        <v>310</v>
      </c>
      <c r="C73" s="308"/>
      <c r="D73" s="113">
        <v>0.24412572474824534</v>
      </c>
      <c r="E73" s="115">
        <v>224</v>
      </c>
      <c r="F73" s="114">
        <v>226</v>
      </c>
      <c r="G73" s="114">
        <v>210</v>
      </c>
      <c r="H73" s="114">
        <v>246</v>
      </c>
      <c r="I73" s="140">
        <v>257</v>
      </c>
      <c r="J73" s="115">
        <v>-33</v>
      </c>
      <c r="K73" s="116">
        <v>-12.840466926070039</v>
      </c>
    </row>
    <row r="74" spans="1:11" ht="14.1" customHeight="1" x14ac:dyDescent="0.2">
      <c r="A74" s="306" t="s">
        <v>311</v>
      </c>
      <c r="B74" s="307" t="s">
        <v>312</v>
      </c>
      <c r="C74" s="308"/>
      <c r="D74" s="113">
        <v>2.7246174637080955E-2</v>
      </c>
      <c r="E74" s="115">
        <v>25</v>
      </c>
      <c r="F74" s="114">
        <v>25</v>
      </c>
      <c r="G74" s="114">
        <v>24</v>
      </c>
      <c r="H74" s="114">
        <v>24</v>
      </c>
      <c r="I74" s="140">
        <v>25</v>
      </c>
      <c r="J74" s="115">
        <v>0</v>
      </c>
      <c r="K74" s="116">
        <v>0</v>
      </c>
    </row>
    <row r="75" spans="1:11" ht="14.1" customHeight="1" x14ac:dyDescent="0.2">
      <c r="A75" s="306" t="s">
        <v>313</v>
      </c>
      <c r="B75" s="307" t="s">
        <v>314</v>
      </c>
      <c r="C75" s="308"/>
      <c r="D75" s="113">
        <v>2.0717991194036358</v>
      </c>
      <c r="E75" s="115">
        <v>1901</v>
      </c>
      <c r="F75" s="114">
        <v>2185</v>
      </c>
      <c r="G75" s="114">
        <v>1858</v>
      </c>
      <c r="H75" s="114">
        <v>2072</v>
      </c>
      <c r="I75" s="140">
        <v>1783</v>
      </c>
      <c r="J75" s="115">
        <v>118</v>
      </c>
      <c r="K75" s="116">
        <v>6.6180594503645542</v>
      </c>
    </row>
    <row r="76" spans="1:11" ht="14.1" customHeight="1" x14ac:dyDescent="0.2">
      <c r="A76" s="306">
        <v>91</v>
      </c>
      <c r="B76" s="307" t="s">
        <v>315</v>
      </c>
      <c r="C76" s="308"/>
      <c r="D76" s="113">
        <v>0.26374297048694362</v>
      </c>
      <c r="E76" s="115">
        <v>242</v>
      </c>
      <c r="F76" s="114">
        <v>206</v>
      </c>
      <c r="G76" s="114">
        <v>178</v>
      </c>
      <c r="H76" s="114">
        <v>160</v>
      </c>
      <c r="I76" s="140">
        <v>131</v>
      </c>
      <c r="J76" s="115">
        <v>111</v>
      </c>
      <c r="K76" s="116">
        <v>84.732824427480921</v>
      </c>
    </row>
    <row r="77" spans="1:11" ht="14.1" customHeight="1" x14ac:dyDescent="0.2">
      <c r="A77" s="306">
        <v>92</v>
      </c>
      <c r="B77" s="307" t="s">
        <v>316</v>
      </c>
      <c r="C77" s="308"/>
      <c r="D77" s="113">
        <v>0.45773573390296002</v>
      </c>
      <c r="E77" s="115">
        <v>420</v>
      </c>
      <c r="F77" s="114">
        <v>351</v>
      </c>
      <c r="G77" s="114">
        <v>346</v>
      </c>
      <c r="H77" s="114">
        <v>348</v>
      </c>
      <c r="I77" s="140">
        <v>338</v>
      </c>
      <c r="J77" s="115">
        <v>82</v>
      </c>
      <c r="K77" s="116">
        <v>24.260355029585799</v>
      </c>
    </row>
    <row r="78" spans="1:11" ht="14.1" customHeight="1" x14ac:dyDescent="0.2">
      <c r="A78" s="306">
        <v>93</v>
      </c>
      <c r="B78" s="307" t="s">
        <v>317</v>
      </c>
      <c r="C78" s="308"/>
      <c r="D78" s="113">
        <v>6.4300972143511048E-2</v>
      </c>
      <c r="E78" s="115">
        <v>59</v>
      </c>
      <c r="F78" s="114">
        <v>58</v>
      </c>
      <c r="G78" s="114">
        <v>65</v>
      </c>
      <c r="H78" s="114">
        <v>64</v>
      </c>
      <c r="I78" s="140">
        <v>60</v>
      </c>
      <c r="J78" s="115">
        <v>-1</v>
      </c>
      <c r="K78" s="116">
        <v>-1.6666666666666667</v>
      </c>
    </row>
    <row r="79" spans="1:11" ht="14.1" customHeight="1" x14ac:dyDescent="0.2">
      <c r="A79" s="306">
        <v>94</v>
      </c>
      <c r="B79" s="307" t="s">
        <v>318</v>
      </c>
      <c r="C79" s="308"/>
      <c r="D79" s="113">
        <v>0.42286063036749638</v>
      </c>
      <c r="E79" s="115">
        <v>388</v>
      </c>
      <c r="F79" s="114">
        <v>418</v>
      </c>
      <c r="G79" s="114">
        <v>399</v>
      </c>
      <c r="H79" s="114">
        <v>399</v>
      </c>
      <c r="I79" s="140">
        <v>401</v>
      </c>
      <c r="J79" s="115">
        <v>-13</v>
      </c>
      <c r="K79" s="116">
        <v>-3.2418952618453867</v>
      </c>
    </row>
    <row r="80" spans="1:11" ht="14.1" customHeight="1" x14ac:dyDescent="0.2">
      <c r="A80" s="306" t="s">
        <v>319</v>
      </c>
      <c r="B80" s="307" t="s">
        <v>320</v>
      </c>
      <c r="C80" s="308"/>
      <c r="D80" s="113">
        <v>0.12424255634508916</v>
      </c>
      <c r="E80" s="115">
        <v>114</v>
      </c>
      <c r="F80" s="114">
        <v>107</v>
      </c>
      <c r="G80" s="114">
        <v>87</v>
      </c>
      <c r="H80" s="114">
        <v>61</v>
      </c>
      <c r="I80" s="140">
        <v>57</v>
      </c>
      <c r="J80" s="115">
        <v>57</v>
      </c>
      <c r="K80" s="116">
        <v>100</v>
      </c>
    </row>
    <row r="81" spans="1:11" ht="14.1" customHeight="1" x14ac:dyDescent="0.2">
      <c r="A81" s="310" t="s">
        <v>321</v>
      </c>
      <c r="B81" s="311" t="s">
        <v>334</v>
      </c>
      <c r="C81" s="312"/>
      <c r="D81" s="125">
        <v>4.9282880683552026</v>
      </c>
      <c r="E81" s="143">
        <v>4522</v>
      </c>
      <c r="F81" s="144">
        <v>4765</v>
      </c>
      <c r="G81" s="144">
        <v>4710</v>
      </c>
      <c r="H81" s="144">
        <v>4850</v>
      </c>
      <c r="I81" s="145">
        <v>4719</v>
      </c>
      <c r="J81" s="143">
        <v>-197</v>
      </c>
      <c r="K81" s="146">
        <v>-4.174613265522356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28405</v>
      </c>
      <c r="G12" s="536">
        <v>25634</v>
      </c>
      <c r="H12" s="536">
        <v>37262</v>
      </c>
      <c r="I12" s="536">
        <v>26338</v>
      </c>
      <c r="J12" s="537">
        <v>28237</v>
      </c>
      <c r="K12" s="538">
        <v>168</v>
      </c>
      <c r="L12" s="349">
        <v>0.59496405425505539</v>
      </c>
    </row>
    <row r="13" spans="1:17" s="110" customFormat="1" ht="15" customHeight="1" x14ac:dyDescent="0.2">
      <c r="A13" s="350" t="s">
        <v>345</v>
      </c>
      <c r="B13" s="351" t="s">
        <v>346</v>
      </c>
      <c r="C13" s="347"/>
      <c r="D13" s="347"/>
      <c r="E13" s="348"/>
      <c r="F13" s="536">
        <v>15040</v>
      </c>
      <c r="G13" s="536">
        <v>13120</v>
      </c>
      <c r="H13" s="536">
        <v>19968</v>
      </c>
      <c r="I13" s="536">
        <v>14533</v>
      </c>
      <c r="J13" s="537">
        <v>14924</v>
      </c>
      <c r="K13" s="538">
        <v>116</v>
      </c>
      <c r="L13" s="349">
        <v>0.77727150897882602</v>
      </c>
    </row>
    <row r="14" spans="1:17" s="110" customFormat="1" ht="22.5" customHeight="1" x14ac:dyDescent="0.2">
      <c r="A14" s="350"/>
      <c r="B14" s="351" t="s">
        <v>347</v>
      </c>
      <c r="C14" s="347"/>
      <c r="D14" s="347"/>
      <c r="E14" s="348"/>
      <c r="F14" s="536">
        <v>13365</v>
      </c>
      <c r="G14" s="536">
        <v>12514</v>
      </c>
      <c r="H14" s="536">
        <v>17294</v>
      </c>
      <c r="I14" s="536">
        <v>11805</v>
      </c>
      <c r="J14" s="537">
        <v>13313</v>
      </c>
      <c r="K14" s="538">
        <v>52</v>
      </c>
      <c r="L14" s="349">
        <v>0.39059565837902804</v>
      </c>
    </row>
    <row r="15" spans="1:17" s="110" customFormat="1" ht="15" customHeight="1" x14ac:dyDescent="0.2">
      <c r="A15" s="350" t="s">
        <v>348</v>
      </c>
      <c r="B15" s="351" t="s">
        <v>108</v>
      </c>
      <c r="C15" s="347"/>
      <c r="D15" s="347"/>
      <c r="E15" s="348"/>
      <c r="F15" s="536">
        <v>6050</v>
      </c>
      <c r="G15" s="536">
        <v>6288</v>
      </c>
      <c r="H15" s="536">
        <v>13014</v>
      </c>
      <c r="I15" s="536">
        <v>5862</v>
      </c>
      <c r="J15" s="537">
        <v>5906</v>
      </c>
      <c r="K15" s="538">
        <v>144</v>
      </c>
      <c r="L15" s="349">
        <v>2.4381984422621064</v>
      </c>
    </row>
    <row r="16" spans="1:17" s="110" customFormat="1" ht="15" customHeight="1" x14ac:dyDescent="0.2">
      <c r="A16" s="350"/>
      <c r="B16" s="351" t="s">
        <v>109</v>
      </c>
      <c r="C16" s="347"/>
      <c r="D16" s="347"/>
      <c r="E16" s="348"/>
      <c r="F16" s="536">
        <v>19566</v>
      </c>
      <c r="G16" s="536">
        <v>17192</v>
      </c>
      <c r="H16" s="536">
        <v>21258</v>
      </c>
      <c r="I16" s="536">
        <v>18163</v>
      </c>
      <c r="J16" s="537">
        <v>19575</v>
      </c>
      <c r="K16" s="538">
        <v>-9</v>
      </c>
      <c r="L16" s="349">
        <v>-4.5977011494252873E-2</v>
      </c>
    </row>
    <row r="17" spans="1:12" s="110" customFormat="1" ht="15" customHeight="1" x14ac:dyDescent="0.2">
      <c r="A17" s="350"/>
      <c r="B17" s="351" t="s">
        <v>110</v>
      </c>
      <c r="C17" s="347"/>
      <c r="D17" s="347"/>
      <c r="E17" s="348"/>
      <c r="F17" s="536">
        <v>2375</v>
      </c>
      <c r="G17" s="536">
        <v>1816</v>
      </c>
      <c r="H17" s="536">
        <v>2583</v>
      </c>
      <c r="I17" s="536">
        <v>1991</v>
      </c>
      <c r="J17" s="537">
        <v>2316</v>
      </c>
      <c r="K17" s="538">
        <v>59</v>
      </c>
      <c r="L17" s="349">
        <v>2.547495682210708</v>
      </c>
    </row>
    <row r="18" spans="1:12" s="110" customFormat="1" ht="15" customHeight="1" x14ac:dyDescent="0.2">
      <c r="A18" s="350"/>
      <c r="B18" s="351" t="s">
        <v>111</v>
      </c>
      <c r="C18" s="347"/>
      <c r="D18" s="347"/>
      <c r="E18" s="348"/>
      <c r="F18" s="536">
        <v>414</v>
      </c>
      <c r="G18" s="536">
        <v>338</v>
      </c>
      <c r="H18" s="536">
        <v>407</v>
      </c>
      <c r="I18" s="536">
        <v>322</v>
      </c>
      <c r="J18" s="537">
        <v>440</v>
      </c>
      <c r="K18" s="538">
        <v>-26</v>
      </c>
      <c r="L18" s="349">
        <v>-5.9090909090909092</v>
      </c>
    </row>
    <row r="19" spans="1:12" s="110" customFormat="1" ht="15" customHeight="1" x14ac:dyDescent="0.2">
      <c r="A19" s="118" t="s">
        <v>113</v>
      </c>
      <c r="B19" s="119" t="s">
        <v>181</v>
      </c>
      <c r="C19" s="347"/>
      <c r="D19" s="347"/>
      <c r="E19" s="348"/>
      <c r="F19" s="536">
        <v>16408</v>
      </c>
      <c r="G19" s="536">
        <v>13728</v>
      </c>
      <c r="H19" s="536">
        <v>23896</v>
      </c>
      <c r="I19" s="536">
        <v>15017</v>
      </c>
      <c r="J19" s="537">
        <v>16419</v>
      </c>
      <c r="K19" s="538">
        <v>-11</v>
      </c>
      <c r="L19" s="349">
        <v>-6.6995553931420912E-2</v>
      </c>
    </row>
    <row r="20" spans="1:12" s="110" customFormat="1" ht="15" customHeight="1" x14ac:dyDescent="0.2">
      <c r="A20" s="118"/>
      <c r="B20" s="119" t="s">
        <v>182</v>
      </c>
      <c r="C20" s="347"/>
      <c r="D20" s="347"/>
      <c r="E20" s="348"/>
      <c r="F20" s="536">
        <v>11997</v>
      </c>
      <c r="G20" s="536">
        <v>11906</v>
      </c>
      <c r="H20" s="536">
        <v>13366</v>
      </c>
      <c r="I20" s="536">
        <v>11321</v>
      </c>
      <c r="J20" s="537">
        <v>11818</v>
      </c>
      <c r="K20" s="538">
        <v>179</v>
      </c>
      <c r="L20" s="349">
        <v>1.5146386867490269</v>
      </c>
    </row>
    <row r="21" spans="1:12" s="110" customFormat="1" ht="15" customHeight="1" x14ac:dyDescent="0.2">
      <c r="A21" s="118" t="s">
        <v>113</v>
      </c>
      <c r="B21" s="119" t="s">
        <v>116</v>
      </c>
      <c r="C21" s="347"/>
      <c r="D21" s="347"/>
      <c r="E21" s="348"/>
      <c r="F21" s="536">
        <v>21150</v>
      </c>
      <c r="G21" s="536">
        <v>18657</v>
      </c>
      <c r="H21" s="536">
        <v>28419</v>
      </c>
      <c r="I21" s="536">
        <v>18510</v>
      </c>
      <c r="J21" s="537">
        <v>21288</v>
      </c>
      <c r="K21" s="538">
        <v>-138</v>
      </c>
      <c r="L21" s="349">
        <v>-0.64825253664036075</v>
      </c>
    </row>
    <row r="22" spans="1:12" s="110" customFormat="1" ht="15" customHeight="1" x14ac:dyDescent="0.2">
      <c r="A22" s="118"/>
      <c r="B22" s="119" t="s">
        <v>117</v>
      </c>
      <c r="C22" s="347"/>
      <c r="D22" s="347"/>
      <c r="E22" s="348"/>
      <c r="F22" s="536">
        <v>7218</v>
      </c>
      <c r="G22" s="536">
        <v>6944</v>
      </c>
      <c r="H22" s="536">
        <v>8789</v>
      </c>
      <c r="I22" s="536">
        <v>7783</v>
      </c>
      <c r="J22" s="537">
        <v>6915</v>
      </c>
      <c r="K22" s="538">
        <v>303</v>
      </c>
      <c r="L22" s="349">
        <v>4.3817787418655101</v>
      </c>
    </row>
    <row r="23" spans="1:12" s="110" customFormat="1" ht="15" customHeight="1" x14ac:dyDescent="0.2">
      <c r="A23" s="352" t="s">
        <v>348</v>
      </c>
      <c r="B23" s="353" t="s">
        <v>193</v>
      </c>
      <c r="C23" s="354"/>
      <c r="D23" s="354"/>
      <c r="E23" s="355"/>
      <c r="F23" s="539">
        <v>844</v>
      </c>
      <c r="G23" s="539">
        <v>1388</v>
      </c>
      <c r="H23" s="539">
        <v>5894</v>
      </c>
      <c r="I23" s="539">
        <v>597</v>
      </c>
      <c r="J23" s="540">
        <v>859</v>
      </c>
      <c r="K23" s="541">
        <v>-15</v>
      </c>
      <c r="L23" s="356">
        <v>-1.7462165308498254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43.1</v>
      </c>
      <c r="G25" s="542">
        <v>48.9</v>
      </c>
      <c r="H25" s="542">
        <v>46.3</v>
      </c>
      <c r="I25" s="542">
        <v>48.1</v>
      </c>
      <c r="J25" s="542">
        <v>43.9</v>
      </c>
      <c r="K25" s="543" t="s">
        <v>350</v>
      </c>
      <c r="L25" s="364">
        <v>-0.79999999999999716</v>
      </c>
    </row>
    <row r="26" spans="1:12" s="110" customFormat="1" ht="15" customHeight="1" x14ac:dyDescent="0.2">
      <c r="A26" s="365" t="s">
        <v>105</v>
      </c>
      <c r="B26" s="366" t="s">
        <v>346</v>
      </c>
      <c r="C26" s="362"/>
      <c r="D26" s="362"/>
      <c r="E26" s="363"/>
      <c r="F26" s="542">
        <v>40.5</v>
      </c>
      <c r="G26" s="542">
        <v>46.4</v>
      </c>
      <c r="H26" s="542">
        <v>43.9</v>
      </c>
      <c r="I26" s="542">
        <v>45.8</v>
      </c>
      <c r="J26" s="544">
        <v>41.3</v>
      </c>
      <c r="K26" s="543" t="s">
        <v>350</v>
      </c>
      <c r="L26" s="364">
        <v>-0.79999999999999716</v>
      </c>
    </row>
    <row r="27" spans="1:12" s="110" customFormat="1" ht="15" customHeight="1" x14ac:dyDescent="0.2">
      <c r="A27" s="365"/>
      <c r="B27" s="366" t="s">
        <v>347</v>
      </c>
      <c r="C27" s="362"/>
      <c r="D27" s="362"/>
      <c r="E27" s="363"/>
      <c r="F27" s="542">
        <v>46</v>
      </c>
      <c r="G27" s="542">
        <v>51.5</v>
      </c>
      <c r="H27" s="542">
        <v>49</v>
      </c>
      <c r="I27" s="542">
        <v>50.9</v>
      </c>
      <c r="J27" s="542">
        <v>47</v>
      </c>
      <c r="K27" s="543" t="s">
        <v>350</v>
      </c>
      <c r="L27" s="364">
        <v>-1</v>
      </c>
    </row>
    <row r="28" spans="1:12" s="110" customFormat="1" ht="15" customHeight="1" x14ac:dyDescent="0.2">
      <c r="A28" s="365" t="s">
        <v>113</v>
      </c>
      <c r="B28" s="366" t="s">
        <v>108</v>
      </c>
      <c r="C28" s="362"/>
      <c r="D28" s="362"/>
      <c r="E28" s="363"/>
      <c r="F28" s="542">
        <v>52.6</v>
      </c>
      <c r="G28" s="542">
        <v>57.9</v>
      </c>
      <c r="H28" s="542">
        <v>54.7</v>
      </c>
      <c r="I28" s="542">
        <v>56.4</v>
      </c>
      <c r="J28" s="542">
        <v>52.6</v>
      </c>
      <c r="K28" s="543" t="s">
        <v>350</v>
      </c>
      <c r="L28" s="364">
        <v>0</v>
      </c>
    </row>
    <row r="29" spans="1:12" s="110" customFormat="1" ht="11.25" x14ac:dyDescent="0.2">
      <c r="A29" s="365"/>
      <c r="B29" s="366" t="s">
        <v>109</v>
      </c>
      <c r="C29" s="362"/>
      <c r="D29" s="362"/>
      <c r="E29" s="363"/>
      <c r="F29" s="542">
        <v>41.6</v>
      </c>
      <c r="G29" s="542">
        <v>47.3</v>
      </c>
      <c r="H29" s="542">
        <v>45.3</v>
      </c>
      <c r="I29" s="542">
        <v>46.6</v>
      </c>
      <c r="J29" s="544">
        <v>42.8</v>
      </c>
      <c r="K29" s="543" t="s">
        <v>350</v>
      </c>
      <c r="L29" s="364">
        <v>-1.1999999999999957</v>
      </c>
    </row>
    <row r="30" spans="1:12" s="110" customFormat="1" ht="15" customHeight="1" x14ac:dyDescent="0.2">
      <c r="A30" s="365"/>
      <c r="B30" s="366" t="s">
        <v>110</v>
      </c>
      <c r="C30" s="362"/>
      <c r="D30" s="362"/>
      <c r="E30" s="363"/>
      <c r="F30" s="542">
        <v>33</v>
      </c>
      <c r="G30" s="542">
        <v>39.299999999999997</v>
      </c>
      <c r="H30" s="542">
        <v>32.6</v>
      </c>
      <c r="I30" s="542">
        <v>38.4</v>
      </c>
      <c r="J30" s="542">
        <v>36.1</v>
      </c>
      <c r="K30" s="543" t="s">
        <v>350</v>
      </c>
      <c r="L30" s="364">
        <v>-3.1000000000000014</v>
      </c>
    </row>
    <row r="31" spans="1:12" s="110" customFormat="1" ht="15" customHeight="1" x14ac:dyDescent="0.2">
      <c r="A31" s="365"/>
      <c r="B31" s="366" t="s">
        <v>111</v>
      </c>
      <c r="C31" s="362"/>
      <c r="D31" s="362"/>
      <c r="E31" s="363"/>
      <c r="F31" s="542">
        <v>46.1</v>
      </c>
      <c r="G31" s="542">
        <v>45.6</v>
      </c>
      <c r="H31" s="542">
        <v>42.8</v>
      </c>
      <c r="I31" s="542">
        <v>50.3</v>
      </c>
      <c r="J31" s="542">
        <v>36.1</v>
      </c>
      <c r="K31" s="543" t="s">
        <v>350</v>
      </c>
      <c r="L31" s="364">
        <v>10</v>
      </c>
    </row>
    <row r="32" spans="1:12" s="110" customFormat="1" ht="15" customHeight="1" x14ac:dyDescent="0.2">
      <c r="A32" s="367" t="s">
        <v>113</v>
      </c>
      <c r="B32" s="368" t="s">
        <v>181</v>
      </c>
      <c r="C32" s="362"/>
      <c r="D32" s="362"/>
      <c r="E32" s="363"/>
      <c r="F32" s="542">
        <v>35.299999999999997</v>
      </c>
      <c r="G32" s="542">
        <v>38.299999999999997</v>
      </c>
      <c r="H32" s="542">
        <v>38.799999999999997</v>
      </c>
      <c r="I32" s="542">
        <v>39.700000000000003</v>
      </c>
      <c r="J32" s="544">
        <v>36.700000000000003</v>
      </c>
      <c r="K32" s="543" t="s">
        <v>350</v>
      </c>
      <c r="L32" s="364">
        <v>-1.4000000000000057</v>
      </c>
    </row>
    <row r="33" spans="1:12" s="110" customFormat="1" ht="15" customHeight="1" x14ac:dyDescent="0.2">
      <c r="A33" s="367"/>
      <c r="B33" s="368" t="s">
        <v>182</v>
      </c>
      <c r="C33" s="362"/>
      <c r="D33" s="362"/>
      <c r="E33" s="363"/>
      <c r="F33" s="542">
        <v>53.2</v>
      </c>
      <c r="G33" s="542">
        <v>59.7</v>
      </c>
      <c r="H33" s="542">
        <v>55.8</v>
      </c>
      <c r="I33" s="542">
        <v>58.6</v>
      </c>
      <c r="J33" s="542">
        <v>53.4</v>
      </c>
      <c r="K33" s="543" t="s">
        <v>350</v>
      </c>
      <c r="L33" s="364">
        <v>-0.19999999999999574</v>
      </c>
    </row>
    <row r="34" spans="1:12" s="369" customFormat="1" ht="15" customHeight="1" x14ac:dyDescent="0.2">
      <c r="A34" s="367" t="s">
        <v>113</v>
      </c>
      <c r="B34" s="368" t="s">
        <v>116</v>
      </c>
      <c r="C34" s="362"/>
      <c r="D34" s="362"/>
      <c r="E34" s="363"/>
      <c r="F34" s="542">
        <v>39.9</v>
      </c>
      <c r="G34" s="542">
        <v>45.1</v>
      </c>
      <c r="H34" s="542">
        <v>42.6</v>
      </c>
      <c r="I34" s="542">
        <v>45.2</v>
      </c>
      <c r="J34" s="542">
        <v>41.5</v>
      </c>
      <c r="K34" s="543" t="s">
        <v>350</v>
      </c>
      <c r="L34" s="364">
        <v>-1.6000000000000014</v>
      </c>
    </row>
    <row r="35" spans="1:12" s="369" customFormat="1" ht="11.25" x14ac:dyDescent="0.2">
      <c r="A35" s="370"/>
      <c r="B35" s="371" t="s">
        <v>117</v>
      </c>
      <c r="C35" s="372"/>
      <c r="D35" s="372"/>
      <c r="E35" s="373"/>
      <c r="F35" s="545">
        <v>52.5</v>
      </c>
      <c r="G35" s="545">
        <v>58.5</v>
      </c>
      <c r="H35" s="545">
        <v>56.7</v>
      </c>
      <c r="I35" s="545">
        <v>54.9</v>
      </c>
      <c r="J35" s="546">
        <v>51.6</v>
      </c>
      <c r="K35" s="547" t="s">
        <v>350</v>
      </c>
      <c r="L35" s="374">
        <v>0.89999999999999858</v>
      </c>
    </row>
    <row r="36" spans="1:12" s="369" customFormat="1" ht="15.95" customHeight="1" x14ac:dyDescent="0.2">
      <c r="A36" s="375" t="s">
        <v>351</v>
      </c>
      <c r="B36" s="376"/>
      <c r="C36" s="377"/>
      <c r="D36" s="376"/>
      <c r="E36" s="378"/>
      <c r="F36" s="548">
        <v>27289</v>
      </c>
      <c r="G36" s="548">
        <v>23789</v>
      </c>
      <c r="H36" s="548">
        <v>29896</v>
      </c>
      <c r="I36" s="548">
        <v>25543</v>
      </c>
      <c r="J36" s="548">
        <v>27110</v>
      </c>
      <c r="K36" s="549">
        <v>179</v>
      </c>
      <c r="L36" s="380">
        <v>0.66027296200663965</v>
      </c>
    </row>
    <row r="37" spans="1:12" s="369" customFormat="1" ht="15.95" customHeight="1" x14ac:dyDescent="0.2">
      <c r="A37" s="381"/>
      <c r="B37" s="382" t="s">
        <v>113</v>
      </c>
      <c r="C37" s="382" t="s">
        <v>352</v>
      </c>
      <c r="D37" s="382"/>
      <c r="E37" s="383"/>
      <c r="F37" s="548">
        <v>11759</v>
      </c>
      <c r="G37" s="548">
        <v>11624</v>
      </c>
      <c r="H37" s="548">
        <v>13833</v>
      </c>
      <c r="I37" s="548">
        <v>12280</v>
      </c>
      <c r="J37" s="548">
        <v>11912</v>
      </c>
      <c r="K37" s="549">
        <v>-153</v>
      </c>
      <c r="L37" s="380">
        <v>-1.2844190732034924</v>
      </c>
    </row>
    <row r="38" spans="1:12" s="369" customFormat="1" ht="15.95" customHeight="1" x14ac:dyDescent="0.2">
      <c r="A38" s="381"/>
      <c r="B38" s="384" t="s">
        <v>105</v>
      </c>
      <c r="C38" s="384" t="s">
        <v>106</v>
      </c>
      <c r="D38" s="385"/>
      <c r="E38" s="383"/>
      <c r="F38" s="548">
        <v>14507</v>
      </c>
      <c r="G38" s="548">
        <v>12300</v>
      </c>
      <c r="H38" s="548">
        <v>15898</v>
      </c>
      <c r="I38" s="548">
        <v>14175</v>
      </c>
      <c r="J38" s="550">
        <v>14441</v>
      </c>
      <c r="K38" s="549">
        <v>66</v>
      </c>
      <c r="L38" s="380">
        <v>0.45703206149158643</v>
      </c>
    </row>
    <row r="39" spans="1:12" s="369" customFormat="1" ht="15.95" customHeight="1" x14ac:dyDescent="0.2">
      <c r="A39" s="381"/>
      <c r="B39" s="385"/>
      <c r="C39" s="382" t="s">
        <v>353</v>
      </c>
      <c r="D39" s="385"/>
      <c r="E39" s="383"/>
      <c r="F39" s="548">
        <v>5882</v>
      </c>
      <c r="G39" s="548">
        <v>5706</v>
      </c>
      <c r="H39" s="548">
        <v>6975</v>
      </c>
      <c r="I39" s="548">
        <v>6493</v>
      </c>
      <c r="J39" s="548">
        <v>5957</v>
      </c>
      <c r="K39" s="549">
        <v>-75</v>
      </c>
      <c r="L39" s="380">
        <v>-1.2590229981534329</v>
      </c>
    </row>
    <row r="40" spans="1:12" s="369" customFormat="1" ht="15.95" customHeight="1" x14ac:dyDescent="0.2">
      <c r="A40" s="381"/>
      <c r="B40" s="384"/>
      <c r="C40" s="384" t="s">
        <v>107</v>
      </c>
      <c r="D40" s="385"/>
      <c r="E40" s="383"/>
      <c r="F40" s="548">
        <v>12782</v>
      </c>
      <c r="G40" s="548">
        <v>11489</v>
      </c>
      <c r="H40" s="548">
        <v>13998</v>
      </c>
      <c r="I40" s="548">
        <v>11368</v>
      </c>
      <c r="J40" s="548">
        <v>12669</v>
      </c>
      <c r="K40" s="549">
        <v>113</v>
      </c>
      <c r="L40" s="380">
        <v>0.8919409582445339</v>
      </c>
    </row>
    <row r="41" spans="1:12" s="369" customFormat="1" ht="24" customHeight="1" x14ac:dyDescent="0.2">
      <c r="A41" s="381"/>
      <c r="B41" s="385"/>
      <c r="C41" s="382" t="s">
        <v>353</v>
      </c>
      <c r="D41" s="385"/>
      <c r="E41" s="383"/>
      <c r="F41" s="548">
        <v>5877</v>
      </c>
      <c r="G41" s="548">
        <v>5918</v>
      </c>
      <c r="H41" s="548">
        <v>6858</v>
      </c>
      <c r="I41" s="548">
        <v>5787</v>
      </c>
      <c r="J41" s="550">
        <v>5955</v>
      </c>
      <c r="K41" s="549">
        <v>-78</v>
      </c>
      <c r="L41" s="380">
        <v>-1.3098236775818639</v>
      </c>
    </row>
    <row r="42" spans="1:12" s="110" customFormat="1" ht="15" customHeight="1" x14ac:dyDescent="0.2">
      <c r="A42" s="381"/>
      <c r="B42" s="384" t="s">
        <v>113</v>
      </c>
      <c r="C42" s="384" t="s">
        <v>354</v>
      </c>
      <c r="D42" s="385"/>
      <c r="E42" s="383"/>
      <c r="F42" s="548">
        <v>5267</v>
      </c>
      <c r="G42" s="548">
        <v>4848</v>
      </c>
      <c r="H42" s="548">
        <v>6623</v>
      </c>
      <c r="I42" s="548">
        <v>5367</v>
      </c>
      <c r="J42" s="548">
        <v>5122</v>
      </c>
      <c r="K42" s="549">
        <v>145</v>
      </c>
      <c r="L42" s="380">
        <v>2.8309254197579072</v>
      </c>
    </row>
    <row r="43" spans="1:12" s="110" customFormat="1" ht="15" customHeight="1" x14ac:dyDescent="0.2">
      <c r="A43" s="381"/>
      <c r="B43" s="385"/>
      <c r="C43" s="382" t="s">
        <v>353</v>
      </c>
      <c r="D43" s="385"/>
      <c r="E43" s="383"/>
      <c r="F43" s="548">
        <v>2773</v>
      </c>
      <c r="G43" s="548">
        <v>2809</v>
      </c>
      <c r="H43" s="548">
        <v>3620</v>
      </c>
      <c r="I43" s="548">
        <v>3025</v>
      </c>
      <c r="J43" s="548">
        <v>2695</v>
      </c>
      <c r="K43" s="549">
        <v>78</v>
      </c>
      <c r="L43" s="380">
        <v>2.8942486085343226</v>
      </c>
    </row>
    <row r="44" spans="1:12" s="110" customFormat="1" ht="15" customHeight="1" x14ac:dyDescent="0.2">
      <c r="A44" s="381"/>
      <c r="B44" s="384"/>
      <c r="C44" s="366" t="s">
        <v>109</v>
      </c>
      <c r="D44" s="385"/>
      <c r="E44" s="383"/>
      <c r="F44" s="548">
        <v>19240</v>
      </c>
      <c r="G44" s="548">
        <v>16799</v>
      </c>
      <c r="H44" s="548">
        <v>20290</v>
      </c>
      <c r="I44" s="548">
        <v>17867</v>
      </c>
      <c r="J44" s="550">
        <v>19237</v>
      </c>
      <c r="K44" s="549">
        <v>3</v>
      </c>
      <c r="L44" s="380">
        <v>1.5594947237095182E-2</v>
      </c>
    </row>
    <row r="45" spans="1:12" s="110" customFormat="1" ht="15" customHeight="1" x14ac:dyDescent="0.2">
      <c r="A45" s="381"/>
      <c r="B45" s="385"/>
      <c r="C45" s="382" t="s">
        <v>353</v>
      </c>
      <c r="D45" s="385"/>
      <c r="E45" s="383"/>
      <c r="F45" s="548">
        <v>8013</v>
      </c>
      <c r="G45" s="548">
        <v>7952</v>
      </c>
      <c r="H45" s="548">
        <v>9200</v>
      </c>
      <c r="I45" s="548">
        <v>8329</v>
      </c>
      <c r="J45" s="548">
        <v>8224</v>
      </c>
      <c r="K45" s="549">
        <v>-211</v>
      </c>
      <c r="L45" s="380">
        <v>-2.565661478599222</v>
      </c>
    </row>
    <row r="46" spans="1:12" s="110" customFormat="1" ht="15" customHeight="1" x14ac:dyDescent="0.2">
      <c r="A46" s="381"/>
      <c r="B46" s="384"/>
      <c r="C46" s="366" t="s">
        <v>110</v>
      </c>
      <c r="D46" s="385"/>
      <c r="E46" s="383"/>
      <c r="F46" s="548">
        <v>2368</v>
      </c>
      <c r="G46" s="548">
        <v>1804</v>
      </c>
      <c r="H46" s="548">
        <v>2576</v>
      </c>
      <c r="I46" s="548">
        <v>1987</v>
      </c>
      <c r="J46" s="548">
        <v>2311</v>
      </c>
      <c r="K46" s="549">
        <v>57</v>
      </c>
      <c r="L46" s="380">
        <v>2.4664647338814367</v>
      </c>
    </row>
    <row r="47" spans="1:12" s="110" customFormat="1" ht="15" customHeight="1" x14ac:dyDescent="0.2">
      <c r="A47" s="381"/>
      <c r="B47" s="385"/>
      <c r="C47" s="382" t="s">
        <v>353</v>
      </c>
      <c r="D47" s="385"/>
      <c r="E47" s="383"/>
      <c r="F47" s="548">
        <v>782</v>
      </c>
      <c r="G47" s="548">
        <v>709</v>
      </c>
      <c r="H47" s="548">
        <v>839</v>
      </c>
      <c r="I47" s="548">
        <v>764</v>
      </c>
      <c r="J47" s="550">
        <v>834</v>
      </c>
      <c r="K47" s="549">
        <v>-52</v>
      </c>
      <c r="L47" s="380">
        <v>-6.2350119904076742</v>
      </c>
    </row>
    <row r="48" spans="1:12" s="110" customFormat="1" ht="15" customHeight="1" x14ac:dyDescent="0.2">
      <c r="A48" s="381"/>
      <c r="B48" s="385"/>
      <c r="C48" s="366" t="s">
        <v>111</v>
      </c>
      <c r="D48" s="386"/>
      <c r="E48" s="387"/>
      <c r="F48" s="548">
        <v>414</v>
      </c>
      <c r="G48" s="548">
        <v>338</v>
      </c>
      <c r="H48" s="548">
        <v>407</v>
      </c>
      <c r="I48" s="548">
        <v>322</v>
      </c>
      <c r="J48" s="548">
        <v>440</v>
      </c>
      <c r="K48" s="549">
        <v>-26</v>
      </c>
      <c r="L48" s="380">
        <v>-5.9090909090909092</v>
      </c>
    </row>
    <row r="49" spans="1:12" s="110" customFormat="1" ht="15" customHeight="1" x14ac:dyDescent="0.2">
      <c r="A49" s="381"/>
      <c r="B49" s="385"/>
      <c r="C49" s="382" t="s">
        <v>353</v>
      </c>
      <c r="D49" s="385"/>
      <c r="E49" s="383"/>
      <c r="F49" s="548">
        <v>191</v>
      </c>
      <c r="G49" s="548">
        <v>154</v>
      </c>
      <c r="H49" s="548">
        <v>174</v>
      </c>
      <c r="I49" s="548">
        <v>162</v>
      </c>
      <c r="J49" s="548">
        <v>159</v>
      </c>
      <c r="K49" s="549">
        <v>32</v>
      </c>
      <c r="L49" s="380">
        <v>20.125786163522012</v>
      </c>
    </row>
    <row r="50" spans="1:12" s="110" customFormat="1" ht="15" customHeight="1" x14ac:dyDescent="0.2">
      <c r="A50" s="381"/>
      <c r="B50" s="384" t="s">
        <v>113</v>
      </c>
      <c r="C50" s="382" t="s">
        <v>181</v>
      </c>
      <c r="D50" s="385"/>
      <c r="E50" s="383"/>
      <c r="F50" s="548">
        <v>15389</v>
      </c>
      <c r="G50" s="548">
        <v>12035</v>
      </c>
      <c r="H50" s="548">
        <v>16809</v>
      </c>
      <c r="I50" s="548">
        <v>14280</v>
      </c>
      <c r="J50" s="550">
        <v>15388</v>
      </c>
      <c r="K50" s="549">
        <v>1</v>
      </c>
      <c r="L50" s="380">
        <v>6.4985703145308028E-3</v>
      </c>
    </row>
    <row r="51" spans="1:12" s="110" customFormat="1" ht="15" customHeight="1" x14ac:dyDescent="0.2">
      <c r="A51" s="381"/>
      <c r="B51" s="385"/>
      <c r="C51" s="382" t="s">
        <v>353</v>
      </c>
      <c r="D51" s="385"/>
      <c r="E51" s="383"/>
      <c r="F51" s="548">
        <v>5427</v>
      </c>
      <c r="G51" s="548">
        <v>4611</v>
      </c>
      <c r="H51" s="548">
        <v>6529</v>
      </c>
      <c r="I51" s="548">
        <v>5676</v>
      </c>
      <c r="J51" s="548">
        <v>5650</v>
      </c>
      <c r="K51" s="549">
        <v>-223</v>
      </c>
      <c r="L51" s="380">
        <v>-3.9469026548672566</v>
      </c>
    </row>
    <row r="52" spans="1:12" s="110" customFormat="1" ht="15" customHeight="1" x14ac:dyDescent="0.2">
      <c r="A52" s="381"/>
      <c r="B52" s="384"/>
      <c r="C52" s="382" t="s">
        <v>182</v>
      </c>
      <c r="D52" s="385"/>
      <c r="E52" s="383"/>
      <c r="F52" s="548">
        <v>11900</v>
      </c>
      <c r="G52" s="548">
        <v>11754</v>
      </c>
      <c r="H52" s="548">
        <v>13087</v>
      </c>
      <c r="I52" s="548">
        <v>11263</v>
      </c>
      <c r="J52" s="548">
        <v>11722</v>
      </c>
      <c r="K52" s="549">
        <v>178</v>
      </c>
      <c r="L52" s="380">
        <v>1.5185121992833988</v>
      </c>
    </row>
    <row r="53" spans="1:12" s="269" customFormat="1" ht="11.25" customHeight="1" x14ac:dyDescent="0.2">
      <c r="A53" s="381"/>
      <c r="B53" s="385"/>
      <c r="C53" s="382" t="s">
        <v>353</v>
      </c>
      <c r="D53" s="385"/>
      <c r="E53" s="383"/>
      <c r="F53" s="548">
        <v>6332</v>
      </c>
      <c r="G53" s="548">
        <v>7013</v>
      </c>
      <c r="H53" s="548">
        <v>7304</v>
      </c>
      <c r="I53" s="548">
        <v>6604</v>
      </c>
      <c r="J53" s="550">
        <v>6262</v>
      </c>
      <c r="K53" s="549">
        <v>70</v>
      </c>
      <c r="L53" s="380">
        <v>1.1178537208559565</v>
      </c>
    </row>
    <row r="54" spans="1:12" s="151" customFormat="1" ht="12.75" customHeight="1" x14ac:dyDescent="0.2">
      <c r="A54" s="381"/>
      <c r="B54" s="384" t="s">
        <v>113</v>
      </c>
      <c r="C54" s="384" t="s">
        <v>116</v>
      </c>
      <c r="D54" s="385"/>
      <c r="E54" s="383"/>
      <c r="F54" s="548">
        <v>20265</v>
      </c>
      <c r="G54" s="548">
        <v>17151</v>
      </c>
      <c r="H54" s="548">
        <v>22046</v>
      </c>
      <c r="I54" s="548">
        <v>17879</v>
      </c>
      <c r="J54" s="548">
        <v>20375</v>
      </c>
      <c r="K54" s="549">
        <v>-110</v>
      </c>
      <c r="L54" s="380">
        <v>-0.53987730061349692</v>
      </c>
    </row>
    <row r="55" spans="1:12" ht="11.25" x14ac:dyDescent="0.2">
      <c r="A55" s="381"/>
      <c r="B55" s="385"/>
      <c r="C55" s="382" t="s">
        <v>353</v>
      </c>
      <c r="D55" s="385"/>
      <c r="E55" s="383"/>
      <c r="F55" s="548">
        <v>8077</v>
      </c>
      <c r="G55" s="548">
        <v>7740</v>
      </c>
      <c r="H55" s="548">
        <v>9392</v>
      </c>
      <c r="I55" s="548">
        <v>8083</v>
      </c>
      <c r="J55" s="548">
        <v>8446</v>
      </c>
      <c r="K55" s="549">
        <v>-369</v>
      </c>
      <c r="L55" s="380">
        <v>-4.3689320388349513</v>
      </c>
    </row>
    <row r="56" spans="1:12" ht="14.25" customHeight="1" x14ac:dyDescent="0.2">
      <c r="A56" s="381"/>
      <c r="B56" s="385"/>
      <c r="C56" s="384" t="s">
        <v>117</v>
      </c>
      <c r="D56" s="385"/>
      <c r="E56" s="383"/>
      <c r="F56" s="548">
        <v>6990</v>
      </c>
      <c r="G56" s="548">
        <v>6606</v>
      </c>
      <c r="H56" s="548">
        <v>7808</v>
      </c>
      <c r="I56" s="548">
        <v>7620</v>
      </c>
      <c r="J56" s="548">
        <v>6704</v>
      </c>
      <c r="K56" s="549">
        <v>286</v>
      </c>
      <c r="L56" s="380">
        <v>4.2661097852028638</v>
      </c>
    </row>
    <row r="57" spans="1:12" ht="18.75" customHeight="1" x14ac:dyDescent="0.2">
      <c r="A57" s="388"/>
      <c r="B57" s="389"/>
      <c r="C57" s="390" t="s">
        <v>353</v>
      </c>
      <c r="D57" s="389"/>
      <c r="E57" s="391"/>
      <c r="F57" s="551">
        <v>3672</v>
      </c>
      <c r="G57" s="552">
        <v>3867</v>
      </c>
      <c r="H57" s="552">
        <v>4424</v>
      </c>
      <c r="I57" s="552">
        <v>4183</v>
      </c>
      <c r="J57" s="552">
        <v>3458</v>
      </c>
      <c r="K57" s="553">
        <f t="shared" ref="K57" si="0">IF(OR(F57=".",J57=".")=TRUE,".",IF(OR(F57="*",J57="*")=TRUE,"*",IF(AND(F57="-",J57="-")=TRUE,"-",IF(AND(ISNUMBER(J57),ISNUMBER(F57))=TRUE,IF(F57-J57=0,0,F57-J57),IF(ISNUMBER(F57)=TRUE,F57,-J57)))))</f>
        <v>214</v>
      </c>
      <c r="L57" s="392">
        <f t="shared" ref="L57" si="1">IF(K57 =".",".",IF(K57 ="*","*",IF(K57="-","-",IF(K57=0,0,IF(OR(J57="-",J57=".",F57="-",F57=".")=TRUE,"X",IF(J57=0,"0,0",IF(ABS(K57*100/J57)&gt;250,".X",(K57*100/J57))))))))</f>
        <v>6.1885482938114516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28405</v>
      </c>
      <c r="E11" s="114">
        <v>25634</v>
      </c>
      <c r="F11" s="114">
        <v>37262</v>
      </c>
      <c r="G11" s="114">
        <v>26338</v>
      </c>
      <c r="H11" s="140">
        <v>28237</v>
      </c>
      <c r="I11" s="115">
        <v>168</v>
      </c>
      <c r="J11" s="116">
        <v>0.59496405425505539</v>
      </c>
    </row>
    <row r="12" spans="1:15" s="110" customFormat="1" ht="24.95" customHeight="1" x14ac:dyDescent="0.2">
      <c r="A12" s="193" t="s">
        <v>132</v>
      </c>
      <c r="B12" s="194" t="s">
        <v>133</v>
      </c>
      <c r="C12" s="113">
        <v>1.5525435662735434</v>
      </c>
      <c r="D12" s="115">
        <v>441</v>
      </c>
      <c r="E12" s="114">
        <v>268</v>
      </c>
      <c r="F12" s="114">
        <v>832</v>
      </c>
      <c r="G12" s="114">
        <v>934</v>
      </c>
      <c r="H12" s="140">
        <v>529</v>
      </c>
      <c r="I12" s="115">
        <v>-88</v>
      </c>
      <c r="J12" s="116">
        <v>-16.6351606805293</v>
      </c>
    </row>
    <row r="13" spans="1:15" s="110" customFormat="1" ht="24.95" customHeight="1" x14ac:dyDescent="0.2">
      <c r="A13" s="193" t="s">
        <v>134</v>
      </c>
      <c r="B13" s="199" t="s">
        <v>214</v>
      </c>
      <c r="C13" s="113">
        <v>0.53159654990318606</v>
      </c>
      <c r="D13" s="115">
        <v>151</v>
      </c>
      <c r="E13" s="114">
        <v>175</v>
      </c>
      <c r="F13" s="114">
        <v>257</v>
      </c>
      <c r="G13" s="114">
        <v>122</v>
      </c>
      <c r="H13" s="140">
        <v>165</v>
      </c>
      <c r="I13" s="115">
        <v>-14</v>
      </c>
      <c r="J13" s="116">
        <v>-8.4848484848484844</v>
      </c>
    </row>
    <row r="14" spans="1:15" s="287" customFormat="1" ht="24.95" customHeight="1" x14ac:dyDescent="0.2">
      <c r="A14" s="193" t="s">
        <v>215</v>
      </c>
      <c r="B14" s="199" t="s">
        <v>137</v>
      </c>
      <c r="C14" s="113">
        <v>5.3969371589508892</v>
      </c>
      <c r="D14" s="115">
        <v>1533</v>
      </c>
      <c r="E14" s="114">
        <v>1432</v>
      </c>
      <c r="F14" s="114">
        <v>2557</v>
      </c>
      <c r="G14" s="114">
        <v>1451</v>
      </c>
      <c r="H14" s="140">
        <v>1736</v>
      </c>
      <c r="I14" s="115">
        <v>-203</v>
      </c>
      <c r="J14" s="116">
        <v>-11.693548387096774</v>
      </c>
      <c r="K14" s="110"/>
      <c r="L14" s="110"/>
      <c r="M14" s="110"/>
      <c r="N14" s="110"/>
      <c r="O14" s="110"/>
    </row>
    <row r="15" spans="1:15" s="110" customFormat="1" ht="24.95" customHeight="1" x14ac:dyDescent="0.2">
      <c r="A15" s="193" t="s">
        <v>216</v>
      </c>
      <c r="B15" s="199" t="s">
        <v>217</v>
      </c>
      <c r="C15" s="113">
        <v>1.7215279000176025</v>
      </c>
      <c r="D15" s="115">
        <v>489</v>
      </c>
      <c r="E15" s="114">
        <v>406</v>
      </c>
      <c r="F15" s="114">
        <v>683</v>
      </c>
      <c r="G15" s="114">
        <v>429</v>
      </c>
      <c r="H15" s="140">
        <v>389</v>
      </c>
      <c r="I15" s="115">
        <v>100</v>
      </c>
      <c r="J15" s="116">
        <v>25.70694087403599</v>
      </c>
    </row>
    <row r="16" spans="1:15" s="287" customFormat="1" ht="24.95" customHeight="1" x14ac:dyDescent="0.2">
      <c r="A16" s="193" t="s">
        <v>218</v>
      </c>
      <c r="B16" s="199" t="s">
        <v>141</v>
      </c>
      <c r="C16" s="113">
        <v>2.5312444992078857</v>
      </c>
      <c r="D16" s="115">
        <v>719</v>
      </c>
      <c r="E16" s="114">
        <v>772</v>
      </c>
      <c r="F16" s="114">
        <v>1306</v>
      </c>
      <c r="G16" s="114">
        <v>660</v>
      </c>
      <c r="H16" s="140">
        <v>845</v>
      </c>
      <c r="I16" s="115">
        <v>-126</v>
      </c>
      <c r="J16" s="116">
        <v>-14.911242603550296</v>
      </c>
      <c r="K16" s="110"/>
      <c r="L16" s="110"/>
      <c r="M16" s="110"/>
      <c r="N16" s="110"/>
      <c r="O16" s="110"/>
    </row>
    <row r="17" spans="1:15" s="110" customFormat="1" ht="24.95" customHeight="1" x14ac:dyDescent="0.2">
      <c r="A17" s="193" t="s">
        <v>142</v>
      </c>
      <c r="B17" s="199" t="s">
        <v>220</v>
      </c>
      <c r="C17" s="113">
        <v>1.1441647597254005</v>
      </c>
      <c r="D17" s="115">
        <v>325</v>
      </c>
      <c r="E17" s="114">
        <v>254</v>
      </c>
      <c r="F17" s="114">
        <v>568</v>
      </c>
      <c r="G17" s="114">
        <v>362</v>
      </c>
      <c r="H17" s="140">
        <v>502</v>
      </c>
      <c r="I17" s="115">
        <v>-177</v>
      </c>
      <c r="J17" s="116">
        <v>-35.258964143426297</v>
      </c>
    </row>
    <row r="18" spans="1:15" s="287" customFormat="1" ht="24.95" customHeight="1" x14ac:dyDescent="0.2">
      <c r="A18" s="201" t="s">
        <v>144</v>
      </c>
      <c r="B18" s="202" t="s">
        <v>145</v>
      </c>
      <c r="C18" s="113">
        <v>5.3159654990318606</v>
      </c>
      <c r="D18" s="115">
        <v>1510</v>
      </c>
      <c r="E18" s="114">
        <v>953</v>
      </c>
      <c r="F18" s="114">
        <v>1897</v>
      </c>
      <c r="G18" s="114">
        <v>1354</v>
      </c>
      <c r="H18" s="140">
        <v>1430</v>
      </c>
      <c r="I18" s="115">
        <v>80</v>
      </c>
      <c r="J18" s="116">
        <v>5.5944055944055942</v>
      </c>
      <c r="K18" s="110"/>
      <c r="L18" s="110"/>
      <c r="M18" s="110"/>
      <c r="N18" s="110"/>
      <c r="O18" s="110"/>
    </row>
    <row r="19" spans="1:15" s="110" customFormat="1" ht="24.95" customHeight="1" x14ac:dyDescent="0.2">
      <c r="A19" s="193" t="s">
        <v>146</v>
      </c>
      <c r="B19" s="199" t="s">
        <v>147</v>
      </c>
      <c r="C19" s="113">
        <v>11.392360499911987</v>
      </c>
      <c r="D19" s="115">
        <v>3236</v>
      </c>
      <c r="E19" s="114">
        <v>2957</v>
      </c>
      <c r="F19" s="114">
        <v>4570</v>
      </c>
      <c r="G19" s="114">
        <v>3004</v>
      </c>
      <c r="H19" s="140">
        <v>3173</v>
      </c>
      <c r="I19" s="115">
        <v>63</v>
      </c>
      <c r="J19" s="116">
        <v>1.9855026788528207</v>
      </c>
    </row>
    <row r="20" spans="1:15" s="287" customFormat="1" ht="24.95" customHeight="1" x14ac:dyDescent="0.2">
      <c r="A20" s="193" t="s">
        <v>148</v>
      </c>
      <c r="B20" s="199" t="s">
        <v>149</v>
      </c>
      <c r="C20" s="113">
        <v>5.1364196444287975</v>
      </c>
      <c r="D20" s="115">
        <v>1459</v>
      </c>
      <c r="E20" s="114">
        <v>1329</v>
      </c>
      <c r="F20" s="114">
        <v>2469</v>
      </c>
      <c r="G20" s="114">
        <v>1182</v>
      </c>
      <c r="H20" s="140">
        <v>1578</v>
      </c>
      <c r="I20" s="115">
        <v>-119</v>
      </c>
      <c r="J20" s="116">
        <v>-7.5411913814955636</v>
      </c>
      <c r="K20" s="110"/>
      <c r="L20" s="110"/>
      <c r="M20" s="110"/>
      <c r="N20" s="110"/>
      <c r="O20" s="110"/>
    </row>
    <row r="21" spans="1:15" s="110" customFormat="1" ht="24.95" customHeight="1" x14ac:dyDescent="0.2">
      <c r="A21" s="201" t="s">
        <v>150</v>
      </c>
      <c r="B21" s="202" t="s">
        <v>151</v>
      </c>
      <c r="C21" s="113">
        <v>6.5727864812533001</v>
      </c>
      <c r="D21" s="115">
        <v>1867</v>
      </c>
      <c r="E21" s="114">
        <v>1689</v>
      </c>
      <c r="F21" s="114">
        <v>2107</v>
      </c>
      <c r="G21" s="114">
        <v>1833</v>
      </c>
      <c r="H21" s="140">
        <v>1893</v>
      </c>
      <c r="I21" s="115">
        <v>-26</v>
      </c>
      <c r="J21" s="116">
        <v>-1.3734812466983624</v>
      </c>
    </row>
    <row r="22" spans="1:15" s="110" customFormat="1" ht="24.95" customHeight="1" x14ac:dyDescent="0.2">
      <c r="A22" s="201" t="s">
        <v>152</v>
      </c>
      <c r="B22" s="199" t="s">
        <v>153</v>
      </c>
      <c r="C22" s="113">
        <v>10.734025699700757</v>
      </c>
      <c r="D22" s="115">
        <v>3049</v>
      </c>
      <c r="E22" s="114">
        <v>2774</v>
      </c>
      <c r="F22" s="114">
        <v>3063</v>
      </c>
      <c r="G22" s="114">
        <v>2909</v>
      </c>
      <c r="H22" s="140">
        <v>2819</v>
      </c>
      <c r="I22" s="115">
        <v>230</v>
      </c>
      <c r="J22" s="116">
        <v>8.1589216034054637</v>
      </c>
    </row>
    <row r="23" spans="1:15" s="110" customFormat="1" ht="24.95" customHeight="1" x14ac:dyDescent="0.2">
      <c r="A23" s="193" t="s">
        <v>154</v>
      </c>
      <c r="B23" s="199" t="s">
        <v>155</v>
      </c>
      <c r="C23" s="113">
        <v>1.0843161415243796</v>
      </c>
      <c r="D23" s="115">
        <v>308</v>
      </c>
      <c r="E23" s="114">
        <v>208</v>
      </c>
      <c r="F23" s="114">
        <v>755</v>
      </c>
      <c r="G23" s="114">
        <v>224</v>
      </c>
      <c r="H23" s="140">
        <v>610</v>
      </c>
      <c r="I23" s="115">
        <v>-302</v>
      </c>
      <c r="J23" s="116">
        <v>-49.508196721311478</v>
      </c>
    </row>
    <row r="24" spans="1:15" s="110" customFormat="1" ht="24.95" customHeight="1" x14ac:dyDescent="0.2">
      <c r="A24" s="193" t="s">
        <v>156</v>
      </c>
      <c r="B24" s="199" t="s">
        <v>221</v>
      </c>
      <c r="C24" s="113">
        <v>10.702341137123746</v>
      </c>
      <c r="D24" s="115">
        <v>3040</v>
      </c>
      <c r="E24" s="114">
        <v>1895</v>
      </c>
      <c r="F24" s="114">
        <v>2768</v>
      </c>
      <c r="G24" s="114">
        <v>2057</v>
      </c>
      <c r="H24" s="140">
        <v>2634</v>
      </c>
      <c r="I24" s="115">
        <v>406</v>
      </c>
      <c r="J24" s="116">
        <v>15.413819286256643</v>
      </c>
    </row>
    <row r="25" spans="1:15" s="110" customFormat="1" ht="24.95" customHeight="1" x14ac:dyDescent="0.2">
      <c r="A25" s="193" t="s">
        <v>222</v>
      </c>
      <c r="B25" s="204" t="s">
        <v>159</v>
      </c>
      <c r="C25" s="113">
        <v>7.6535821158246788</v>
      </c>
      <c r="D25" s="115">
        <v>2174</v>
      </c>
      <c r="E25" s="114">
        <v>2568</v>
      </c>
      <c r="F25" s="114">
        <v>2629</v>
      </c>
      <c r="G25" s="114">
        <v>2337</v>
      </c>
      <c r="H25" s="140">
        <v>2074</v>
      </c>
      <c r="I25" s="115">
        <v>100</v>
      </c>
      <c r="J25" s="116">
        <v>4.8216007714561231</v>
      </c>
    </row>
    <row r="26" spans="1:15" s="110" customFormat="1" ht="24.95" customHeight="1" x14ac:dyDescent="0.2">
      <c r="A26" s="201">
        <v>782.78300000000002</v>
      </c>
      <c r="B26" s="203" t="s">
        <v>160</v>
      </c>
      <c r="C26" s="113">
        <v>4.3830311564865339</v>
      </c>
      <c r="D26" s="115">
        <v>1245</v>
      </c>
      <c r="E26" s="114">
        <v>1209</v>
      </c>
      <c r="F26" s="114">
        <v>1636</v>
      </c>
      <c r="G26" s="114">
        <v>1636</v>
      </c>
      <c r="H26" s="140">
        <v>1594</v>
      </c>
      <c r="I26" s="115">
        <v>-349</v>
      </c>
      <c r="J26" s="116">
        <v>-21.894604767879549</v>
      </c>
    </row>
    <row r="27" spans="1:15" s="110" customFormat="1" ht="24.95" customHeight="1" x14ac:dyDescent="0.2">
      <c r="A27" s="193" t="s">
        <v>161</v>
      </c>
      <c r="B27" s="199" t="s">
        <v>162</v>
      </c>
      <c r="C27" s="113">
        <v>4.826615032564689</v>
      </c>
      <c r="D27" s="115">
        <v>1371</v>
      </c>
      <c r="E27" s="114">
        <v>1205</v>
      </c>
      <c r="F27" s="114">
        <v>1885</v>
      </c>
      <c r="G27" s="114">
        <v>1105</v>
      </c>
      <c r="H27" s="140">
        <v>1269</v>
      </c>
      <c r="I27" s="115">
        <v>102</v>
      </c>
      <c r="J27" s="116">
        <v>8.0378250591016549</v>
      </c>
    </row>
    <row r="28" spans="1:15" s="110" customFormat="1" ht="24.95" customHeight="1" x14ac:dyDescent="0.2">
      <c r="A28" s="193" t="s">
        <v>163</v>
      </c>
      <c r="B28" s="199" t="s">
        <v>164</v>
      </c>
      <c r="C28" s="113">
        <v>4.583700052807604</v>
      </c>
      <c r="D28" s="115">
        <v>1302</v>
      </c>
      <c r="E28" s="114">
        <v>1577</v>
      </c>
      <c r="F28" s="114">
        <v>2126</v>
      </c>
      <c r="G28" s="114">
        <v>1142</v>
      </c>
      <c r="H28" s="140">
        <v>1073</v>
      </c>
      <c r="I28" s="115">
        <v>229</v>
      </c>
      <c r="J28" s="116">
        <v>21.342031686859272</v>
      </c>
    </row>
    <row r="29" spans="1:15" s="110" customFormat="1" ht="24.95" customHeight="1" x14ac:dyDescent="0.2">
      <c r="A29" s="193">
        <v>86</v>
      </c>
      <c r="B29" s="199" t="s">
        <v>165</v>
      </c>
      <c r="C29" s="113">
        <v>7.5726104559056502</v>
      </c>
      <c r="D29" s="115">
        <v>2151</v>
      </c>
      <c r="E29" s="114">
        <v>2095</v>
      </c>
      <c r="F29" s="114">
        <v>2499</v>
      </c>
      <c r="G29" s="114">
        <v>1616</v>
      </c>
      <c r="H29" s="140">
        <v>2004</v>
      </c>
      <c r="I29" s="115">
        <v>147</v>
      </c>
      <c r="J29" s="116">
        <v>7.3353293413173652</v>
      </c>
    </row>
    <row r="30" spans="1:15" s="110" customFormat="1" ht="24.95" customHeight="1" x14ac:dyDescent="0.2">
      <c r="A30" s="193">
        <v>87.88</v>
      </c>
      <c r="B30" s="204" t="s">
        <v>166</v>
      </c>
      <c r="C30" s="113">
        <v>6.3474740362612216</v>
      </c>
      <c r="D30" s="115">
        <v>1803</v>
      </c>
      <c r="E30" s="114">
        <v>1852</v>
      </c>
      <c r="F30" s="114">
        <v>3024</v>
      </c>
      <c r="G30" s="114">
        <v>1753</v>
      </c>
      <c r="H30" s="140">
        <v>1794</v>
      </c>
      <c r="I30" s="115">
        <v>9</v>
      </c>
      <c r="J30" s="116">
        <v>0.50167224080267558</v>
      </c>
    </row>
    <row r="31" spans="1:15" s="110" customFormat="1" ht="24.95" customHeight="1" x14ac:dyDescent="0.2">
      <c r="A31" s="193" t="s">
        <v>167</v>
      </c>
      <c r="B31" s="199" t="s">
        <v>168</v>
      </c>
      <c r="C31" s="113">
        <v>6.2101742650941736</v>
      </c>
      <c r="D31" s="115">
        <v>1764</v>
      </c>
      <c r="E31" s="114">
        <v>1448</v>
      </c>
      <c r="F31" s="114">
        <v>2187</v>
      </c>
      <c r="G31" s="114">
        <v>1679</v>
      </c>
      <c r="H31" s="140">
        <v>1860</v>
      </c>
      <c r="I31" s="115">
        <v>-96</v>
      </c>
      <c r="J31" s="116">
        <v>-5.161290322580645</v>
      </c>
    </row>
    <row r="32" spans="1:15" s="110" customFormat="1" ht="24.95" customHeight="1" x14ac:dyDescent="0.2">
      <c r="A32" s="193"/>
      <c r="B32" s="204" t="s">
        <v>169</v>
      </c>
      <c r="C32" s="113" t="s">
        <v>514</v>
      </c>
      <c r="D32" s="115" t="s">
        <v>514</v>
      </c>
      <c r="E32" s="114">
        <v>0</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1.5525435662735434</v>
      </c>
      <c r="D34" s="115">
        <v>441</v>
      </c>
      <c r="E34" s="114">
        <v>268</v>
      </c>
      <c r="F34" s="114">
        <v>832</v>
      </c>
      <c r="G34" s="114">
        <v>934</v>
      </c>
      <c r="H34" s="140">
        <v>529</v>
      </c>
      <c r="I34" s="115">
        <v>-88</v>
      </c>
      <c r="J34" s="116">
        <v>-16.6351606805293</v>
      </c>
    </row>
    <row r="35" spans="1:10" s="110" customFormat="1" ht="24.95" customHeight="1" x14ac:dyDescent="0.2">
      <c r="A35" s="292" t="s">
        <v>171</v>
      </c>
      <c r="B35" s="293" t="s">
        <v>172</v>
      </c>
      <c r="C35" s="113">
        <v>11.244499207885935</v>
      </c>
      <c r="D35" s="115">
        <v>3194</v>
      </c>
      <c r="E35" s="114">
        <v>2560</v>
      </c>
      <c r="F35" s="114">
        <v>4711</v>
      </c>
      <c r="G35" s="114">
        <v>2927</v>
      </c>
      <c r="H35" s="140">
        <v>3331</v>
      </c>
      <c r="I35" s="115">
        <v>-137</v>
      </c>
      <c r="J35" s="116">
        <v>-4.1128790153107175</v>
      </c>
    </row>
    <row r="36" spans="1:10" s="110" customFormat="1" ht="24.95" customHeight="1" x14ac:dyDescent="0.2">
      <c r="A36" s="294" t="s">
        <v>173</v>
      </c>
      <c r="B36" s="295" t="s">
        <v>174</v>
      </c>
      <c r="C36" s="125">
        <v>87.199436718887526</v>
      </c>
      <c r="D36" s="143">
        <v>24769</v>
      </c>
      <c r="E36" s="144">
        <v>22806</v>
      </c>
      <c r="F36" s="144">
        <v>31718</v>
      </c>
      <c r="G36" s="144">
        <v>22477</v>
      </c>
      <c r="H36" s="145">
        <v>24375</v>
      </c>
      <c r="I36" s="143">
        <v>394</v>
      </c>
      <c r="J36" s="146">
        <v>1.6164102564102565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28405</v>
      </c>
      <c r="F11" s="264">
        <v>25634</v>
      </c>
      <c r="G11" s="264">
        <v>37262</v>
      </c>
      <c r="H11" s="264">
        <v>26338</v>
      </c>
      <c r="I11" s="265">
        <v>28237</v>
      </c>
      <c r="J11" s="263">
        <v>168</v>
      </c>
      <c r="K11" s="266">
        <v>0.59496405425505539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23.048759021299066</v>
      </c>
      <c r="E13" s="115">
        <v>6547</v>
      </c>
      <c r="F13" s="114">
        <v>6781</v>
      </c>
      <c r="G13" s="114">
        <v>8761</v>
      </c>
      <c r="H13" s="114">
        <v>7447</v>
      </c>
      <c r="I13" s="140">
        <v>6706</v>
      </c>
      <c r="J13" s="115">
        <v>-159</v>
      </c>
      <c r="K13" s="116">
        <v>-2.3710110348941247</v>
      </c>
    </row>
    <row r="14" spans="1:15" ht="15.95" customHeight="1" x14ac:dyDescent="0.2">
      <c r="A14" s="306" t="s">
        <v>230</v>
      </c>
      <c r="B14" s="307"/>
      <c r="C14" s="308"/>
      <c r="D14" s="113">
        <v>47.283928885759551</v>
      </c>
      <c r="E14" s="115">
        <v>13431</v>
      </c>
      <c r="F14" s="114">
        <v>11186</v>
      </c>
      <c r="G14" s="114">
        <v>19826</v>
      </c>
      <c r="H14" s="114">
        <v>11539</v>
      </c>
      <c r="I14" s="140">
        <v>13591</v>
      </c>
      <c r="J14" s="115">
        <v>-160</v>
      </c>
      <c r="K14" s="116">
        <v>-1.17724965050401</v>
      </c>
    </row>
    <row r="15" spans="1:15" ht="15.95" customHeight="1" x14ac:dyDescent="0.2">
      <c r="A15" s="306" t="s">
        <v>231</v>
      </c>
      <c r="B15" s="307"/>
      <c r="C15" s="308"/>
      <c r="D15" s="113">
        <v>9.6215455025523671</v>
      </c>
      <c r="E15" s="115">
        <v>2733</v>
      </c>
      <c r="F15" s="114">
        <v>2286</v>
      </c>
      <c r="G15" s="114">
        <v>2944</v>
      </c>
      <c r="H15" s="114">
        <v>2188</v>
      </c>
      <c r="I15" s="140">
        <v>2709</v>
      </c>
      <c r="J15" s="115">
        <v>24</v>
      </c>
      <c r="K15" s="116">
        <v>0.88593576965669985</v>
      </c>
    </row>
    <row r="16" spans="1:15" ht="15.95" customHeight="1" x14ac:dyDescent="0.2">
      <c r="A16" s="306" t="s">
        <v>232</v>
      </c>
      <c r="B16" s="307"/>
      <c r="C16" s="308"/>
      <c r="D16" s="113">
        <v>19.809892624537934</v>
      </c>
      <c r="E16" s="115">
        <v>5627</v>
      </c>
      <c r="F16" s="114">
        <v>5277</v>
      </c>
      <c r="G16" s="114">
        <v>5579</v>
      </c>
      <c r="H16" s="114">
        <v>5096</v>
      </c>
      <c r="I16" s="140">
        <v>5157</v>
      </c>
      <c r="J16" s="115">
        <v>470</v>
      </c>
      <c r="K16" s="116">
        <v>9.1138258677525688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1.8201020947016371</v>
      </c>
      <c r="E18" s="115">
        <v>517</v>
      </c>
      <c r="F18" s="114">
        <v>374</v>
      </c>
      <c r="G18" s="114">
        <v>904</v>
      </c>
      <c r="H18" s="114">
        <v>999</v>
      </c>
      <c r="I18" s="140">
        <v>551</v>
      </c>
      <c r="J18" s="115">
        <v>-34</v>
      </c>
      <c r="K18" s="116">
        <v>-6.1705989110707806</v>
      </c>
    </row>
    <row r="19" spans="1:11" ht="14.1" customHeight="1" x14ac:dyDescent="0.2">
      <c r="A19" s="306" t="s">
        <v>235</v>
      </c>
      <c r="B19" s="307" t="s">
        <v>236</v>
      </c>
      <c r="C19" s="308"/>
      <c r="D19" s="113">
        <v>1.6475972540045767</v>
      </c>
      <c r="E19" s="115">
        <v>468</v>
      </c>
      <c r="F19" s="114">
        <v>316</v>
      </c>
      <c r="G19" s="114">
        <v>792</v>
      </c>
      <c r="H19" s="114">
        <v>960</v>
      </c>
      <c r="I19" s="140">
        <v>504</v>
      </c>
      <c r="J19" s="115">
        <v>-36</v>
      </c>
      <c r="K19" s="116">
        <v>-7.1428571428571432</v>
      </c>
    </row>
    <row r="20" spans="1:11" ht="14.1" customHeight="1" x14ac:dyDescent="0.2">
      <c r="A20" s="306">
        <v>12</v>
      </c>
      <c r="B20" s="307" t="s">
        <v>237</v>
      </c>
      <c r="C20" s="308"/>
      <c r="D20" s="113">
        <v>1.3025875726104559</v>
      </c>
      <c r="E20" s="115">
        <v>370</v>
      </c>
      <c r="F20" s="114">
        <v>252</v>
      </c>
      <c r="G20" s="114">
        <v>402</v>
      </c>
      <c r="H20" s="114">
        <v>331</v>
      </c>
      <c r="I20" s="140">
        <v>341</v>
      </c>
      <c r="J20" s="115">
        <v>29</v>
      </c>
      <c r="K20" s="116">
        <v>8.5043988269794717</v>
      </c>
    </row>
    <row r="21" spans="1:11" ht="14.1" customHeight="1" x14ac:dyDescent="0.2">
      <c r="A21" s="306">
        <v>21</v>
      </c>
      <c r="B21" s="307" t="s">
        <v>238</v>
      </c>
      <c r="C21" s="308"/>
      <c r="D21" s="113">
        <v>0.26755852842809363</v>
      </c>
      <c r="E21" s="115">
        <v>76</v>
      </c>
      <c r="F21" s="114">
        <v>34</v>
      </c>
      <c r="G21" s="114">
        <v>91</v>
      </c>
      <c r="H21" s="114">
        <v>64</v>
      </c>
      <c r="I21" s="140">
        <v>50</v>
      </c>
      <c r="J21" s="115">
        <v>26</v>
      </c>
      <c r="K21" s="116">
        <v>52</v>
      </c>
    </row>
    <row r="22" spans="1:11" ht="14.1" customHeight="1" x14ac:dyDescent="0.2">
      <c r="A22" s="306">
        <v>22</v>
      </c>
      <c r="B22" s="307" t="s">
        <v>239</v>
      </c>
      <c r="C22" s="308"/>
      <c r="D22" s="113">
        <v>0.78507305051927478</v>
      </c>
      <c r="E22" s="115">
        <v>223</v>
      </c>
      <c r="F22" s="114">
        <v>214</v>
      </c>
      <c r="G22" s="114">
        <v>374</v>
      </c>
      <c r="H22" s="114">
        <v>306</v>
      </c>
      <c r="I22" s="140">
        <v>287</v>
      </c>
      <c r="J22" s="115">
        <v>-64</v>
      </c>
      <c r="K22" s="116">
        <v>-22.299651567944252</v>
      </c>
    </row>
    <row r="23" spans="1:11" ht="14.1" customHeight="1" x14ac:dyDescent="0.2">
      <c r="A23" s="306">
        <v>23</v>
      </c>
      <c r="B23" s="307" t="s">
        <v>240</v>
      </c>
      <c r="C23" s="308"/>
      <c r="D23" s="113">
        <v>0.52103502904418231</v>
      </c>
      <c r="E23" s="115">
        <v>148</v>
      </c>
      <c r="F23" s="114">
        <v>105</v>
      </c>
      <c r="G23" s="114">
        <v>187</v>
      </c>
      <c r="H23" s="114">
        <v>127</v>
      </c>
      <c r="I23" s="140">
        <v>138</v>
      </c>
      <c r="J23" s="115">
        <v>10</v>
      </c>
      <c r="K23" s="116">
        <v>7.2463768115942031</v>
      </c>
    </row>
    <row r="24" spans="1:11" ht="14.1" customHeight="1" x14ac:dyDescent="0.2">
      <c r="A24" s="306">
        <v>24</v>
      </c>
      <c r="B24" s="307" t="s">
        <v>241</v>
      </c>
      <c r="C24" s="308"/>
      <c r="D24" s="113">
        <v>1.4328463298715015</v>
      </c>
      <c r="E24" s="115">
        <v>407</v>
      </c>
      <c r="F24" s="114">
        <v>207</v>
      </c>
      <c r="G24" s="114">
        <v>631</v>
      </c>
      <c r="H24" s="114">
        <v>354</v>
      </c>
      <c r="I24" s="140">
        <v>401</v>
      </c>
      <c r="J24" s="115">
        <v>6</v>
      </c>
      <c r="K24" s="116">
        <v>1.4962593516209477</v>
      </c>
    </row>
    <row r="25" spans="1:11" ht="14.1" customHeight="1" x14ac:dyDescent="0.2">
      <c r="A25" s="306">
        <v>25</v>
      </c>
      <c r="B25" s="307" t="s">
        <v>242</v>
      </c>
      <c r="C25" s="308"/>
      <c r="D25" s="113">
        <v>2.6227776799859179</v>
      </c>
      <c r="E25" s="115">
        <v>745</v>
      </c>
      <c r="F25" s="114">
        <v>498</v>
      </c>
      <c r="G25" s="114">
        <v>1147</v>
      </c>
      <c r="H25" s="114">
        <v>665</v>
      </c>
      <c r="I25" s="140">
        <v>759</v>
      </c>
      <c r="J25" s="115">
        <v>-14</v>
      </c>
      <c r="K25" s="116">
        <v>-1.8445322793148879</v>
      </c>
    </row>
    <row r="26" spans="1:11" ht="14.1" customHeight="1" x14ac:dyDescent="0.2">
      <c r="A26" s="306">
        <v>26</v>
      </c>
      <c r="B26" s="307" t="s">
        <v>243</v>
      </c>
      <c r="C26" s="308"/>
      <c r="D26" s="113">
        <v>2.4608343601478615</v>
      </c>
      <c r="E26" s="115">
        <v>699</v>
      </c>
      <c r="F26" s="114">
        <v>887</v>
      </c>
      <c r="G26" s="114">
        <v>1081</v>
      </c>
      <c r="H26" s="114">
        <v>614</v>
      </c>
      <c r="I26" s="140">
        <v>698</v>
      </c>
      <c r="J26" s="115">
        <v>1</v>
      </c>
      <c r="K26" s="116">
        <v>0.14326647564469913</v>
      </c>
    </row>
    <row r="27" spans="1:11" ht="14.1" customHeight="1" x14ac:dyDescent="0.2">
      <c r="A27" s="306">
        <v>27</v>
      </c>
      <c r="B27" s="307" t="s">
        <v>244</v>
      </c>
      <c r="C27" s="308"/>
      <c r="D27" s="113">
        <v>1.1371237458193979</v>
      </c>
      <c r="E27" s="115">
        <v>323</v>
      </c>
      <c r="F27" s="114">
        <v>273</v>
      </c>
      <c r="G27" s="114">
        <v>322</v>
      </c>
      <c r="H27" s="114">
        <v>211</v>
      </c>
      <c r="I27" s="140">
        <v>282</v>
      </c>
      <c r="J27" s="115">
        <v>41</v>
      </c>
      <c r="K27" s="116">
        <v>14.539007092198581</v>
      </c>
    </row>
    <row r="28" spans="1:11" ht="14.1" customHeight="1" x14ac:dyDescent="0.2">
      <c r="A28" s="306">
        <v>28</v>
      </c>
      <c r="B28" s="307" t="s">
        <v>245</v>
      </c>
      <c r="C28" s="308"/>
      <c r="D28" s="113">
        <v>0.12673825030804436</v>
      </c>
      <c r="E28" s="115">
        <v>36</v>
      </c>
      <c r="F28" s="114">
        <v>29</v>
      </c>
      <c r="G28" s="114">
        <v>40</v>
      </c>
      <c r="H28" s="114">
        <v>25</v>
      </c>
      <c r="I28" s="140">
        <v>41</v>
      </c>
      <c r="J28" s="115">
        <v>-5</v>
      </c>
      <c r="K28" s="116">
        <v>-12.195121951219512</v>
      </c>
    </row>
    <row r="29" spans="1:11" ht="14.1" customHeight="1" x14ac:dyDescent="0.2">
      <c r="A29" s="306">
        <v>29</v>
      </c>
      <c r="B29" s="307" t="s">
        <v>246</v>
      </c>
      <c r="C29" s="308"/>
      <c r="D29" s="113">
        <v>3.2459074106671362</v>
      </c>
      <c r="E29" s="115">
        <v>922</v>
      </c>
      <c r="F29" s="114">
        <v>900</v>
      </c>
      <c r="G29" s="114">
        <v>1355</v>
      </c>
      <c r="H29" s="114">
        <v>1243</v>
      </c>
      <c r="I29" s="140">
        <v>1108</v>
      </c>
      <c r="J29" s="115">
        <v>-186</v>
      </c>
      <c r="K29" s="116">
        <v>-16.787003610108304</v>
      </c>
    </row>
    <row r="30" spans="1:11" ht="14.1" customHeight="1" x14ac:dyDescent="0.2">
      <c r="A30" s="306" t="s">
        <v>247</v>
      </c>
      <c r="B30" s="307" t="s">
        <v>248</v>
      </c>
      <c r="C30" s="308"/>
      <c r="D30" s="113" t="s">
        <v>514</v>
      </c>
      <c r="E30" s="115" t="s">
        <v>514</v>
      </c>
      <c r="F30" s="114">
        <v>189</v>
      </c>
      <c r="G30" s="114">
        <v>382</v>
      </c>
      <c r="H30" s="114">
        <v>393</v>
      </c>
      <c r="I30" s="140" t="s">
        <v>514</v>
      </c>
      <c r="J30" s="115" t="s">
        <v>514</v>
      </c>
      <c r="K30" s="116" t="s">
        <v>514</v>
      </c>
    </row>
    <row r="31" spans="1:11" ht="14.1" customHeight="1" x14ac:dyDescent="0.2">
      <c r="A31" s="306" t="s">
        <v>249</v>
      </c>
      <c r="B31" s="307" t="s">
        <v>250</v>
      </c>
      <c r="C31" s="308"/>
      <c r="D31" s="113">
        <v>2.6122161591269144</v>
      </c>
      <c r="E31" s="115">
        <v>742</v>
      </c>
      <c r="F31" s="114">
        <v>711</v>
      </c>
      <c r="G31" s="114">
        <v>966</v>
      </c>
      <c r="H31" s="114">
        <v>850</v>
      </c>
      <c r="I31" s="140">
        <v>754</v>
      </c>
      <c r="J31" s="115">
        <v>-12</v>
      </c>
      <c r="K31" s="116">
        <v>-1.5915119363395225</v>
      </c>
    </row>
    <row r="32" spans="1:11" ht="14.1" customHeight="1" x14ac:dyDescent="0.2">
      <c r="A32" s="306">
        <v>31</v>
      </c>
      <c r="B32" s="307" t="s">
        <v>251</v>
      </c>
      <c r="C32" s="308"/>
      <c r="D32" s="113">
        <v>0.46118641084316142</v>
      </c>
      <c r="E32" s="115">
        <v>131</v>
      </c>
      <c r="F32" s="114">
        <v>121</v>
      </c>
      <c r="G32" s="114">
        <v>120</v>
      </c>
      <c r="H32" s="114">
        <v>95</v>
      </c>
      <c r="I32" s="140">
        <v>112</v>
      </c>
      <c r="J32" s="115">
        <v>19</v>
      </c>
      <c r="K32" s="116">
        <v>16.964285714285715</v>
      </c>
    </row>
    <row r="33" spans="1:11" ht="14.1" customHeight="1" x14ac:dyDescent="0.2">
      <c r="A33" s="306">
        <v>32</v>
      </c>
      <c r="B33" s="307" t="s">
        <v>252</v>
      </c>
      <c r="C33" s="308"/>
      <c r="D33" s="113">
        <v>2.1228656926597429</v>
      </c>
      <c r="E33" s="115">
        <v>603</v>
      </c>
      <c r="F33" s="114">
        <v>385</v>
      </c>
      <c r="G33" s="114">
        <v>792</v>
      </c>
      <c r="H33" s="114">
        <v>699</v>
      </c>
      <c r="I33" s="140">
        <v>508</v>
      </c>
      <c r="J33" s="115">
        <v>95</v>
      </c>
      <c r="K33" s="116">
        <v>18.700787401574804</v>
      </c>
    </row>
    <row r="34" spans="1:11" ht="14.1" customHeight="1" x14ac:dyDescent="0.2">
      <c r="A34" s="306">
        <v>33</v>
      </c>
      <c r="B34" s="307" t="s">
        <v>253</v>
      </c>
      <c r="C34" s="308"/>
      <c r="D34" s="113">
        <v>1.0631930998063721</v>
      </c>
      <c r="E34" s="115">
        <v>302</v>
      </c>
      <c r="F34" s="114">
        <v>169</v>
      </c>
      <c r="G34" s="114">
        <v>415</v>
      </c>
      <c r="H34" s="114">
        <v>272</v>
      </c>
      <c r="I34" s="140">
        <v>287</v>
      </c>
      <c r="J34" s="115">
        <v>15</v>
      </c>
      <c r="K34" s="116">
        <v>5.2264808362369335</v>
      </c>
    </row>
    <row r="35" spans="1:11" ht="14.1" customHeight="1" x14ac:dyDescent="0.2">
      <c r="A35" s="306">
        <v>34</v>
      </c>
      <c r="B35" s="307" t="s">
        <v>254</v>
      </c>
      <c r="C35" s="308"/>
      <c r="D35" s="113">
        <v>1.6722408026755853</v>
      </c>
      <c r="E35" s="115">
        <v>475</v>
      </c>
      <c r="F35" s="114">
        <v>307</v>
      </c>
      <c r="G35" s="114">
        <v>636</v>
      </c>
      <c r="H35" s="114">
        <v>371</v>
      </c>
      <c r="I35" s="140">
        <v>529</v>
      </c>
      <c r="J35" s="115">
        <v>-54</v>
      </c>
      <c r="K35" s="116">
        <v>-10.207939508506616</v>
      </c>
    </row>
    <row r="36" spans="1:11" ht="14.1" customHeight="1" x14ac:dyDescent="0.2">
      <c r="A36" s="306">
        <v>41</v>
      </c>
      <c r="B36" s="307" t="s">
        <v>255</v>
      </c>
      <c r="C36" s="308"/>
      <c r="D36" s="113">
        <v>1.2920260517514521</v>
      </c>
      <c r="E36" s="115">
        <v>367</v>
      </c>
      <c r="F36" s="114">
        <v>172</v>
      </c>
      <c r="G36" s="114">
        <v>268</v>
      </c>
      <c r="H36" s="114">
        <v>191</v>
      </c>
      <c r="I36" s="140">
        <v>196</v>
      </c>
      <c r="J36" s="115">
        <v>171</v>
      </c>
      <c r="K36" s="116">
        <v>87.244897959183675</v>
      </c>
    </row>
    <row r="37" spans="1:11" ht="14.1" customHeight="1" x14ac:dyDescent="0.2">
      <c r="A37" s="306">
        <v>42</v>
      </c>
      <c r="B37" s="307" t="s">
        <v>256</v>
      </c>
      <c r="C37" s="308"/>
      <c r="D37" s="113">
        <v>0.12321774335504312</v>
      </c>
      <c r="E37" s="115">
        <v>35</v>
      </c>
      <c r="F37" s="114">
        <v>26</v>
      </c>
      <c r="G37" s="114">
        <v>40</v>
      </c>
      <c r="H37" s="114">
        <v>19</v>
      </c>
      <c r="I37" s="140">
        <v>38</v>
      </c>
      <c r="J37" s="115">
        <v>-3</v>
      </c>
      <c r="K37" s="116">
        <v>-7.8947368421052628</v>
      </c>
    </row>
    <row r="38" spans="1:11" ht="14.1" customHeight="1" x14ac:dyDescent="0.2">
      <c r="A38" s="306">
        <v>43</v>
      </c>
      <c r="B38" s="307" t="s">
        <v>257</v>
      </c>
      <c r="C38" s="308"/>
      <c r="D38" s="113">
        <v>2.5418060200668897</v>
      </c>
      <c r="E38" s="115">
        <v>722</v>
      </c>
      <c r="F38" s="114">
        <v>534</v>
      </c>
      <c r="G38" s="114">
        <v>813</v>
      </c>
      <c r="H38" s="114">
        <v>578</v>
      </c>
      <c r="I38" s="140">
        <v>671</v>
      </c>
      <c r="J38" s="115">
        <v>51</v>
      </c>
      <c r="K38" s="116">
        <v>7.6005961251862892</v>
      </c>
    </row>
    <row r="39" spans="1:11" ht="14.1" customHeight="1" x14ac:dyDescent="0.2">
      <c r="A39" s="306">
        <v>51</v>
      </c>
      <c r="B39" s="307" t="s">
        <v>258</v>
      </c>
      <c r="C39" s="308"/>
      <c r="D39" s="113">
        <v>6.9283576835064249</v>
      </c>
      <c r="E39" s="115">
        <v>1968</v>
      </c>
      <c r="F39" s="114">
        <v>2733</v>
      </c>
      <c r="G39" s="114">
        <v>3337</v>
      </c>
      <c r="H39" s="114">
        <v>2540</v>
      </c>
      <c r="I39" s="140">
        <v>2349</v>
      </c>
      <c r="J39" s="115">
        <v>-381</v>
      </c>
      <c r="K39" s="116">
        <v>-16.219667943805874</v>
      </c>
    </row>
    <row r="40" spans="1:11" ht="14.1" customHeight="1" x14ac:dyDescent="0.2">
      <c r="A40" s="306" t="s">
        <v>259</v>
      </c>
      <c r="B40" s="307" t="s">
        <v>260</v>
      </c>
      <c r="C40" s="308"/>
      <c r="D40" s="113">
        <v>6.4777327935222671</v>
      </c>
      <c r="E40" s="115">
        <v>1840</v>
      </c>
      <c r="F40" s="114">
        <v>2603</v>
      </c>
      <c r="G40" s="114">
        <v>3118</v>
      </c>
      <c r="H40" s="114">
        <v>2406</v>
      </c>
      <c r="I40" s="140">
        <v>2182</v>
      </c>
      <c r="J40" s="115">
        <v>-342</v>
      </c>
      <c r="K40" s="116">
        <v>-15.673693858845096</v>
      </c>
    </row>
    <row r="41" spans="1:11" ht="14.1" customHeight="1" x14ac:dyDescent="0.2">
      <c r="A41" s="306"/>
      <c r="B41" s="307" t="s">
        <v>261</v>
      </c>
      <c r="C41" s="308"/>
      <c r="D41" s="113">
        <v>5.5166343953529307</v>
      </c>
      <c r="E41" s="115">
        <v>1567</v>
      </c>
      <c r="F41" s="114">
        <v>2352</v>
      </c>
      <c r="G41" s="114">
        <v>2299</v>
      </c>
      <c r="H41" s="114">
        <v>2230</v>
      </c>
      <c r="I41" s="140">
        <v>1865</v>
      </c>
      <c r="J41" s="115">
        <v>-298</v>
      </c>
      <c r="K41" s="116">
        <v>-15.978552278820375</v>
      </c>
    </row>
    <row r="42" spans="1:11" ht="14.1" customHeight="1" x14ac:dyDescent="0.2">
      <c r="A42" s="306">
        <v>52</v>
      </c>
      <c r="B42" s="307" t="s">
        <v>262</v>
      </c>
      <c r="C42" s="308"/>
      <c r="D42" s="113">
        <v>4.1295546558704457</v>
      </c>
      <c r="E42" s="115">
        <v>1173</v>
      </c>
      <c r="F42" s="114">
        <v>922</v>
      </c>
      <c r="G42" s="114">
        <v>1194</v>
      </c>
      <c r="H42" s="114">
        <v>962</v>
      </c>
      <c r="I42" s="140">
        <v>1115</v>
      </c>
      <c r="J42" s="115">
        <v>58</v>
      </c>
      <c r="K42" s="116">
        <v>5.2017937219730941</v>
      </c>
    </row>
    <row r="43" spans="1:11" ht="14.1" customHeight="1" x14ac:dyDescent="0.2">
      <c r="A43" s="306" t="s">
        <v>263</v>
      </c>
      <c r="B43" s="307" t="s">
        <v>264</v>
      </c>
      <c r="C43" s="308"/>
      <c r="D43" s="113">
        <v>3.8725576483013553</v>
      </c>
      <c r="E43" s="115">
        <v>1100</v>
      </c>
      <c r="F43" s="114">
        <v>866</v>
      </c>
      <c r="G43" s="114">
        <v>1094</v>
      </c>
      <c r="H43" s="114">
        <v>885</v>
      </c>
      <c r="I43" s="140">
        <v>1043</v>
      </c>
      <c r="J43" s="115">
        <v>57</v>
      </c>
      <c r="K43" s="116">
        <v>5.4650047938638542</v>
      </c>
    </row>
    <row r="44" spans="1:11" ht="14.1" customHeight="1" x14ac:dyDescent="0.2">
      <c r="A44" s="306">
        <v>53</v>
      </c>
      <c r="B44" s="307" t="s">
        <v>265</v>
      </c>
      <c r="C44" s="308"/>
      <c r="D44" s="113">
        <v>0.90477028692131667</v>
      </c>
      <c r="E44" s="115">
        <v>257</v>
      </c>
      <c r="F44" s="114">
        <v>223</v>
      </c>
      <c r="G44" s="114">
        <v>300</v>
      </c>
      <c r="H44" s="114">
        <v>218</v>
      </c>
      <c r="I44" s="140">
        <v>260</v>
      </c>
      <c r="J44" s="115">
        <v>-3</v>
      </c>
      <c r="K44" s="116">
        <v>-1.1538461538461537</v>
      </c>
    </row>
    <row r="45" spans="1:11" ht="14.1" customHeight="1" x14ac:dyDescent="0.2">
      <c r="A45" s="306" t="s">
        <v>266</v>
      </c>
      <c r="B45" s="307" t="s">
        <v>267</v>
      </c>
      <c r="C45" s="308"/>
      <c r="D45" s="113">
        <v>0.87308572434430554</v>
      </c>
      <c r="E45" s="115">
        <v>248</v>
      </c>
      <c r="F45" s="114">
        <v>214</v>
      </c>
      <c r="G45" s="114">
        <v>293</v>
      </c>
      <c r="H45" s="114">
        <v>207</v>
      </c>
      <c r="I45" s="140">
        <v>249</v>
      </c>
      <c r="J45" s="115">
        <v>-1</v>
      </c>
      <c r="K45" s="116">
        <v>-0.40160642570281124</v>
      </c>
    </row>
    <row r="46" spans="1:11" ht="14.1" customHeight="1" x14ac:dyDescent="0.2">
      <c r="A46" s="306">
        <v>54</v>
      </c>
      <c r="B46" s="307" t="s">
        <v>268</v>
      </c>
      <c r="C46" s="308"/>
      <c r="D46" s="113">
        <v>2.9889104030980462</v>
      </c>
      <c r="E46" s="115">
        <v>849</v>
      </c>
      <c r="F46" s="114">
        <v>786</v>
      </c>
      <c r="G46" s="114">
        <v>933</v>
      </c>
      <c r="H46" s="114">
        <v>755</v>
      </c>
      <c r="I46" s="140">
        <v>970</v>
      </c>
      <c r="J46" s="115">
        <v>-121</v>
      </c>
      <c r="K46" s="116">
        <v>-12.474226804123711</v>
      </c>
    </row>
    <row r="47" spans="1:11" ht="14.1" customHeight="1" x14ac:dyDescent="0.2">
      <c r="A47" s="306">
        <v>61</v>
      </c>
      <c r="B47" s="307" t="s">
        <v>269</v>
      </c>
      <c r="C47" s="308"/>
      <c r="D47" s="113">
        <v>2.0524555535997182</v>
      </c>
      <c r="E47" s="115">
        <v>583</v>
      </c>
      <c r="F47" s="114">
        <v>466</v>
      </c>
      <c r="G47" s="114">
        <v>680</v>
      </c>
      <c r="H47" s="114">
        <v>523</v>
      </c>
      <c r="I47" s="140">
        <v>616</v>
      </c>
      <c r="J47" s="115">
        <v>-33</v>
      </c>
      <c r="K47" s="116">
        <v>-5.3571428571428568</v>
      </c>
    </row>
    <row r="48" spans="1:11" ht="14.1" customHeight="1" x14ac:dyDescent="0.2">
      <c r="A48" s="306">
        <v>62</v>
      </c>
      <c r="B48" s="307" t="s">
        <v>270</v>
      </c>
      <c r="C48" s="308"/>
      <c r="D48" s="113">
        <v>6.8192219679633865</v>
      </c>
      <c r="E48" s="115">
        <v>1937</v>
      </c>
      <c r="F48" s="114">
        <v>1867</v>
      </c>
      <c r="G48" s="114">
        <v>2812</v>
      </c>
      <c r="H48" s="114">
        <v>1689</v>
      </c>
      <c r="I48" s="140">
        <v>1719</v>
      </c>
      <c r="J48" s="115">
        <v>218</v>
      </c>
      <c r="K48" s="116">
        <v>12.681791739383362</v>
      </c>
    </row>
    <row r="49" spans="1:11" ht="14.1" customHeight="1" x14ac:dyDescent="0.2">
      <c r="A49" s="306">
        <v>63</v>
      </c>
      <c r="B49" s="307" t="s">
        <v>271</v>
      </c>
      <c r="C49" s="308"/>
      <c r="D49" s="113">
        <v>4.4534412955465585</v>
      </c>
      <c r="E49" s="115">
        <v>1265</v>
      </c>
      <c r="F49" s="114">
        <v>1152</v>
      </c>
      <c r="G49" s="114">
        <v>1473</v>
      </c>
      <c r="H49" s="114">
        <v>1155</v>
      </c>
      <c r="I49" s="140">
        <v>1258</v>
      </c>
      <c r="J49" s="115">
        <v>7</v>
      </c>
      <c r="K49" s="116">
        <v>0.55643879173290933</v>
      </c>
    </row>
    <row r="50" spans="1:11" ht="14.1" customHeight="1" x14ac:dyDescent="0.2">
      <c r="A50" s="306" t="s">
        <v>272</v>
      </c>
      <c r="B50" s="307" t="s">
        <v>273</v>
      </c>
      <c r="C50" s="308"/>
      <c r="D50" s="113">
        <v>0.86604471043830311</v>
      </c>
      <c r="E50" s="115">
        <v>246</v>
      </c>
      <c r="F50" s="114">
        <v>193</v>
      </c>
      <c r="G50" s="114">
        <v>295</v>
      </c>
      <c r="H50" s="114">
        <v>143</v>
      </c>
      <c r="I50" s="140">
        <v>238</v>
      </c>
      <c r="J50" s="115">
        <v>8</v>
      </c>
      <c r="K50" s="116">
        <v>3.3613445378151261</v>
      </c>
    </row>
    <row r="51" spans="1:11" ht="14.1" customHeight="1" x14ac:dyDescent="0.2">
      <c r="A51" s="306" t="s">
        <v>274</v>
      </c>
      <c r="B51" s="307" t="s">
        <v>275</v>
      </c>
      <c r="C51" s="308"/>
      <c r="D51" s="113">
        <v>3.2388663967611335</v>
      </c>
      <c r="E51" s="115">
        <v>920</v>
      </c>
      <c r="F51" s="114">
        <v>868</v>
      </c>
      <c r="G51" s="114">
        <v>997</v>
      </c>
      <c r="H51" s="114">
        <v>914</v>
      </c>
      <c r="I51" s="140">
        <v>926</v>
      </c>
      <c r="J51" s="115">
        <v>-6</v>
      </c>
      <c r="K51" s="116">
        <v>-0.64794816414686829</v>
      </c>
    </row>
    <row r="52" spans="1:11" ht="14.1" customHeight="1" x14ac:dyDescent="0.2">
      <c r="A52" s="306">
        <v>71</v>
      </c>
      <c r="B52" s="307" t="s">
        <v>276</v>
      </c>
      <c r="C52" s="308"/>
      <c r="D52" s="113">
        <v>12.723112128146454</v>
      </c>
      <c r="E52" s="115">
        <v>3614</v>
      </c>
      <c r="F52" s="114">
        <v>2651</v>
      </c>
      <c r="G52" s="114">
        <v>3807</v>
      </c>
      <c r="H52" s="114">
        <v>2694</v>
      </c>
      <c r="I52" s="140">
        <v>3457</v>
      </c>
      <c r="J52" s="115">
        <v>157</v>
      </c>
      <c r="K52" s="116">
        <v>4.5415099797512291</v>
      </c>
    </row>
    <row r="53" spans="1:11" ht="14.1" customHeight="1" x14ac:dyDescent="0.2">
      <c r="A53" s="306" t="s">
        <v>277</v>
      </c>
      <c r="B53" s="307" t="s">
        <v>278</v>
      </c>
      <c r="C53" s="308"/>
      <c r="D53" s="113">
        <v>3.9957753916563985</v>
      </c>
      <c r="E53" s="115">
        <v>1135</v>
      </c>
      <c r="F53" s="114">
        <v>878</v>
      </c>
      <c r="G53" s="114">
        <v>1143</v>
      </c>
      <c r="H53" s="114">
        <v>869</v>
      </c>
      <c r="I53" s="140">
        <v>1181</v>
      </c>
      <c r="J53" s="115">
        <v>-46</v>
      </c>
      <c r="K53" s="116">
        <v>-3.8950042337002539</v>
      </c>
    </row>
    <row r="54" spans="1:11" ht="14.1" customHeight="1" x14ac:dyDescent="0.2">
      <c r="A54" s="306" t="s">
        <v>279</v>
      </c>
      <c r="B54" s="307" t="s">
        <v>280</v>
      </c>
      <c r="C54" s="308"/>
      <c r="D54" s="113">
        <v>7.4881182890336211</v>
      </c>
      <c r="E54" s="115">
        <v>2127</v>
      </c>
      <c r="F54" s="114">
        <v>1575</v>
      </c>
      <c r="G54" s="114">
        <v>2383</v>
      </c>
      <c r="H54" s="114">
        <v>1617</v>
      </c>
      <c r="I54" s="140">
        <v>1978</v>
      </c>
      <c r="J54" s="115">
        <v>149</v>
      </c>
      <c r="K54" s="116">
        <v>7.532861476238625</v>
      </c>
    </row>
    <row r="55" spans="1:11" ht="14.1" customHeight="1" x14ac:dyDescent="0.2">
      <c r="A55" s="306">
        <v>72</v>
      </c>
      <c r="B55" s="307" t="s">
        <v>281</v>
      </c>
      <c r="C55" s="308"/>
      <c r="D55" s="113">
        <v>2.3693011793698293</v>
      </c>
      <c r="E55" s="115">
        <v>673</v>
      </c>
      <c r="F55" s="114">
        <v>477</v>
      </c>
      <c r="G55" s="114">
        <v>1146</v>
      </c>
      <c r="H55" s="114">
        <v>496</v>
      </c>
      <c r="I55" s="140">
        <v>923</v>
      </c>
      <c r="J55" s="115">
        <v>-250</v>
      </c>
      <c r="K55" s="116">
        <v>-27.085590465872155</v>
      </c>
    </row>
    <row r="56" spans="1:11" ht="14.1" customHeight="1" x14ac:dyDescent="0.2">
      <c r="A56" s="306" t="s">
        <v>282</v>
      </c>
      <c r="B56" s="307" t="s">
        <v>283</v>
      </c>
      <c r="C56" s="308"/>
      <c r="D56" s="113">
        <v>0.74986798098926244</v>
      </c>
      <c r="E56" s="115">
        <v>213</v>
      </c>
      <c r="F56" s="114">
        <v>175</v>
      </c>
      <c r="G56" s="114">
        <v>690</v>
      </c>
      <c r="H56" s="114">
        <v>168</v>
      </c>
      <c r="I56" s="140">
        <v>494</v>
      </c>
      <c r="J56" s="115">
        <v>-281</v>
      </c>
      <c r="K56" s="116">
        <v>-56.882591093117412</v>
      </c>
    </row>
    <row r="57" spans="1:11" ht="14.1" customHeight="1" x14ac:dyDescent="0.2">
      <c r="A57" s="306" t="s">
        <v>284</v>
      </c>
      <c r="B57" s="307" t="s">
        <v>285</v>
      </c>
      <c r="C57" s="308"/>
      <c r="D57" s="113">
        <v>1.0526315789473684</v>
      </c>
      <c r="E57" s="115">
        <v>299</v>
      </c>
      <c r="F57" s="114">
        <v>242</v>
      </c>
      <c r="G57" s="114">
        <v>281</v>
      </c>
      <c r="H57" s="114">
        <v>222</v>
      </c>
      <c r="I57" s="140">
        <v>278</v>
      </c>
      <c r="J57" s="115">
        <v>21</v>
      </c>
      <c r="K57" s="116">
        <v>7.5539568345323742</v>
      </c>
    </row>
    <row r="58" spans="1:11" ht="14.1" customHeight="1" x14ac:dyDescent="0.2">
      <c r="A58" s="306">
        <v>73</v>
      </c>
      <c r="B58" s="307" t="s">
        <v>286</v>
      </c>
      <c r="C58" s="308"/>
      <c r="D58" s="113">
        <v>3.1649357507481075</v>
      </c>
      <c r="E58" s="115">
        <v>899</v>
      </c>
      <c r="F58" s="114">
        <v>685</v>
      </c>
      <c r="G58" s="114">
        <v>1188</v>
      </c>
      <c r="H58" s="114">
        <v>704</v>
      </c>
      <c r="I58" s="140">
        <v>837</v>
      </c>
      <c r="J58" s="115">
        <v>62</v>
      </c>
      <c r="K58" s="116">
        <v>7.4074074074074074</v>
      </c>
    </row>
    <row r="59" spans="1:11" ht="14.1" customHeight="1" x14ac:dyDescent="0.2">
      <c r="A59" s="306" t="s">
        <v>287</v>
      </c>
      <c r="B59" s="307" t="s">
        <v>288</v>
      </c>
      <c r="C59" s="308"/>
      <c r="D59" s="113">
        <v>2.365780672416828</v>
      </c>
      <c r="E59" s="115">
        <v>672</v>
      </c>
      <c r="F59" s="114">
        <v>479</v>
      </c>
      <c r="G59" s="114">
        <v>888</v>
      </c>
      <c r="H59" s="114">
        <v>513</v>
      </c>
      <c r="I59" s="140">
        <v>619</v>
      </c>
      <c r="J59" s="115">
        <v>53</v>
      </c>
      <c r="K59" s="116">
        <v>8.5621970920840056</v>
      </c>
    </row>
    <row r="60" spans="1:11" ht="14.1" customHeight="1" x14ac:dyDescent="0.2">
      <c r="A60" s="306">
        <v>81</v>
      </c>
      <c r="B60" s="307" t="s">
        <v>289</v>
      </c>
      <c r="C60" s="308"/>
      <c r="D60" s="113">
        <v>7.6042950184826612</v>
      </c>
      <c r="E60" s="115">
        <v>2160</v>
      </c>
      <c r="F60" s="114">
        <v>2121</v>
      </c>
      <c r="G60" s="114">
        <v>2621</v>
      </c>
      <c r="H60" s="114">
        <v>1793</v>
      </c>
      <c r="I60" s="140">
        <v>2087</v>
      </c>
      <c r="J60" s="115">
        <v>73</v>
      </c>
      <c r="K60" s="116">
        <v>3.4978437949209393</v>
      </c>
    </row>
    <row r="61" spans="1:11" ht="14.1" customHeight="1" x14ac:dyDescent="0.2">
      <c r="A61" s="306" t="s">
        <v>290</v>
      </c>
      <c r="B61" s="307" t="s">
        <v>291</v>
      </c>
      <c r="C61" s="308"/>
      <c r="D61" s="113">
        <v>2.4819574018658686</v>
      </c>
      <c r="E61" s="115">
        <v>705</v>
      </c>
      <c r="F61" s="114">
        <v>423</v>
      </c>
      <c r="G61" s="114">
        <v>843</v>
      </c>
      <c r="H61" s="114">
        <v>491</v>
      </c>
      <c r="I61" s="140">
        <v>641</v>
      </c>
      <c r="J61" s="115">
        <v>64</v>
      </c>
      <c r="K61" s="116">
        <v>9.9843993759750393</v>
      </c>
    </row>
    <row r="62" spans="1:11" ht="14.1" customHeight="1" x14ac:dyDescent="0.2">
      <c r="A62" s="306" t="s">
        <v>292</v>
      </c>
      <c r="B62" s="307" t="s">
        <v>293</v>
      </c>
      <c r="C62" s="308"/>
      <c r="D62" s="113">
        <v>2.6262981869389193</v>
      </c>
      <c r="E62" s="115">
        <v>746</v>
      </c>
      <c r="F62" s="114">
        <v>1006</v>
      </c>
      <c r="G62" s="114">
        <v>1196</v>
      </c>
      <c r="H62" s="114">
        <v>694</v>
      </c>
      <c r="I62" s="140">
        <v>681</v>
      </c>
      <c r="J62" s="115">
        <v>65</v>
      </c>
      <c r="K62" s="116">
        <v>9.5447870778267259</v>
      </c>
    </row>
    <row r="63" spans="1:11" ht="14.1" customHeight="1" x14ac:dyDescent="0.2">
      <c r="A63" s="306"/>
      <c r="B63" s="307" t="s">
        <v>294</v>
      </c>
      <c r="C63" s="308"/>
      <c r="D63" s="113">
        <v>2.3235345889808134</v>
      </c>
      <c r="E63" s="115">
        <v>660</v>
      </c>
      <c r="F63" s="114">
        <v>904</v>
      </c>
      <c r="G63" s="114">
        <v>922</v>
      </c>
      <c r="H63" s="114">
        <v>619</v>
      </c>
      <c r="I63" s="140">
        <v>596</v>
      </c>
      <c r="J63" s="115">
        <v>64</v>
      </c>
      <c r="K63" s="116">
        <v>10.738255033557047</v>
      </c>
    </row>
    <row r="64" spans="1:11" ht="14.1" customHeight="1" x14ac:dyDescent="0.2">
      <c r="A64" s="306" t="s">
        <v>295</v>
      </c>
      <c r="B64" s="307" t="s">
        <v>296</v>
      </c>
      <c r="C64" s="308"/>
      <c r="D64" s="113">
        <v>1.0244675233233587</v>
      </c>
      <c r="E64" s="115">
        <v>291</v>
      </c>
      <c r="F64" s="114">
        <v>187</v>
      </c>
      <c r="G64" s="114">
        <v>212</v>
      </c>
      <c r="H64" s="114">
        <v>201</v>
      </c>
      <c r="I64" s="140">
        <v>270</v>
      </c>
      <c r="J64" s="115">
        <v>21</v>
      </c>
      <c r="K64" s="116">
        <v>7.7777777777777777</v>
      </c>
    </row>
    <row r="65" spans="1:11" ht="14.1" customHeight="1" x14ac:dyDescent="0.2">
      <c r="A65" s="306" t="s">
        <v>297</v>
      </c>
      <c r="B65" s="307" t="s">
        <v>298</v>
      </c>
      <c r="C65" s="308"/>
      <c r="D65" s="113">
        <v>0.55271959162119344</v>
      </c>
      <c r="E65" s="115">
        <v>157</v>
      </c>
      <c r="F65" s="114">
        <v>221</v>
      </c>
      <c r="G65" s="114">
        <v>148</v>
      </c>
      <c r="H65" s="114">
        <v>129</v>
      </c>
      <c r="I65" s="140">
        <v>192</v>
      </c>
      <c r="J65" s="115">
        <v>-35</v>
      </c>
      <c r="K65" s="116">
        <v>-18.229166666666668</v>
      </c>
    </row>
    <row r="66" spans="1:11" ht="14.1" customHeight="1" x14ac:dyDescent="0.2">
      <c r="A66" s="306">
        <v>82</v>
      </c>
      <c r="B66" s="307" t="s">
        <v>299</v>
      </c>
      <c r="C66" s="308"/>
      <c r="D66" s="113">
        <v>3.0593205421580709</v>
      </c>
      <c r="E66" s="115">
        <v>869</v>
      </c>
      <c r="F66" s="114">
        <v>920</v>
      </c>
      <c r="G66" s="114">
        <v>1175</v>
      </c>
      <c r="H66" s="114">
        <v>924</v>
      </c>
      <c r="I66" s="140">
        <v>838</v>
      </c>
      <c r="J66" s="115">
        <v>31</v>
      </c>
      <c r="K66" s="116">
        <v>3.6992840095465396</v>
      </c>
    </row>
    <row r="67" spans="1:11" ht="14.1" customHeight="1" x14ac:dyDescent="0.2">
      <c r="A67" s="306" t="s">
        <v>300</v>
      </c>
      <c r="B67" s="307" t="s">
        <v>301</v>
      </c>
      <c r="C67" s="308"/>
      <c r="D67" s="113">
        <v>1.7919380390776272</v>
      </c>
      <c r="E67" s="115">
        <v>509</v>
      </c>
      <c r="F67" s="114">
        <v>652</v>
      </c>
      <c r="G67" s="114">
        <v>668</v>
      </c>
      <c r="H67" s="114">
        <v>651</v>
      </c>
      <c r="I67" s="140">
        <v>504</v>
      </c>
      <c r="J67" s="115">
        <v>5</v>
      </c>
      <c r="K67" s="116">
        <v>0.99206349206349209</v>
      </c>
    </row>
    <row r="68" spans="1:11" ht="14.1" customHeight="1" x14ac:dyDescent="0.2">
      <c r="A68" s="306" t="s">
        <v>302</v>
      </c>
      <c r="B68" s="307" t="s">
        <v>303</v>
      </c>
      <c r="C68" s="308"/>
      <c r="D68" s="113">
        <v>0.79563457137827842</v>
      </c>
      <c r="E68" s="115">
        <v>226</v>
      </c>
      <c r="F68" s="114">
        <v>166</v>
      </c>
      <c r="G68" s="114">
        <v>324</v>
      </c>
      <c r="H68" s="114">
        <v>186</v>
      </c>
      <c r="I68" s="140">
        <v>218</v>
      </c>
      <c r="J68" s="115">
        <v>8</v>
      </c>
      <c r="K68" s="116">
        <v>3.669724770642202</v>
      </c>
    </row>
    <row r="69" spans="1:11" ht="14.1" customHeight="1" x14ac:dyDescent="0.2">
      <c r="A69" s="306">
        <v>83</v>
      </c>
      <c r="B69" s="307" t="s">
        <v>304</v>
      </c>
      <c r="C69" s="308"/>
      <c r="D69" s="113">
        <v>4.6259461362436189</v>
      </c>
      <c r="E69" s="115">
        <v>1314</v>
      </c>
      <c r="F69" s="114">
        <v>1339</v>
      </c>
      <c r="G69" s="114">
        <v>2825</v>
      </c>
      <c r="H69" s="114">
        <v>1013</v>
      </c>
      <c r="I69" s="140">
        <v>1263</v>
      </c>
      <c r="J69" s="115">
        <v>51</v>
      </c>
      <c r="K69" s="116">
        <v>4.0380047505938244</v>
      </c>
    </row>
    <row r="70" spans="1:11" ht="14.1" customHeight="1" x14ac:dyDescent="0.2">
      <c r="A70" s="306" t="s">
        <v>305</v>
      </c>
      <c r="B70" s="307" t="s">
        <v>306</v>
      </c>
      <c r="C70" s="308"/>
      <c r="D70" s="113">
        <v>3.7317373701813059</v>
      </c>
      <c r="E70" s="115">
        <v>1060</v>
      </c>
      <c r="F70" s="114">
        <v>1124</v>
      </c>
      <c r="G70" s="114">
        <v>2513</v>
      </c>
      <c r="H70" s="114">
        <v>794</v>
      </c>
      <c r="I70" s="140">
        <v>1016</v>
      </c>
      <c r="J70" s="115">
        <v>44</v>
      </c>
      <c r="K70" s="116">
        <v>4.3307086614173231</v>
      </c>
    </row>
    <row r="71" spans="1:11" ht="14.1" customHeight="1" x14ac:dyDescent="0.2">
      <c r="A71" s="306"/>
      <c r="B71" s="307" t="s">
        <v>307</v>
      </c>
      <c r="C71" s="308"/>
      <c r="D71" s="113">
        <v>1.9186762893856715</v>
      </c>
      <c r="E71" s="115">
        <v>545</v>
      </c>
      <c r="F71" s="114">
        <v>584</v>
      </c>
      <c r="G71" s="114">
        <v>1594</v>
      </c>
      <c r="H71" s="114">
        <v>408</v>
      </c>
      <c r="I71" s="140">
        <v>537</v>
      </c>
      <c r="J71" s="115">
        <v>8</v>
      </c>
      <c r="K71" s="116">
        <v>1.4897579143389199</v>
      </c>
    </row>
    <row r="72" spans="1:11" ht="14.1" customHeight="1" x14ac:dyDescent="0.2">
      <c r="A72" s="306">
        <v>84</v>
      </c>
      <c r="B72" s="307" t="s">
        <v>308</v>
      </c>
      <c r="C72" s="308"/>
      <c r="D72" s="113">
        <v>3.6155606407322654</v>
      </c>
      <c r="E72" s="115">
        <v>1027</v>
      </c>
      <c r="F72" s="114">
        <v>1179</v>
      </c>
      <c r="G72" s="114">
        <v>1122</v>
      </c>
      <c r="H72" s="114">
        <v>1055</v>
      </c>
      <c r="I72" s="140">
        <v>1013</v>
      </c>
      <c r="J72" s="115">
        <v>14</v>
      </c>
      <c r="K72" s="116">
        <v>1.3820335636722607</v>
      </c>
    </row>
    <row r="73" spans="1:11" ht="14.1" customHeight="1" x14ac:dyDescent="0.2">
      <c r="A73" s="306" t="s">
        <v>309</v>
      </c>
      <c r="B73" s="307" t="s">
        <v>310</v>
      </c>
      <c r="C73" s="308"/>
      <c r="D73" s="113">
        <v>0.68649885583524028</v>
      </c>
      <c r="E73" s="115">
        <v>195</v>
      </c>
      <c r="F73" s="114">
        <v>193</v>
      </c>
      <c r="G73" s="114">
        <v>326</v>
      </c>
      <c r="H73" s="114">
        <v>184</v>
      </c>
      <c r="I73" s="140">
        <v>212</v>
      </c>
      <c r="J73" s="115">
        <v>-17</v>
      </c>
      <c r="K73" s="116">
        <v>-8.0188679245283012</v>
      </c>
    </row>
    <row r="74" spans="1:11" ht="14.1" customHeight="1" x14ac:dyDescent="0.2">
      <c r="A74" s="306" t="s">
        <v>311</v>
      </c>
      <c r="B74" s="307" t="s">
        <v>312</v>
      </c>
      <c r="C74" s="308"/>
      <c r="D74" s="113">
        <v>0.21827143108607638</v>
      </c>
      <c r="E74" s="115">
        <v>62</v>
      </c>
      <c r="F74" s="114">
        <v>27</v>
      </c>
      <c r="G74" s="114">
        <v>57</v>
      </c>
      <c r="H74" s="114">
        <v>24</v>
      </c>
      <c r="I74" s="140">
        <v>29</v>
      </c>
      <c r="J74" s="115">
        <v>33</v>
      </c>
      <c r="K74" s="116">
        <v>113.79310344827586</v>
      </c>
    </row>
    <row r="75" spans="1:11" ht="14.1" customHeight="1" x14ac:dyDescent="0.2">
      <c r="A75" s="306" t="s">
        <v>313</v>
      </c>
      <c r="B75" s="307" t="s">
        <v>314</v>
      </c>
      <c r="C75" s="308"/>
      <c r="D75" s="113">
        <v>2.1228656926597429</v>
      </c>
      <c r="E75" s="115">
        <v>603</v>
      </c>
      <c r="F75" s="114">
        <v>807</v>
      </c>
      <c r="G75" s="114">
        <v>560</v>
      </c>
      <c r="H75" s="114">
        <v>704</v>
      </c>
      <c r="I75" s="140">
        <v>567</v>
      </c>
      <c r="J75" s="115">
        <v>36</v>
      </c>
      <c r="K75" s="116">
        <v>6.3492063492063489</v>
      </c>
    </row>
    <row r="76" spans="1:11" ht="14.1" customHeight="1" x14ac:dyDescent="0.2">
      <c r="A76" s="306">
        <v>91</v>
      </c>
      <c r="B76" s="307" t="s">
        <v>315</v>
      </c>
      <c r="C76" s="308"/>
      <c r="D76" s="113">
        <v>0.42246083436014786</v>
      </c>
      <c r="E76" s="115">
        <v>120</v>
      </c>
      <c r="F76" s="114">
        <v>114</v>
      </c>
      <c r="G76" s="114">
        <v>133</v>
      </c>
      <c r="H76" s="114">
        <v>109</v>
      </c>
      <c r="I76" s="140">
        <v>137</v>
      </c>
      <c r="J76" s="115">
        <v>-17</v>
      </c>
      <c r="K76" s="116">
        <v>-12.408759124087592</v>
      </c>
    </row>
    <row r="77" spans="1:11" ht="14.1" customHeight="1" x14ac:dyDescent="0.2">
      <c r="A77" s="306">
        <v>92</v>
      </c>
      <c r="B77" s="307" t="s">
        <v>316</v>
      </c>
      <c r="C77" s="308"/>
      <c r="D77" s="113">
        <v>8.086604471043831</v>
      </c>
      <c r="E77" s="115">
        <v>2297</v>
      </c>
      <c r="F77" s="114">
        <v>2212</v>
      </c>
      <c r="G77" s="114">
        <v>2376</v>
      </c>
      <c r="H77" s="114">
        <v>2242</v>
      </c>
      <c r="I77" s="140">
        <v>2142</v>
      </c>
      <c r="J77" s="115">
        <v>155</v>
      </c>
      <c r="K77" s="116">
        <v>7.2362278244631186</v>
      </c>
    </row>
    <row r="78" spans="1:11" ht="14.1" customHeight="1" x14ac:dyDescent="0.2">
      <c r="A78" s="306">
        <v>93</v>
      </c>
      <c r="B78" s="307" t="s">
        <v>317</v>
      </c>
      <c r="C78" s="308"/>
      <c r="D78" s="113">
        <v>0.1196972364020419</v>
      </c>
      <c r="E78" s="115">
        <v>34</v>
      </c>
      <c r="F78" s="114">
        <v>29</v>
      </c>
      <c r="G78" s="114">
        <v>54</v>
      </c>
      <c r="H78" s="114">
        <v>26</v>
      </c>
      <c r="I78" s="140">
        <v>27</v>
      </c>
      <c r="J78" s="115">
        <v>7</v>
      </c>
      <c r="K78" s="116">
        <v>25.925925925925927</v>
      </c>
    </row>
    <row r="79" spans="1:11" ht="14.1" customHeight="1" x14ac:dyDescent="0.2">
      <c r="A79" s="306">
        <v>94</v>
      </c>
      <c r="B79" s="307" t="s">
        <v>318</v>
      </c>
      <c r="C79" s="308"/>
      <c r="D79" s="113">
        <v>0.58792466115120579</v>
      </c>
      <c r="E79" s="115">
        <v>167</v>
      </c>
      <c r="F79" s="114">
        <v>136</v>
      </c>
      <c r="G79" s="114">
        <v>241</v>
      </c>
      <c r="H79" s="114">
        <v>194</v>
      </c>
      <c r="I79" s="140">
        <v>135</v>
      </c>
      <c r="J79" s="115">
        <v>32</v>
      </c>
      <c r="K79" s="116">
        <v>23.703703703703702</v>
      </c>
    </row>
    <row r="80" spans="1:11" ht="14.1" customHeight="1" x14ac:dyDescent="0.2">
      <c r="A80" s="306" t="s">
        <v>319</v>
      </c>
      <c r="B80" s="307" t="s">
        <v>320</v>
      </c>
      <c r="C80" s="308"/>
      <c r="D80" s="113">
        <v>0.10913571554303819</v>
      </c>
      <c r="E80" s="115">
        <v>31</v>
      </c>
      <c r="F80" s="114">
        <v>31</v>
      </c>
      <c r="G80" s="114">
        <v>75</v>
      </c>
      <c r="H80" s="114">
        <v>14</v>
      </c>
      <c r="I80" s="140">
        <v>20</v>
      </c>
      <c r="J80" s="115">
        <v>11</v>
      </c>
      <c r="K80" s="116">
        <v>55</v>
      </c>
    </row>
    <row r="81" spans="1:11" ht="14.1" customHeight="1" x14ac:dyDescent="0.2">
      <c r="A81" s="310" t="s">
        <v>321</v>
      </c>
      <c r="B81" s="311" t="s">
        <v>334</v>
      </c>
      <c r="C81" s="312"/>
      <c r="D81" s="125">
        <v>0.23587396585108256</v>
      </c>
      <c r="E81" s="143">
        <v>67</v>
      </c>
      <c r="F81" s="144">
        <v>104</v>
      </c>
      <c r="G81" s="144">
        <v>152</v>
      </c>
      <c r="H81" s="144">
        <v>68</v>
      </c>
      <c r="I81" s="145">
        <v>74</v>
      </c>
      <c r="J81" s="143">
        <v>-7</v>
      </c>
      <c r="K81" s="146">
        <v>-9.4594594594594597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29438</v>
      </c>
      <c r="E11" s="114">
        <v>26475</v>
      </c>
      <c r="F11" s="114">
        <v>33532</v>
      </c>
      <c r="G11" s="114">
        <v>25104</v>
      </c>
      <c r="H11" s="140">
        <v>29327</v>
      </c>
      <c r="I11" s="115">
        <v>111</v>
      </c>
      <c r="J11" s="116">
        <v>0.37849081051590683</v>
      </c>
    </row>
    <row r="12" spans="1:15" s="110" customFormat="1" ht="24.95" customHeight="1" x14ac:dyDescent="0.2">
      <c r="A12" s="193" t="s">
        <v>132</v>
      </c>
      <c r="B12" s="194" t="s">
        <v>133</v>
      </c>
      <c r="C12" s="113">
        <v>0.8594333854202052</v>
      </c>
      <c r="D12" s="115">
        <v>253</v>
      </c>
      <c r="E12" s="114">
        <v>783</v>
      </c>
      <c r="F12" s="114">
        <v>805</v>
      </c>
      <c r="G12" s="114">
        <v>615</v>
      </c>
      <c r="H12" s="140">
        <v>322</v>
      </c>
      <c r="I12" s="115">
        <v>-69</v>
      </c>
      <c r="J12" s="116">
        <v>-21.428571428571427</v>
      </c>
    </row>
    <row r="13" spans="1:15" s="110" customFormat="1" ht="24.95" customHeight="1" x14ac:dyDescent="0.2">
      <c r="A13" s="193" t="s">
        <v>134</v>
      </c>
      <c r="B13" s="199" t="s">
        <v>214</v>
      </c>
      <c r="C13" s="113">
        <v>0.57069094367823903</v>
      </c>
      <c r="D13" s="115">
        <v>168</v>
      </c>
      <c r="E13" s="114">
        <v>186</v>
      </c>
      <c r="F13" s="114">
        <v>197</v>
      </c>
      <c r="G13" s="114">
        <v>111</v>
      </c>
      <c r="H13" s="140">
        <v>173</v>
      </c>
      <c r="I13" s="115">
        <v>-5</v>
      </c>
      <c r="J13" s="116">
        <v>-2.8901734104046244</v>
      </c>
    </row>
    <row r="14" spans="1:15" s="287" customFormat="1" ht="24.95" customHeight="1" x14ac:dyDescent="0.2">
      <c r="A14" s="193" t="s">
        <v>215</v>
      </c>
      <c r="B14" s="199" t="s">
        <v>137</v>
      </c>
      <c r="C14" s="113">
        <v>7.3442489299544809</v>
      </c>
      <c r="D14" s="115">
        <v>2162</v>
      </c>
      <c r="E14" s="114">
        <v>1934</v>
      </c>
      <c r="F14" s="114">
        <v>2492</v>
      </c>
      <c r="G14" s="114">
        <v>1645</v>
      </c>
      <c r="H14" s="140">
        <v>2102</v>
      </c>
      <c r="I14" s="115">
        <v>60</v>
      </c>
      <c r="J14" s="116">
        <v>2.8544243577545196</v>
      </c>
      <c r="K14" s="110"/>
      <c r="L14" s="110"/>
      <c r="M14" s="110"/>
      <c r="N14" s="110"/>
      <c r="O14" s="110"/>
    </row>
    <row r="15" spans="1:15" s="110" customFormat="1" ht="24.95" customHeight="1" x14ac:dyDescent="0.2">
      <c r="A15" s="193" t="s">
        <v>216</v>
      </c>
      <c r="B15" s="199" t="s">
        <v>217</v>
      </c>
      <c r="C15" s="113">
        <v>1.7392485902574903</v>
      </c>
      <c r="D15" s="115">
        <v>512</v>
      </c>
      <c r="E15" s="114">
        <v>440</v>
      </c>
      <c r="F15" s="114">
        <v>556</v>
      </c>
      <c r="G15" s="114">
        <v>479</v>
      </c>
      <c r="H15" s="140">
        <v>556</v>
      </c>
      <c r="I15" s="115">
        <v>-44</v>
      </c>
      <c r="J15" s="116">
        <v>-7.9136690647482011</v>
      </c>
    </row>
    <row r="16" spans="1:15" s="287" customFormat="1" ht="24.95" customHeight="1" x14ac:dyDescent="0.2">
      <c r="A16" s="193" t="s">
        <v>218</v>
      </c>
      <c r="B16" s="199" t="s">
        <v>141</v>
      </c>
      <c r="C16" s="113">
        <v>3.5362456688633737</v>
      </c>
      <c r="D16" s="115">
        <v>1041</v>
      </c>
      <c r="E16" s="114">
        <v>1059</v>
      </c>
      <c r="F16" s="114">
        <v>1289</v>
      </c>
      <c r="G16" s="114">
        <v>715</v>
      </c>
      <c r="H16" s="140">
        <v>1025</v>
      </c>
      <c r="I16" s="115">
        <v>16</v>
      </c>
      <c r="J16" s="116">
        <v>1.5609756097560976</v>
      </c>
      <c r="K16" s="110"/>
      <c r="L16" s="110"/>
      <c r="M16" s="110"/>
      <c r="N16" s="110"/>
      <c r="O16" s="110"/>
    </row>
    <row r="17" spans="1:15" s="110" customFormat="1" ht="24.95" customHeight="1" x14ac:dyDescent="0.2">
      <c r="A17" s="193" t="s">
        <v>142</v>
      </c>
      <c r="B17" s="199" t="s">
        <v>220</v>
      </c>
      <c r="C17" s="113">
        <v>2.0687546708336164</v>
      </c>
      <c r="D17" s="115">
        <v>609</v>
      </c>
      <c r="E17" s="114">
        <v>435</v>
      </c>
      <c r="F17" s="114">
        <v>647</v>
      </c>
      <c r="G17" s="114">
        <v>451</v>
      </c>
      <c r="H17" s="140">
        <v>521</v>
      </c>
      <c r="I17" s="115">
        <v>88</v>
      </c>
      <c r="J17" s="116">
        <v>16.890595009596929</v>
      </c>
    </row>
    <row r="18" spans="1:15" s="287" customFormat="1" ht="24.95" customHeight="1" x14ac:dyDescent="0.2">
      <c r="A18" s="201" t="s">
        <v>144</v>
      </c>
      <c r="B18" s="202" t="s">
        <v>145</v>
      </c>
      <c r="C18" s="113">
        <v>4.9595760581561246</v>
      </c>
      <c r="D18" s="115">
        <v>1460</v>
      </c>
      <c r="E18" s="114">
        <v>1192</v>
      </c>
      <c r="F18" s="114">
        <v>1423</v>
      </c>
      <c r="G18" s="114">
        <v>1092</v>
      </c>
      <c r="H18" s="140">
        <v>1441</v>
      </c>
      <c r="I18" s="115">
        <v>19</v>
      </c>
      <c r="J18" s="116">
        <v>1.31852879944483</v>
      </c>
      <c r="K18" s="110"/>
      <c r="L18" s="110"/>
      <c r="M18" s="110"/>
      <c r="N18" s="110"/>
      <c r="O18" s="110"/>
    </row>
    <row r="19" spans="1:15" s="110" customFormat="1" ht="24.95" customHeight="1" x14ac:dyDescent="0.2">
      <c r="A19" s="193" t="s">
        <v>146</v>
      </c>
      <c r="B19" s="199" t="s">
        <v>147</v>
      </c>
      <c r="C19" s="113">
        <v>12.130579523065427</v>
      </c>
      <c r="D19" s="115">
        <v>3571</v>
      </c>
      <c r="E19" s="114">
        <v>3186</v>
      </c>
      <c r="F19" s="114">
        <v>3843</v>
      </c>
      <c r="G19" s="114">
        <v>3233</v>
      </c>
      <c r="H19" s="140">
        <v>3408</v>
      </c>
      <c r="I19" s="115">
        <v>163</v>
      </c>
      <c r="J19" s="116">
        <v>4.782863849765258</v>
      </c>
    </row>
    <row r="20" spans="1:15" s="287" customFormat="1" ht="24.95" customHeight="1" x14ac:dyDescent="0.2">
      <c r="A20" s="193" t="s">
        <v>148</v>
      </c>
      <c r="B20" s="199" t="s">
        <v>149</v>
      </c>
      <c r="C20" s="113">
        <v>5.0241184863102113</v>
      </c>
      <c r="D20" s="115">
        <v>1479</v>
      </c>
      <c r="E20" s="114">
        <v>1218</v>
      </c>
      <c r="F20" s="114">
        <v>1984</v>
      </c>
      <c r="G20" s="114">
        <v>1194</v>
      </c>
      <c r="H20" s="140">
        <v>1552</v>
      </c>
      <c r="I20" s="115">
        <v>-73</v>
      </c>
      <c r="J20" s="116">
        <v>-4.7036082474226806</v>
      </c>
      <c r="K20" s="110"/>
      <c r="L20" s="110"/>
      <c r="M20" s="110"/>
      <c r="N20" s="110"/>
      <c r="O20" s="110"/>
    </row>
    <row r="21" spans="1:15" s="110" customFormat="1" ht="24.95" customHeight="1" x14ac:dyDescent="0.2">
      <c r="A21" s="201" t="s">
        <v>150</v>
      </c>
      <c r="B21" s="202" t="s">
        <v>151</v>
      </c>
      <c r="C21" s="113">
        <v>6.970582240641348</v>
      </c>
      <c r="D21" s="115">
        <v>2052</v>
      </c>
      <c r="E21" s="114">
        <v>1931</v>
      </c>
      <c r="F21" s="114">
        <v>1961</v>
      </c>
      <c r="G21" s="114">
        <v>1624</v>
      </c>
      <c r="H21" s="140">
        <v>1759</v>
      </c>
      <c r="I21" s="115">
        <v>293</v>
      </c>
      <c r="J21" s="116">
        <v>16.657191586128484</v>
      </c>
    </row>
    <row r="22" spans="1:15" s="110" customFormat="1" ht="24.95" customHeight="1" x14ac:dyDescent="0.2">
      <c r="A22" s="201" t="s">
        <v>152</v>
      </c>
      <c r="B22" s="199" t="s">
        <v>153</v>
      </c>
      <c r="C22" s="113">
        <v>9.718730892044297</v>
      </c>
      <c r="D22" s="115">
        <v>2861</v>
      </c>
      <c r="E22" s="114">
        <v>2718</v>
      </c>
      <c r="F22" s="114">
        <v>2742</v>
      </c>
      <c r="G22" s="114">
        <v>2754</v>
      </c>
      <c r="H22" s="140">
        <v>2691</v>
      </c>
      <c r="I22" s="115">
        <v>170</v>
      </c>
      <c r="J22" s="116">
        <v>6.3173541434410998</v>
      </c>
    </row>
    <row r="23" spans="1:15" s="110" customFormat="1" ht="24.95" customHeight="1" x14ac:dyDescent="0.2">
      <c r="A23" s="193" t="s">
        <v>154</v>
      </c>
      <c r="B23" s="199" t="s">
        <v>155</v>
      </c>
      <c r="C23" s="113">
        <v>1.4878728174468374</v>
      </c>
      <c r="D23" s="115">
        <v>438</v>
      </c>
      <c r="E23" s="114">
        <v>335</v>
      </c>
      <c r="F23" s="114">
        <v>718</v>
      </c>
      <c r="G23" s="114">
        <v>307</v>
      </c>
      <c r="H23" s="140">
        <v>606</v>
      </c>
      <c r="I23" s="115">
        <v>-168</v>
      </c>
      <c r="J23" s="116">
        <v>-27.722772277227723</v>
      </c>
    </row>
    <row r="24" spans="1:15" s="110" customFormat="1" ht="24.95" customHeight="1" x14ac:dyDescent="0.2">
      <c r="A24" s="193" t="s">
        <v>156</v>
      </c>
      <c r="B24" s="199" t="s">
        <v>221</v>
      </c>
      <c r="C24" s="113">
        <v>8.6690671920646789</v>
      </c>
      <c r="D24" s="115">
        <v>2552</v>
      </c>
      <c r="E24" s="114">
        <v>1852</v>
      </c>
      <c r="F24" s="114">
        <v>2382</v>
      </c>
      <c r="G24" s="114">
        <v>1949</v>
      </c>
      <c r="H24" s="140">
        <v>2571</v>
      </c>
      <c r="I24" s="115">
        <v>-19</v>
      </c>
      <c r="J24" s="116">
        <v>-0.73901205756514976</v>
      </c>
    </row>
    <row r="25" spans="1:15" s="110" customFormat="1" ht="24.95" customHeight="1" x14ac:dyDescent="0.2">
      <c r="A25" s="193" t="s">
        <v>222</v>
      </c>
      <c r="B25" s="204" t="s">
        <v>159</v>
      </c>
      <c r="C25" s="113">
        <v>8.5399823357565054</v>
      </c>
      <c r="D25" s="115">
        <v>2514</v>
      </c>
      <c r="E25" s="114">
        <v>2245</v>
      </c>
      <c r="F25" s="114">
        <v>2673</v>
      </c>
      <c r="G25" s="114">
        <v>1827</v>
      </c>
      <c r="H25" s="140">
        <v>2489</v>
      </c>
      <c r="I25" s="115">
        <v>25</v>
      </c>
      <c r="J25" s="116">
        <v>1.004419445560466</v>
      </c>
    </row>
    <row r="26" spans="1:15" s="110" customFormat="1" ht="24.95" customHeight="1" x14ac:dyDescent="0.2">
      <c r="A26" s="201">
        <v>782.78300000000002</v>
      </c>
      <c r="B26" s="203" t="s">
        <v>160</v>
      </c>
      <c r="C26" s="113">
        <v>4.7659487736938653</v>
      </c>
      <c r="D26" s="115">
        <v>1403</v>
      </c>
      <c r="E26" s="114">
        <v>1732</v>
      </c>
      <c r="F26" s="114">
        <v>1729</v>
      </c>
      <c r="G26" s="114">
        <v>1581</v>
      </c>
      <c r="H26" s="140">
        <v>1840</v>
      </c>
      <c r="I26" s="115">
        <v>-437</v>
      </c>
      <c r="J26" s="116">
        <v>-23.75</v>
      </c>
    </row>
    <row r="27" spans="1:15" s="110" customFormat="1" ht="24.95" customHeight="1" x14ac:dyDescent="0.2">
      <c r="A27" s="193" t="s">
        <v>161</v>
      </c>
      <c r="B27" s="199" t="s">
        <v>162</v>
      </c>
      <c r="C27" s="113">
        <v>4.813506352333718</v>
      </c>
      <c r="D27" s="115">
        <v>1417</v>
      </c>
      <c r="E27" s="114">
        <v>1000</v>
      </c>
      <c r="F27" s="114">
        <v>1381</v>
      </c>
      <c r="G27" s="114">
        <v>1022</v>
      </c>
      <c r="H27" s="140">
        <v>1359</v>
      </c>
      <c r="I27" s="115">
        <v>58</v>
      </c>
      <c r="J27" s="116">
        <v>4.2678440029433409</v>
      </c>
    </row>
    <row r="28" spans="1:15" s="110" customFormat="1" ht="24.95" customHeight="1" x14ac:dyDescent="0.2">
      <c r="A28" s="193" t="s">
        <v>163</v>
      </c>
      <c r="B28" s="199" t="s">
        <v>164</v>
      </c>
      <c r="C28" s="113">
        <v>5.0852639445614516</v>
      </c>
      <c r="D28" s="115">
        <v>1497</v>
      </c>
      <c r="E28" s="114">
        <v>1303</v>
      </c>
      <c r="F28" s="114">
        <v>1901</v>
      </c>
      <c r="G28" s="114">
        <v>1070</v>
      </c>
      <c r="H28" s="140">
        <v>1425</v>
      </c>
      <c r="I28" s="115">
        <v>72</v>
      </c>
      <c r="J28" s="116">
        <v>5.0526315789473681</v>
      </c>
    </row>
    <row r="29" spans="1:15" s="110" customFormat="1" ht="24.95" customHeight="1" x14ac:dyDescent="0.2">
      <c r="A29" s="193">
        <v>86</v>
      </c>
      <c r="B29" s="199" t="s">
        <v>165</v>
      </c>
      <c r="C29" s="113">
        <v>7.4461580270398802</v>
      </c>
      <c r="D29" s="115">
        <v>2192</v>
      </c>
      <c r="E29" s="114">
        <v>1763</v>
      </c>
      <c r="F29" s="114">
        <v>2165</v>
      </c>
      <c r="G29" s="114">
        <v>1795</v>
      </c>
      <c r="H29" s="140">
        <v>1925</v>
      </c>
      <c r="I29" s="115">
        <v>267</v>
      </c>
      <c r="J29" s="116">
        <v>13.870129870129871</v>
      </c>
    </row>
    <row r="30" spans="1:15" s="110" customFormat="1" ht="24.95" customHeight="1" x14ac:dyDescent="0.2">
      <c r="A30" s="193">
        <v>87.88</v>
      </c>
      <c r="B30" s="204" t="s">
        <v>166</v>
      </c>
      <c r="C30" s="113">
        <v>5.7918336843535565</v>
      </c>
      <c r="D30" s="115">
        <v>1705</v>
      </c>
      <c r="E30" s="114">
        <v>1649</v>
      </c>
      <c r="F30" s="114">
        <v>2644</v>
      </c>
      <c r="G30" s="114">
        <v>1693</v>
      </c>
      <c r="H30" s="140">
        <v>1782</v>
      </c>
      <c r="I30" s="115">
        <v>-77</v>
      </c>
      <c r="J30" s="116">
        <v>-4.3209876543209873</v>
      </c>
    </row>
    <row r="31" spans="1:15" s="110" customFormat="1" ht="24.95" customHeight="1" x14ac:dyDescent="0.2">
      <c r="A31" s="193" t="s">
        <v>167</v>
      </c>
      <c r="B31" s="199" t="s">
        <v>168</v>
      </c>
      <c r="C31" s="113">
        <v>5.8224064134791762</v>
      </c>
      <c r="D31" s="115">
        <v>1714</v>
      </c>
      <c r="E31" s="114">
        <v>1448</v>
      </c>
      <c r="F31" s="114">
        <v>2492</v>
      </c>
      <c r="G31" s="114">
        <v>1592</v>
      </c>
      <c r="H31" s="140">
        <v>1882</v>
      </c>
      <c r="I31" s="115">
        <v>-168</v>
      </c>
      <c r="J31" s="116">
        <v>-8.9266737513283747</v>
      </c>
    </row>
    <row r="32" spans="1:15" s="110" customFormat="1" ht="24.95" customHeight="1" x14ac:dyDescent="0.2">
      <c r="A32" s="193"/>
      <c r="B32" s="204" t="s">
        <v>169</v>
      </c>
      <c r="C32" s="113">
        <v>0</v>
      </c>
      <c r="D32" s="115">
        <v>0</v>
      </c>
      <c r="E32" s="114">
        <v>0</v>
      </c>
      <c r="F32" s="114" t="s">
        <v>514</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0.8594333854202052</v>
      </c>
      <c r="D34" s="115">
        <v>253</v>
      </c>
      <c r="E34" s="114">
        <v>783</v>
      </c>
      <c r="F34" s="114">
        <v>805</v>
      </c>
      <c r="G34" s="114">
        <v>615</v>
      </c>
      <c r="H34" s="140">
        <v>322</v>
      </c>
      <c r="I34" s="115">
        <v>-69</v>
      </c>
      <c r="J34" s="116">
        <v>-21.428571428571427</v>
      </c>
    </row>
    <row r="35" spans="1:10" s="110" customFormat="1" ht="24.95" customHeight="1" x14ac:dyDescent="0.2">
      <c r="A35" s="292" t="s">
        <v>171</v>
      </c>
      <c r="B35" s="293" t="s">
        <v>172</v>
      </c>
      <c r="C35" s="113">
        <v>12.874515931788844</v>
      </c>
      <c r="D35" s="115">
        <v>3790</v>
      </c>
      <c r="E35" s="114">
        <v>3312</v>
      </c>
      <c r="F35" s="114">
        <v>4112</v>
      </c>
      <c r="G35" s="114">
        <v>2848</v>
      </c>
      <c r="H35" s="140">
        <v>3716</v>
      </c>
      <c r="I35" s="115">
        <v>74</v>
      </c>
      <c r="J35" s="116">
        <v>1.9913885898815931</v>
      </c>
    </row>
    <row r="36" spans="1:10" s="110" customFormat="1" ht="24.95" customHeight="1" x14ac:dyDescent="0.2">
      <c r="A36" s="294" t="s">
        <v>173</v>
      </c>
      <c r="B36" s="295" t="s">
        <v>174</v>
      </c>
      <c r="C36" s="125">
        <v>86.266050682790947</v>
      </c>
      <c r="D36" s="143">
        <v>25395</v>
      </c>
      <c r="E36" s="144">
        <v>22380</v>
      </c>
      <c r="F36" s="144">
        <v>28615</v>
      </c>
      <c r="G36" s="144">
        <v>21641</v>
      </c>
      <c r="H36" s="145">
        <v>25289</v>
      </c>
      <c r="I36" s="143">
        <v>106</v>
      </c>
      <c r="J36" s="146">
        <v>0.41915457313456445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29438</v>
      </c>
      <c r="F11" s="264">
        <v>26475</v>
      </c>
      <c r="G11" s="264">
        <v>33532</v>
      </c>
      <c r="H11" s="264">
        <v>25104</v>
      </c>
      <c r="I11" s="265">
        <v>29327</v>
      </c>
      <c r="J11" s="263">
        <v>111</v>
      </c>
      <c r="K11" s="266">
        <v>0.37849081051590683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22.464161967524969</v>
      </c>
      <c r="E13" s="115">
        <v>6613</v>
      </c>
      <c r="F13" s="114">
        <v>7242</v>
      </c>
      <c r="G13" s="114">
        <v>8660</v>
      </c>
      <c r="H13" s="114">
        <v>6000</v>
      </c>
      <c r="I13" s="140">
        <v>6979</v>
      </c>
      <c r="J13" s="115">
        <v>-366</v>
      </c>
      <c r="K13" s="116">
        <v>-5.2443043415962176</v>
      </c>
    </row>
    <row r="14" spans="1:17" ht="15.95" customHeight="1" x14ac:dyDescent="0.2">
      <c r="A14" s="306" t="s">
        <v>230</v>
      </c>
      <c r="B14" s="307"/>
      <c r="C14" s="308"/>
      <c r="D14" s="113">
        <v>48.878999932060601</v>
      </c>
      <c r="E14" s="115">
        <v>14389</v>
      </c>
      <c r="F14" s="114">
        <v>12165</v>
      </c>
      <c r="G14" s="114">
        <v>16596</v>
      </c>
      <c r="H14" s="114">
        <v>12108</v>
      </c>
      <c r="I14" s="140">
        <v>14354</v>
      </c>
      <c r="J14" s="115">
        <v>35</v>
      </c>
      <c r="K14" s="116">
        <v>0.24383447122753241</v>
      </c>
    </row>
    <row r="15" spans="1:17" ht="15.95" customHeight="1" x14ac:dyDescent="0.2">
      <c r="A15" s="306" t="s">
        <v>231</v>
      </c>
      <c r="B15" s="307"/>
      <c r="C15" s="308"/>
      <c r="D15" s="113">
        <v>9.5658672464161967</v>
      </c>
      <c r="E15" s="115">
        <v>2816</v>
      </c>
      <c r="F15" s="114">
        <v>2173</v>
      </c>
      <c r="G15" s="114">
        <v>2725</v>
      </c>
      <c r="H15" s="114">
        <v>2131</v>
      </c>
      <c r="I15" s="140">
        <v>2636</v>
      </c>
      <c r="J15" s="115">
        <v>180</v>
      </c>
      <c r="K15" s="116">
        <v>6.8285280728376332</v>
      </c>
    </row>
    <row r="16" spans="1:17" ht="15.95" customHeight="1" x14ac:dyDescent="0.2">
      <c r="A16" s="306" t="s">
        <v>232</v>
      </c>
      <c r="B16" s="307"/>
      <c r="C16" s="308"/>
      <c r="D16" s="113">
        <v>18.846389020993275</v>
      </c>
      <c r="E16" s="115">
        <v>5548</v>
      </c>
      <c r="F16" s="114">
        <v>4823</v>
      </c>
      <c r="G16" s="114">
        <v>5471</v>
      </c>
      <c r="H16" s="114">
        <v>4795</v>
      </c>
      <c r="I16" s="140">
        <v>5270</v>
      </c>
      <c r="J16" s="115">
        <v>278</v>
      </c>
      <c r="K16" s="116">
        <v>5.2751423149905126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1.171954616482098</v>
      </c>
      <c r="E18" s="115">
        <v>345</v>
      </c>
      <c r="F18" s="114">
        <v>838</v>
      </c>
      <c r="G18" s="114">
        <v>879</v>
      </c>
      <c r="H18" s="114">
        <v>654</v>
      </c>
      <c r="I18" s="140">
        <v>404</v>
      </c>
      <c r="J18" s="115">
        <v>-59</v>
      </c>
      <c r="K18" s="116">
        <v>-14.603960396039604</v>
      </c>
    </row>
    <row r="19" spans="1:11" ht="14.1" customHeight="1" x14ac:dyDescent="0.2">
      <c r="A19" s="306" t="s">
        <v>235</v>
      </c>
      <c r="B19" s="307" t="s">
        <v>236</v>
      </c>
      <c r="C19" s="308"/>
      <c r="D19" s="113">
        <v>1.0530606698824649</v>
      </c>
      <c r="E19" s="115">
        <v>310</v>
      </c>
      <c r="F19" s="114">
        <v>793</v>
      </c>
      <c r="G19" s="114">
        <v>805</v>
      </c>
      <c r="H19" s="114">
        <v>612</v>
      </c>
      <c r="I19" s="140">
        <v>359</v>
      </c>
      <c r="J19" s="115">
        <v>-49</v>
      </c>
      <c r="K19" s="116">
        <v>-13.649025069637883</v>
      </c>
    </row>
    <row r="20" spans="1:11" ht="14.1" customHeight="1" x14ac:dyDescent="0.2">
      <c r="A20" s="306">
        <v>12</v>
      </c>
      <c r="B20" s="307" t="s">
        <v>237</v>
      </c>
      <c r="C20" s="308"/>
      <c r="D20" s="113">
        <v>1.042869760173925</v>
      </c>
      <c r="E20" s="115">
        <v>307</v>
      </c>
      <c r="F20" s="114">
        <v>370</v>
      </c>
      <c r="G20" s="114">
        <v>325</v>
      </c>
      <c r="H20" s="114">
        <v>266</v>
      </c>
      <c r="I20" s="140">
        <v>308</v>
      </c>
      <c r="J20" s="115">
        <v>-1</v>
      </c>
      <c r="K20" s="116">
        <v>-0.32467532467532467</v>
      </c>
    </row>
    <row r="21" spans="1:11" ht="14.1" customHeight="1" x14ac:dyDescent="0.2">
      <c r="A21" s="306">
        <v>21</v>
      </c>
      <c r="B21" s="307" t="s">
        <v>238</v>
      </c>
      <c r="C21" s="308"/>
      <c r="D21" s="113">
        <v>0.23439092329641958</v>
      </c>
      <c r="E21" s="115">
        <v>69</v>
      </c>
      <c r="F21" s="114">
        <v>68</v>
      </c>
      <c r="G21" s="114">
        <v>97</v>
      </c>
      <c r="H21" s="114">
        <v>34</v>
      </c>
      <c r="I21" s="140">
        <v>67</v>
      </c>
      <c r="J21" s="115">
        <v>2</v>
      </c>
      <c r="K21" s="116">
        <v>2.9850746268656718</v>
      </c>
    </row>
    <row r="22" spans="1:11" ht="14.1" customHeight="1" x14ac:dyDescent="0.2">
      <c r="A22" s="306">
        <v>22</v>
      </c>
      <c r="B22" s="307" t="s">
        <v>239</v>
      </c>
      <c r="C22" s="308"/>
      <c r="D22" s="113">
        <v>0.98172430192268501</v>
      </c>
      <c r="E22" s="115">
        <v>289</v>
      </c>
      <c r="F22" s="114">
        <v>274</v>
      </c>
      <c r="G22" s="114">
        <v>381</v>
      </c>
      <c r="H22" s="114">
        <v>306</v>
      </c>
      <c r="I22" s="140">
        <v>299</v>
      </c>
      <c r="J22" s="115">
        <v>-10</v>
      </c>
      <c r="K22" s="116">
        <v>-3.3444816053511706</v>
      </c>
    </row>
    <row r="23" spans="1:11" ht="14.1" customHeight="1" x14ac:dyDescent="0.2">
      <c r="A23" s="306">
        <v>23</v>
      </c>
      <c r="B23" s="307" t="s">
        <v>240</v>
      </c>
      <c r="C23" s="308"/>
      <c r="D23" s="113">
        <v>0.42801820775867927</v>
      </c>
      <c r="E23" s="115">
        <v>126</v>
      </c>
      <c r="F23" s="114">
        <v>131</v>
      </c>
      <c r="G23" s="114">
        <v>164</v>
      </c>
      <c r="H23" s="114">
        <v>146</v>
      </c>
      <c r="I23" s="140">
        <v>194</v>
      </c>
      <c r="J23" s="115">
        <v>-68</v>
      </c>
      <c r="K23" s="116">
        <v>-35.051546391752581</v>
      </c>
    </row>
    <row r="24" spans="1:11" ht="14.1" customHeight="1" x14ac:dyDescent="0.2">
      <c r="A24" s="306">
        <v>24</v>
      </c>
      <c r="B24" s="307" t="s">
        <v>241</v>
      </c>
      <c r="C24" s="308"/>
      <c r="D24" s="113">
        <v>1.6135607038521638</v>
      </c>
      <c r="E24" s="115">
        <v>475</v>
      </c>
      <c r="F24" s="114">
        <v>418</v>
      </c>
      <c r="G24" s="114">
        <v>640</v>
      </c>
      <c r="H24" s="114">
        <v>422</v>
      </c>
      <c r="I24" s="140">
        <v>520</v>
      </c>
      <c r="J24" s="115">
        <v>-45</v>
      </c>
      <c r="K24" s="116">
        <v>-8.6538461538461533</v>
      </c>
    </row>
    <row r="25" spans="1:11" ht="14.1" customHeight="1" x14ac:dyDescent="0.2">
      <c r="A25" s="306">
        <v>25</v>
      </c>
      <c r="B25" s="307" t="s">
        <v>242</v>
      </c>
      <c r="C25" s="308"/>
      <c r="D25" s="113">
        <v>3.0470820028534549</v>
      </c>
      <c r="E25" s="115">
        <v>897</v>
      </c>
      <c r="F25" s="114">
        <v>632</v>
      </c>
      <c r="G25" s="114">
        <v>1017</v>
      </c>
      <c r="H25" s="114">
        <v>683</v>
      </c>
      <c r="I25" s="140">
        <v>839</v>
      </c>
      <c r="J25" s="115">
        <v>58</v>
      </c>
      <c r="K25" s="116">
        <v>6.9129916567342073</v>
      </c>
    </row>
    <row r="26" spans="1:11" ht="14.1" customHeight="1" x14ac:dyDescent="0.2">
      <c r="A26" s="306">
        <v>26</v>
      </c>
      <c r="B26" s="307" t="s">
        <v>243</v>
      </c>
      <c r="C26" s="308"/>
      <c r="D26" s="113">
        <v>2.6190637950947755</v>
      </c>
      <c r="E26" s="115">
        <v>771</v>
      </c>
      <c r="F26" s="114">
        <v>828</v>
      </c>
      <c r="G26" s="114">
        <v>819</v>
      </c>
      <c r="H26" s="114">
        <v>550</v>
      </c>
      <c r="I26" s="140">
        <v>703</v>
      </c>
      <c r="J26" s="115">
        <v>68</v>
      </c>
      <c r="K26" s="116">
        <v>9.6728307254623047</v>
      </c>
    </row>
    <row r="27" spans="1:11" ht="14.1" customHeight="1" x14ac:dyDescent="0.2">
      <c r="A27" s="306">
        <v>27</v>
      </c>
      <c r="B27" s="307" t="s">
        <v>244</v>
      </c>
      <c r="C27" s="308"/>
      <c r="D27" s="113">
        <v>1.1685576465792513</v>
      </c>
      <c r="E27" s="115">
        <v>344</v>
      </c>
      <c r="F27" s="114">
        <v>322</v>
      </c>
      <c r="G27" s="114">
        <v>332</v>
      </c>
      <c r="H27" s="114">
        <v>216</v>
      </c>
      <c r="I27" s="140">
        <v>293</v>
      </c>
      <c r="J27" s="115">
        <v>51</v>
      </c>
      <c r="K27" s="116">
        <v>17.406143344709896</v>
      </c>
    </row>
    <row r="28" spans="1:11" ht="14.1" customHeight="1" x14ac:dyDescent="0.2">
      <c r="A28" s="306">
        <v>28</v>
      </c>
      <c r="B28" s="307" t="s">
        <v>245</v>
      </c>
      <c r="C28" s="308"/>
      <c r="D28" s="113">
        <v>0.13587879611386644</v>
      </c>
      <c r="E28" s="115">
        <v>40</v>
      </c>
      <c r="F28" s="114">
        <v>36</v>
      </c>
      <c r="G28" s="114">
        <v>38</v>
      </c>
      <c r="H28" s="114">
        <v>36</v>
      </c>
      <c r="I28" s="140">
        <v>71</v>
      </c>
      <c r="J28" s="115">
        <v>-31</v>
      </c>
      <c r="K28" s="116">
        <v>-43.661971830985912</v>
      </c>
    </row>
    <row r="29" spans="1:11" ht="14.1" customHeight="1" x14ac:dyDescent="0.2">
      <c r="A29" s="306">
        <v>29</v>
      </c>
      <c r="B29" s="307" t="s">
        <v>246</v>
      </c>
      <c r="C29" s="308"/>
      <c r="D29" s="113">
        <v>3.7230790135199401</v>
      </c>
      <c r="E29" s="115">
        <v>1096</v>
      </c>
      <c r="F29" s="114">
        <v>1055</v>
      </c>
      <c r="G29" s="114">
        <v>1801</v>
      </c>
      <c r="H29" s="114">
        <v>1084</v>
      </c>
      <c r="I29" s="140">
        <v>1096</v>
      </c>
      <c r="J29" s="115">
        <v>0</v>
      </c>
      <c r="K29" s="116">
        <v>0</v>
      </c>
    </row>
    <row r="30" spans="1:11" ht="14.1" customHeight="1" x14ac:dyDescent="0.2">
      <c r="A30" s="306" t="s">
        <v>247</v>
      </c>
      <c r="B30" s="307" t="s">
        <v>248</v>
      </c>
      <c r="C30" s="308"/>
      <c r="D30" s="113" t="s">
        <v>514</v>
      </c>
      <c r="E30" s="115" t="s">
        <v>514</v>
      </c>
      <c r="F30" s="114" t="s">
        <v>514</v>
      </c>
      <c r="G30" s="114">
        <v>941</v>
      </c>
      <c r="H30" s="114">
        <v>326</v>
      </c>
      <c r="I30" s="140" t="s">
        <v>514</v>
      </c>
      <c r="J30" s="115" t="s">
        <v>514</v>
      </c>
      <c r="K30" s="116" t="s">
        <v>514</v>
      </c>
    </row>
    <row r="31" spans="1:11" ht="14.1" customHeight="1" x14ac:dyDescent="0.2">
      <c r="A31" s="306" t="s">
        <v>249</v>
      </c>
      <c r="B31" s="307" t="s">
        <v>250</v>
      </c>
      <c r="C31" s="308"/>
      <c r="D31" s="113">
        <v>2.9995244242136017</v>
      </c>
      <c r="E31" s="115">
        <v>883</v>
      </c>
      <c r="F31" s="114">
        <v>711</v>
      </c>
      <c r="G31" s="114" t="s">
        <v>514</v>
      </c>
      <c r="H31" s="114">
        <v>754</v>
      </c>
      <c r="I31" s="140">
        <v>734</v>
      </c>
      <c r="J31" s="115">
        <v>149</v>
      </c>
      <c r="K31" s="116">
        <v>20.299727520435969</v>
      </c>
    </row>
    <row r="32" spans="1:11" ht="14.1" customHeight="1" x14ac:dyDescent="0.2">
      <c r="A32" s="306">
        <v>31</v>
      </c>
      <c r="B32" s="307" t="s">
        <v>251</v>
      </c>
      <c r="C32" s="308"/>
      <c r="D32" s="113">
        <v>0.39404850873021263</v>
      </c>
      <c r="E32" s="115">
        <v>116</v>
      </c>
      <c r="F32" s="114">
        <v>91</v>
      </c>
      <c r="G32" s="114">
        <v>116</v>
      </c>
      <c r="H32" s="114">
        <v>90</v>
      </c>
      <c r="I32" s="140">
        <v>109</v>
      </c>
      <c r="J32" s="115">
        <v>7</v>
      </c>
      <c r="K32" s="116">
        <v>6.4220183486238529</v>
      </c>
    </row>
    <row r="33" spans="1:11" ht="14.1" customHeight="1" x14ac:dyDescent="0.2">
      <c r="A33" s="306">
        <v>32</v>
      </c>
      <c r="B33" s="307" t="s">
        <v>252</v>
      </c>
      <c r="C33" s="308"/>
      <c r="D33" s="113">
        <v>1.6645152523948639</v>
      </c>
      <c r="E33" s="115">
        <v>490</v>
      </c>
      <c r="F33" s="114">
        <v>543</v>
      </c>
      <c r="G33" s="114">
        <v>676</v>
      </c>
      <c r="H33" s="114">
        <v>447</v>
      </c>
      <c r="I33" s="140">
        <v>500</v>
      </c>
      <c r="J33" s="115">
        <v>-10</v>
      </c>
      <c r="K33" s="116">
        <v>-2</v>
      </c>
    </row>
    <row r="34" spans="1:11" ht="14.1" customHeight="1" x14ac:dyDescent="0.2">
      <c r="A34" s="306">
        <v>33</v>
      </c>
      <c r="B34" s="307" t="s">
        <v>253</v>
      </c>
      <c r="C34" s="308"/>
      <c r="D34" s="113">
        <v>1.0870303689109315</v>
      </c>
      <c r="E34" s="115">
        <v>320</v>
      </c>
      <c r="F34" s="114">
        <v>276</v>
      </c>
      <c r="G34" s="114">
        <v>351</v>
      </c>
      <c r="H34" s="114">
        <v>242</v>
      </c>
      <c r="I34" s="140">
        <v>311</v>
      </c>
      <c r="J34" s="115">
        <v>9</v>
      </c>
      <c r="K34" s="116">
        <v>2.8938906752411575</v>
      </c>
    </row>
    <row r="35" spans="1:11" ht="14.1" customHeight="1" x14ac:dyDescent="0.2">
      <c r="A35" s="306">
        <v>34</v>
      </c>
      <c r="B35" s="307" t="s">
        <v>254</v>
      </c>
      <c r="C35" s="308"/>
      <c r="D35" s="113">
        <v>1.6679122222977105</v>
      </c>
      <c r="E35" s="115">
        <v>491</v>
      </c>
      <c r="F35" s="114">
        <v>356</v>
      </c>
      <c r="G35" s="114">
        <v>414</v>
      </c>
      <c r="H35" s="114">
        <v>344</v>
      </c>
      <c r="I35" s="140">
        <v>508</v>
      </c>
      <c r="J35" s="115">
        <v>-17</v>
      </c>
      <c r="K35" s="116">
        <v>-3.3464566929133857</v>
      </c>
    </row>
    <row r="36" spans="1:11" ht="14.1" customHeight="1" x14ac:dyDescent="0.2">
      <c r="A36" s="306">
        <v>41</v>
      </c>
      <c r="B36" s="307" t="s">
        <v>255</v>
      </c>
      <c r="C36" s="308"/>
      <c r="D36" s="113">
        <v>0.98512127182553166</v>
      </c>
      <c r="E36" s="115">
        <v>290</v>
      </c>
      <c r="F36" s="114">
        <v>184</v>
      </c>
      <c r="G36" s="114">
        <v>259</v>
      </c>
      <c r="H36" s="114">
        <v>184</v>
      </c>
      <c r="I36" s="140">
        <v>199</v>
      </c>
      <c r="J36" s="115">
        <v>91</v>
      </c>
      <c r="K36" s="116">
        <v>45.7286432160804</v>
      </c>
    </row>
    <row r="37" spans="1:11" ht="14.1" customHeight="1" x14ac:dyDescent="0.2">
      <c r="A37" s="306">
        <v>42</v>
      </c>
      <c r="B37" s="307" t="s">
        <v>256</v>
      </c>
      <c r="C37" s="308"/>
      <c r="D37" s="113">
        <v>8.4924247571166525E-2</v>
      </c>
      <c r="E37" s="115">
        <v>25</v>
      </c>
      <c r="F37" s="114">
        <v>22</v>
      </c>
      <c r="G37" s="114">
        <v>33</v>
      </c>
      <c r="H37" s="114">
        <v>17</v>
      </c>
      <c r="I37" s="140">
        <v>28</v>
      </c>
      <c r="J37" s="115">
        <v>-3</v>
      </c>
      <c r="K37" s="116">
        <v>-10.714285714285714</v>
      </c>
    </row>
    <row r="38" spans="1:11" ht="14.1" customHeight="1" x14ac:dyDescent="0.2">
      <c r="A38" s="306">
        <v>43</v>
      </c>
      <c r="B38" s="307" t="s">
        <v>257</v>
      </c>
      <c r="C38" s="308"/>
      <c r="D38" s="113">
        <v>2.2997486242271892</v>
      </c>
      <c r="E38" s="115">
        <v>677</v>
      </c>
      <c r="F38" s="114">
        <v>446</v>
      </c>
      <c r="G38" s="114">
        <v>578</v>
      </c>
      <c r="H38" s="114">
        <v>488</v>
      </c>
      <c r="I38" s="140">
        <v>588</v>
      </c>
      <c r="J38" s="115">
        <v>89</v>
      </c>
      <c r="K38" s="116">
        <v>15.136054421768707</v>
      </c>
    </row>
    <row r="39" spans="1:11" ht="14.1" customHeight="1" x14ac:dyDescent="0.2">
      <c r="A39" s="306">
        <v>51</v>
      </c>
      <c r="B39" s="307" t="s">
        <v>258</v>
      </c>
      <c r="C39" s="308"/>
      <c r="D39" s="113">
        <v>8.8151368978870845</v>
      </c>
      <c r="E39" s="115">
        <v>2595</v>
      </c>
      <c r="F39" s="114">
        <v>2443</v>
      </c>
      <c r="G39" s="114">
        <v>3220</v>
      </c>
      <c r="H39" s="114">
        <v>2174</v>
      </c>
      <c r="I39" s="140">
        <v>3126</v>
      </c>
      <c r="J39" s="115">
        <v>-531</v>
      </c>
      <c r="K39" s="116">
        <v>-16.986564299424185</v>
      </c>
    </row>
    <row r="40" spans="1:11" ht="14.1" customHeight="1" x14ac:dyDescent="0.2">
      <c r="A40" s="306" t="s">
        <v>259</v>
      </c>
      <c r="B40" s="307" t="s">
        <v>260</v>
      </c>
      <c r="C40" s="308"/>
      <c r="D40" s="113">
        <v>8.2987974726543925</v>
      </c>
      <c r="E40" s="115">
        <v>2443</v>
      </c>
      <c r="F40" s="114">
        <v>2321</v>
      </c>
      <c r="G40" s="114">
        <v>3060</v>
      </c>
      <c r="H40" s="114">
        <v>2036</v>
      </c>
      <c r="I40" s="140">
        <v>2936</v>
      </c>
      <c r="J40" s="115">
        <v>-493</v>
      </c>
      <c r="K40" s="116">
        <v>-16.791553133514988</v>
      </c>
    </row>
    <row r="41" spans="1:11" ht="14.1" customHeight="1" x14ac:dyDescent="0.2">
      <c r="A41" s="306"/>
      <c r="B41" s="307" t="s">
        <v>261</v>
      </c>
      <c r="C41" s="308"/>
      <c r="D41" s="113">
        <v>7.286500441606087</v>
      </c>
      <c r="E41" s="115">
        <v>2145</v>
      </c>
      <c r="F41" s="114">
        <v>2075</v>
      </c>
      <c r="G41" s="114">
        <v>2381</v>
      </c>
      <c r="H41" s="114">
        <v>1797</v>
      </c>
      <c r="I41" s="140">
        <v>2512</v>
      </c>
      <c r="J41" s="115">
        <v>-367</v>
      </c>
      <c r="K41" s="116">
        <v>-14.609872611464969</v>
      </c>
    </row>
    <row r="42" spans="1:11" ht="14.1" customHeight="1" x14ac:dyDescent="0.2">
      <c r="A42" s="306">
        <v>52</v>
      </c>
      <c r="B42" s="307" t="s">
        <v>262</v>
      </c>
      <c r="C42" s="308"/>
      <c r="D42" s="113">
        <v>3.4751002106121338</v>
      </c>
      <c r="E42" s="115">
        <v>1023</v>
      </c>
      <c r="F42" s="114">
        <v>905</v>
      </c>
      <c r="G42" s="114">
        <v>997</v>
      </c>
      <c r="H42" s="114">
        <v>866</v>
      </c>
      <c r="I42" s="140">
        <v>902</v>
      </c>
      <c r="J42" s="115">
        <v>121</v>
      </c>
      <c r="K42" s="116">
        <v>13.414634146341463</v>
      </c>
    </row>
    <row r="43" spans="1:11" ht="14.1" customHeight="1" x14ac:dyDescent="0.2">
      <c r="A43" s="306" t="s">
        <v>263</v>
      </c>
      <c r="B43" s="307" t="s">
        <v>264</v>
      </c>
      <c r="C43" s="308"/>
      <c r="D43" s="113">
        <v>3.2067395882872476</v>
      </c>
      <c r="E43" s="115">
        <v>944</v>
      </c>
      <c r="F43" s="114">
        <v>792</v>
      </c>
      <c r="G43" s="114">
        <v>914</v>
      </c>
      <c r="H43" s="114">
        <v>797</v>
      </c>
      <c r="I43" s="140">
        <v>828</v>
      </c>
      <c r="J43" s="115">
        <v>116</v>
      </c>
      <c r="K43" s="116">
        <v>14.009661835748792</v>
      </c>
    </row>
    <row r="44" spans="1:11" ht="14.1" customHeight="1" x14ac:dyDescent="0.2">
      <c r="A44" s="306">
        <v>53</v>
      </c>
      <c r="B44" s="307" t="s">
        <v>265</v>
      </c>
      <c r="C44" s="308"/>
      <c r="D44" s="113">
        <v>0.93756369318567834</v>
      </c>
      <c r="E44" s="115">
        <v>276</v>
      </c>
      <c r="F44" s="114">
        <v>217</v>
      </c>
      <c r="G44" s="114">
        <v>268</v>
      </c>
      <c r="H44" s="114">
        <v>161</v>
      </c>
      <c r="I44" s="140">
        <v>264</v>
      </c>
      <c r="J44" s="115">
        <v>12</v>
      </c>
      <c r="K44" s="116">
        <v>4.5454545454545459</v>
      </c>
    </row>
    <row r="45" spans="1:11" ht="14.1" customHeight="1" x14ac:dyDescent="0.2">
      <c r="A45" s="306" t="s">
        <v>266</v>
      </c>
      <c r="B45" s="307" t="s">
        <v>267</v>
      </c>
      <c r="C45" s="308"/>
      <c r="D45" s="113">
        <v>0.9001970242543651</v>
      </c>
      <c r="E45" s="115">
        <v>265</v>
      </c>
      <c r="F45" s="114">
        <v>213</v>
      </c>
      <c r="G45" s="114">
        <v>249</v>
      </c>
      <c r="H45" s="114">
        <v>157</v>
      </c>
      <c r="I45" s="140">
        <v>259</v>
      </c>
      <c r="J45" s="115">
        <v>6</v>
      </c>
      <c r="K45" s="116">
        <v>2.3166023166023164</v>
      </c>
    </row>
    <row r="46" spans="1:11" ht="14.1" customHeight="1" x14ac:dyDescent="0.2">
      <c r="A46" s="306">
        <v>54</v>
      </c>
      <c r="B46" s="307" t="s">
        <v>268</v>
      </c>
      <c r="C46" s="308"/>
      <c r="D46" s="113">
        <v>2.7481486514029485</v>
      </c>
      <c r="E46" s="115">
        <v>809</v>
      </c>
      <c r="F46" s="114">
        <v>771</v>
      </c>
      <c r="G46" s="114">
        <v>990</v>
      </c>
      <c r="H46" s="114">
        <v>702</v>
      </c>
      <c r="I46" s="140">
        <v>900</v>
      </c>
      <c r="J46" s="115">
        <v>-91</v>
      </c>
      <c r="K46" s="116">
        <v>-10.111111111111111</v>
      </c>
    </row>
    <row r="47" spans="1:11" ht="14.1" customHeight="1" x14ac:dyDescent="0.2">
      <c r="A47" s="306">
        <v>61</v>
      </c>
      <c r="B47" s="307" t="s">
        <v>269</v>
      </c>
      <c r="C47" s="308"/>
      <c r="D47" s="113">
        <v>2.011006182485223</v>
      </c>
      <c r="E47" s="115">
        <v>592</v>
      </c>
      <c r="F47" s="114">
        <v>507</v>
      </c>
      <c r="G47" s="114">
        <v>617</v>
      </c>
      <c r="H47" s="114">
        <v>582</v>
      </c>
      <c r="I47" s="140">
        <v>655</v>
      </c>
      <c r="J47" s="115">
        <v>-63</v>
      </c>
      <c r="K47" s="116">
        <v>-9.6183206106870234</v>
      </c>
    </row>
    <row r="48" spans="1:11" ht="14.1" customHeight="1" x14ac:dyDescent="0.2">
      <c r="A48" s="306">
        <v>62</v>
      </c>
      <c r="B48" s="307" t="s">
        <v>270</v>
      </c>
      <c r="C48" s="308"/>
      <c r="D48" s="113">
        <v>7.0011549697669677</v>
      </c>
      <c r="E48" s="115">
        <v>2061</v>
      </c>
      <c r="F48" s="114">
        <v>1939</v>
      </c>
      <c r="G48" s="114">
        <v>2369</v>
      </c>
      <c r="H48" s="114">
        <v>1810</v>
      </c>
      <c r="I48" s="140">
        <v>1950</v>
      </c>
      <c r="J48" s="115">
        <v>111</v>
      </c>
      <c r="K48" s="116">
        <v>5.6923076923076925</v>
      </c>
    </row>
    <row r="49" spans="1:11" ht="14.1" customHeight="1" x14ac:dyDescent="0.2">
      <c r="A49" s="306">
        <v>63</v>
      </c>
      <c r="B49" s="307" t="s">
        <v>271</v>
      </c>
      <c r="C49" s="308"/>
      <c r="D49" s="113">
        <v>4.6810245261226981</v>
      </c>
      <c r="E49" s="115">
        <v>1378</v>
      </c>
      <c r="F49" s="114">
        <v>1273</v>
      </c>
      <c r="G49" s="114">
        <v>1321</v>
      </c>
      <c r="H49" s="114">
        <v>1061</v>
      </c>
      <c r="I49" s="140">
        <v>1194</v>
      </c>
      <c r="J49" s="115">
        <v>184</v>
      </c>
      <c r="K49" s="116">
        <v>15.410385259631491</v>
      </c>
    </row>
    <row r="50" spans="1:11" ht="14.1" customHeight="1" x14ac:dyDescent="0.2">
      <c r="A50" s="306" t="s">
        <v>272</v>
      </c>
      <c r="B50" s="307" t="s">
        <v>273</v>
      </c>
      <c r="C50" s="308"/>
      <c r="D50" s="113">
        <v>0.77450913784903863</v>
      </c>
      <c r="E50" s="115">
        <v>228</v>
      </c>
      <c r="F50" s="114">
        <v>203</v>
      </c>
      <c r="G50" s="114">
        <v>257</v>
      </c>
      <c r="H50" s="114">
        <v>179</v>
      </c>
      <c r="I50" s="140">
        <v>231</v>
      </c>
      <c r="J50" s="115">
        <v>-3</v>
      </c>
      <c r="K50" s="116">
        <v>-1.2987012987012987</v>
      </c>
    </row>
    <row r="51" spans="1:11" ht="14.1" customHeight="1" x14ac:dyDescent="0.2">
      <c r="A51" s="306" t="s">
        <v>274</v>
      </c>
      <c r="B51" s="307" t="s">
        <v>275</v>
      </c>
      <c r="C51" s="308"/>
      <c r="D51" s="113">
        <v>3.4954820300292138</v>
      </c>
      <c r="E51" s="115">
        <v>1029</v>
      </c>
      <c r="F51" s="114">
        <v>971</v>
      </c>
      <c r="G51" s="114">
        <v>922</v>
      </c>
      <c r="H51" s="114">
        <v>775</v>
      </c>
      <c r="I51" s="140">
        <v>850</v>
      </c>
      <c r="J51" s="115">
        <v>179</v>
      </c>
      <c r="K51" s="116">
        <v>21.058823529411764</v>
      </c>
    </row>
    <row r="52" spans="1:11" ht="14.1" customHeight="1" x14ac:dyDescent="0.2">
      <c r="A52" s="306">
        <v>71</v>
      </c>
      <c r="B52" s="307" t="s">
        <v>276</v>
      </c>
      <c r="C52" s="308"/>
      <c r="D52" s="113">
        <v>12.446497724030165</v>
      </c>
      <c r="E52" s="115">
        <v>3664</v>
      </c>
      <c r="F52" s="114">
        <v>2746</v>
      </c>
      <c r="G52" s="114">
        <v>3332</v>
      </c>
      <c r="H52" s="114">
        <v>2889</v>
      </c>
      <c r="I52" s="140">
        <v>3596</v>
      </c>
      <c r="J52" s="115">
        <v>68</v>
      </c>
      <c r="K52" s="116">
        <v>1.8909899888765296</v>
      </c>
    </row>
    <row r="53" spans="1:11" ht="14.1" customHeight="1" x14ac:dyDescent="0.2">
      <c r="A53" s="306" t="s">
        <v>277</v>
      </c>
      <c r="B53" s="307" t="s">
        <v>278</v>
      </c>
      <c r="C53" s="308"/>
      <c r="D53" s="113">
        <v>3.9506759970106664</v>
      </c>
      <c r="E53" s="115">
        <v>1163</v>
      </c>
      <c r="F53" s="114">
        <v>878</v>
      </c>
      <c r="G53" s="114">
        <v>1078</v>
      </c>
      <c r="H53" s="114">
        <v>897</v>
      </c>
      <c r="I53" s="140">
        <v>1152</v>
      </c>
      <c r="J53" s="115">
        <v>11</v>
      </c>
      <c r="K53" s="116">
        <v>0.95486111111111116</v>
      </c>
    </row>
    <row r="54" spans="1:11" ht="14.1" customHeight="1" x14ac:dyDescent="0.2">
      <c r="A54" s="306" t="s">
        <v>279</v>
      </c>
      <c r="B54" s="307" t="s">
        <v>280</v>
      </c>
      <c r="C54" s="308"/>
      <c r="D54" s="113">
        <v>7.3102792309260138</v>
      </c>
      <c r="E54" s="115">
        <v>2152</v>
      </c>
      <c r="F54" s="114">
        <v>1648</v>
      </c>
      <c r="G54" s="114">
        <v>1993</v>
      </c>
      <c r="H54" s="114">
        <v>1753</v>
      </c>
      <c r="I54" s="140">
        <v>2119</v>
      </c>
      <c r="J54" s="115">
        <v>33</v>
      </c>
      <c r="K54" s="116">
        <v>1.5573383671543182</v>
      </c>
    </row>
    <row r="55" spans="1:11" ht="14.1" customHeight="1" x14ac:dyDescent="0.2">
      <c r="A55" s="306">
        <v>72</v>
      </c>
      <c r="B55" s="307" t="s">
        <v>281</v>
      </c>
      <c r="C55" s="308"/>
      <c r="D55" s="113">
        <v>2.8262789591684219</v>
      </c>
      <c r="E55" s="115">
        <v>832</v>
      </c>
      <c r="F55" s="114">
        <v>606</v>
      </c>
      <c r="G55" s="114">
        <v>979</v>
      </c>
      <c r="H55" s="114">
        <v>553</v>
      </c>
      <c r="I55" s="140">
        <v>1100</v>
      </c>
      <c r="J55" s="115">
        <v>-268</v>
      </c>
      <c r="K55" s="116">
        <v>-24.363636363636363</v>
      </c>
    </row>
    <row r="56" spans="1:11" ht="14.1" customHeight="1" x14ac:dyDescent="0.2">
      <c r="A56" s="306" t="s">
        <v>282</v>
      </c>
      <c r="B56" s="307" t="s">
        <v>283</v>
      </c>
      <c r="C56" s="308"/>
      <c r="D56" s="113">
        <v>1.1787485562877913</v>
      </c>
      <c r="E56" s="115">
        <v>347</v>
      </c>
      <c r="F56" s="114">
        <v>283</v>
      </c>
      <c r="G56" s="114">
        <v>611</v>
      </c>
      <c r="H56" s="114">
        <v>224</v>
      </c>
      <c r="I56" s="140">
        <v>688</v>
      </c>
      <c r="J56" s="115">
        <v>-341</v>
      </c>
      <c r="K56" s="116">
        <v>-49.563953488372093</v>
      </c>
    </row>
    <row r="57" spans="1:11" ht="14.1" customHeight="1" x14ac:dyDescent="0.2">
      <c r="A57" s="306" t="s">
        <v>284</v>
      </c>
      <c r="B57" s="307" t="s">
        <v>285</v>
      </c>
      <c r="C57" s="308"/>
      <c r="D57" s="113">
        <v>1.0292818805625381</v>
      </c>
      <c r="E57" s="115">
        <v>303</v>
      </c>
      <c r="F57" s="114">
        <v>232</v>
      </c>
      <c r="G57" s="114">
        <v>246</v>
      </c>
      <c r="H57" s="114">
        <v>213</v>
      </c>
      <c r="I57" s="140">
        <v>278</v>
      </c>
      <c r="J57" s="115">
        <v>25</v>
      </c>
      <c r="K57" s="116">
        <v>8.9928057553956826</v>
      </c>
    </row>
    <row r="58" spans="1:11" ht="14.1" customHeight="1" x14ac:dyDescent="0.2">
      <c r="A58" s="306">
        <v>73</v>
      </c>
      <c r="B58" s="307" t="s">
        <v>286</v>
      </c>
      <c r="C58" s="308"/>
      <c r="D58" s="113">
        <v>2.8806304776139684</v>
      </c>
      <c r="E58" s="115">
        <v>848</v>
      </c>
      <c r="F58" s="114">
        <v>605</v>
      </c>
      <c r="G58" s="114">
        <v>834</v>
      </c>
      <c r="H58" s="114">
        <v>688</v>
      </c>
      <c r="I58" s="140">
        <v>815</v>
      </c>
      <c r="J58" s="115">
        <v>33</v>
      </c>
      <c r="K58" s="116">
        <v>4.0490797546012267</v>
      </c>
    </row>
    <row r="59" spans="1:11" ht="14.1" customHeight="1" x14ac:dyDescent="0.2">
      <c r="A59" s="306" t="s">
        <v>287</v>
      </c>
      <c r="B59" s="307" t="s">
        <v>288</v>
      </c>
      <c r="C59" s="308"/>
      <c r="D59" s="113">
        <v>2.0755486106393097</v>
      </c>
      <c r="E59" s="115">
        <v>611</v>
      </c>
      <c r="F59" s="114">
        <v>430</v>
      </c>
      <c r="G59" s="114">
        <v>549</v>
      </c>
      <c r="H59" s="114">
        <v>503</v>
      </c>
      <c r="I59" s="140">
        <v>576</v>
      </c>
      <c r="J59" s="115">
        <v>35</v>
      </c>
      <c r="K59" s="116">
        <v>6.0763888888888893</v>
      </c>
    </row>
    <row r="60" spans="1:11" ht="14.1" customHeight="1" x14ac:dyDescent="0.2">
      <c r="A60" s="306">
        <v>81</v>
      </c>
      <c r="B60" s="307" t="s">
        <v>289</v>
      </c>
      <c r="C60" s="308"/>
      <c r="D60" s="113">
        <v>7.3578368095658675</v>
      </c>
      <c r="E60" s="115">
        <v>2166</v>
      </c>
      <c r="F60" s="114">
        <v>1875</v>
      </c>
      <c r="G60" s="114">
        <v>2244</v>
      </c>
      <c r="H60" s="114">
        <v>1941</v>
      </c>
      <c r="I60" s="140">
        <v>2052</v>
      </c>
      <c r="J60" s="115">
        <v>114</v>
      </c>
      <c r="K60" s="116">
        <v>5.5555555555555554</v>
      </c>
    </row>
    <row r="61" spans="1:11" ht="14.1" customHeight="1" x14ac:dyDescent="0.2">
      <c r="A61" s="306" t="s">
        <v>290</v>
      </c>
      <c r="B61" s="307" t="s">
        <v>291</v>
      </c>
      <c r="C61" s="308"/>
      <c r="D61" s="113">
        <v>2.3303213533528093</v>
      </c>
      <c r="E61" s="115">
        <v>686</v>
      </c>
      <c r="F61" s="114">
        <v>467</v>
      </c>
      <c r="G61" s="114">
        <v>555</v>
      </c>
      <c r="H61" s="114">
        <v>638</v>
      </c>
      <c r="I61" s="140">
        <v>577</v>
      </c>
      <c r="J61" s="115">
        <v>109</v>
      </c>
      <c r="K61" s="116">
        <v>18.890814558058924</v>
      </c>
    </row>
    <row r="62" spans="1:11" ht="14.1" customHeight="1" x14ac:dyDescent="0.2">
      <c r="A62" s="306" t="s">
        <v>292</v>
      </c>
      <c r="B62" s="307" t="s">
        <v>293</v>
      </c>
      <c r="C62" s="308"/>
      <c r="D62" s="113">
        <v>2.6122698552890822</v>
      </c>
      <c r="E62" s="115">
        <v>769</v>
      </c>
      <c r="F62" s="114">
        <v>820</v>
      </c>
      <c r="G62" s="114">
        <v>1098</v>
      </c>
      <c r="H62" s="114">
        <v>763</v>
      </c>
      <c r="I62" s="140">
        <v>795</v>
      </c>
      <c r="J62" s="115">
        <v>-26</v>
      </c>
      <c r="K62" s="116">
        <v>-3.2704402515723272</v>
      </c>
    </row>
    <row r="63" spans="1:11" ht="14.1" customHeight="1" x14ac:dyDescent="0.2">
      <c r="A63" s="306"/>
      <c r="B63" s="307" t="s">
        <v>294</v>
      </c>
      <c r="C63" s="308"/>
      <c r="D63" s="113">
        <v>2.3031455941300361</v>
      </c>
      <c r="E63" s="115">
        <v>678</v>
      </c>
      <c r="F63" s="114">
        <v>729</v>
      </c>
      <c r="G63" s="114">
        <v>916</v>
      </c>
      <c r="H63" s="114">
        <v>680</v>
      </c>
      <c r="I63" s="140">
        <v>702</v>
      </c>
      <c r="J63" s="115">
        <v>-24</v>
      </c>
      <c r="K63" s="116">
        <v>-3.4188034188034186</v>
      </c>
    </row>
    <row r="64" spans="1:11" ht="14.1" customHeight="1" x14ac:dyDescent="0.2">
      <c r="A64" s="306" t="s">
        <v>295</v>
      </c>
      <c r="B64" s="307" t="s">
        <v>296</v>
      </c>
      <c r="C64" s="308"/>
      <c r="D64" s="113">
        <v>0.87641823493443849</v>
      </c>
      <c r="E64" s="115">
        <v>258</v>
      </c>
      <c r="F64" s="114">
        <v>184</v>
      </c>
      <c r="G64" s="114">
        <v>207</v>
      </c>
      <c r="H64" s="114">
        <v>183</v>
      </c>
      <c r="I64" s="140">
        <v>244</v>
      </c>
      <c r="J64" s="115">
        <v>14</v>
      </c>
      <c r="K64" s="116">
        <v>5.7377049180327866</v>
      </c>
    </row>
    <row r="65" spans="1:11" ht="14.1" customHeight="1" x14ac:dyDescent="0.2">
      <c r="A65" s="306" t="s">
        <v>297</v>
      </c>
      <c r="B65" s="307" t="s">
        <v>298</v>
      </c>
      <c r="C65" s="308"/>
      <c r="D65" s="113">
        <v>0.60805761260955227</v>
      </c>
      <c r="E65" s="115">
        <v>179</v>
      </c>
      <c r="F65" s="114">
        <v>153</v>
      </c>
      <c r="G65" s="114">
        <v>155</v>
      </c>
      <c r="H65" s="114">
        <v>130</v>
      </c>
      <c r="I65" s="140">
        <v>181</v>
      </c>
      <c r="J65" s="115">
        <v>-2</v>
      </c>
      <c r="K65" s="116">
        <v>-1.1049723756906078</v>
      </c>
    </row>
    <row r="66" spans="1:11" ht="14.1" customHeight="1" x14ac:dyDescent="0.2">
      <c r="A66" s="306">
        <v>82</v>
      </c>
      <c r="B66" s="307" t="s">
        <v>299</v>
      </c>
      <c r="C66" s="308"/>
      <c r="D66" s="113">
        <v>3.2950608057612611</v>
      </c>
      <c r="E66" s="115">
        <v>970</v>
      </c>
      <c r="F66" s="114">
        <v>928</v>
      </c>
      <c r="G66" s="114">
        <v>1034</v>
      </c>
      <c r="H66" s="114">
        <v>860</v>
      </c>
      <c r="I66" s="140">
        <v>869</v>
      </c>
      <c r="J66" s="115">
        <v>101</v>
      </c>
      <c r="K66" s="116">
        <v>11.622554660529344</v>
      </c>
    </row>
    <row r="67" spans="1:11" ht="14.1" customHeight="1" x14ac:dyDescent="0.2">
      <c r="A67" s="306" t="s">
        <v>300</v>
      </c>
      <c r="B67" s="307" t="s">
        <v>301</v>
      </c>
      <c r="C67" s="308"/>
      <c r="D67" s="113">
        <v>1.9158910252055166</v>
      </c>
      <c r="E67" s="115">
        <v>564</v>
      </c>
      <c r="F67" s="114">
        <v>611</v>
      </c>
      <c r="G67" s="114">
        <v>649</v>
      </c>
      <c r="H67" s="114">
        <v>566</v>
      </c>
      <c r="I67" s="140">
        <v>506</v>
      </c>
      <c r="J67" s="115">
        <v>58</v>
      </c>
      <c r="K67" s="116">
        <v>11.462450592885375</v>
      </c>
    </row>
    <row r="68" spans="1:11" ht="14.1" customHeight="1" x14ac:dyDescent="0.2">
      <c r="A68" s="306" t="s">
        <v>302</v>
      </c>
      <c r="B68" s="307" t="s">
        <v>303</v>
      </c>
      <c r="C68" s="308"/>
      <c r="D68" s="113">
        <v>0.93416672328283168</v>
      </c>
      <c r="E68" s="115">
        <v>275</v>
      </c>
      <c r="F68" s="114">
        <v>211</v>
      </c>
      <c r="G68" s="114">
        <v>255</v>
      </c>
      <c r="H68" s="114">
        <v>207</v>
      </c>
      <c r="I68" s="140">
        <v>260</v>
      </c>
      <c r="J68" s="115">
        <v>15</v>
      </c>
      <c r="K68" s="116">
        <v>5.7692307692307692</v>
      </c>
    </row>
    <row r="69" spans="1:11" ht="14.1" customHeight="1" x14ac:dyDescent="0.2">
      <c r="A69" s="306">
        <v>83</v>
      </c>
      <c r="B69" s="307" t="s">
        <v>304</v>
      </c>
      <c r="C69" s="308"/>
      <c r="D69" s="113">
        <v>4.1273184319586926</v>
      </c>
      <c r="E69" s="115">
        <v>1215</v>
      </c>
      <c r="F69" s="114">
        <v>1166</v>
      </c>
      <c r="G69" s="114">
        <v>2434</v>
      </c>
      <c r="H69" s="114">
        <v>1047</v>
      </c>
      <c r="I69" s="140">
        <v>1204</v>
      </c>
      <c r="J69" s="115">
        <v>11</v>
      </c>
      <c r="K69" s="116">
        <v>0.91362126245847175</v>
      </c>
    </row>
    <row r="70" spans="1:11" ht="14.1" customHeight="1" x14ac:dyDescent="0.2">
      <c r="A70" s="306" t="s">
        <v>305</v>
      </c>
      <c r="B70" s="307" t="s">
        <v>306</v>
      </c>
      <c r="C70" s="308"/>
      <c r="D70" s="113">
        <v>3.3969699028466609</v>
      </c>
      <c r="E70" s="115">
        <v>1000</v>
      </c>
      <c r="F70" s="114">
        <v>959</v>
      </c>
      <c r="G70" s="114">
        <v>2137</v>
      </c>
      <c r="H70" s="114">
        <v>817</v>
      </c>
      <c r="I70" s="140">
        <v>961</v>
      </c>
      <c r="J70" s="115">
        <v>39</v>
      </c>
      <c r="K70" s="116">
        <v>4.0582726326742975</v>
      </c>
    </row>
    <row r="71" spans="1:11" ht="14.1" customHeight="1" x14ac:dyDescent="0.2">
      <c r="A71" s="306"/>
      <c r="B71" s="307" t="s">
        <v>307</v>
      </c>
      <c r="C71" s="308"/>
      <c r="D71" s="113">
        <v>1.8513485970514301</v>
      </c>
      <c r="E71" s="115">
        <v>545</v>
      </c>
      <c r="F71" s="114">
        <v>511</v>
      </c>
      <c r="G71" s="114">
        <v>1347</v>
      </c>
      <c r="H71" s="114">
        <v>429</v>
      </c>
      <c r="I71" s="140">
        <v>545</v>
      </c>
      <c r="J71" s="115">
        <v>0</v>
      </c>
      <c r="K71" s="116">
        <v>0</v>
      </c>
    </row>
    <row r="72" spans="1:11" ht="14.1" customHeight="1" x14ac:dyDescent="0.2">
      <c r="A72" s="306">
        <v>84</v>
      </c>
      <c r="B72" s="307" t="s">
        <v>308</v>
      </c>
      <c r="C72" s="308"/>
      <c r="D72" s="113">
        <v>3.7638426523541</v>
      </c>
      <c r="E72" s="115">
        <v>1108</v>
      </c>
      <c r="F72" s="114">
        <v>938</v>
      </c>
      <c r="G72" s="114">
        <v>1239</v>
      </c>
      <c r="H72" s="114">
        <v>930</v>
      </c>
      <c r="I72" s="140">
        <v>1142</v>
      </c>
      <c r="J72" s="115">
        <v>-34</v>
      </c>
      <c r="K72" s="116">
        <v>-2.9772329246935203</v>
      </c>
    </row>
    <row r="73" spans="1:11" ht="14.1" customHeight="1" x14ac:dyDescent="0.2">
      <c r="A73" s="306" t="s">
        <v>309</v>
      </c>
      <c r="B73" s="307" t="s">
        <v>310</v>
      </c>
      <c r="C73" s="308"/>
      <c r="D73" s="113">
        <v>0.62504246212378556</v>
      </c>
      <c r="E73" s="115">
        <v>184</v>
      </c>
      <c r="F73" s="114">
        <v>155</v>
      </c>
      <c r="G73" s="114">
        <v>398</v>
      </c>
      <c r="H73" s="114">
        <v>165</v>
      </c>
      <c r="I73" s="140">
        <v>230</v>
      </c>
      <c r="J73" s="115">
        <v>-46</v>
      </c>
      <c r="K73" s="116">
        <v>-20</v>
      </c>
    </row>
    <row r="74" spans="1:11" ht="14.1" customHeight="1" x14ac:dyDescent="0.2">
      <c r="A74" s="306" t="s">
        <v>311</v>
      </c>
      <c r="B74" s="307" t="s">
        <v>312</v>
      </c>
      <c r="C74" s="308"/>
      <c r="D74" s="113">
        <v>0.26836062232488622</v>
      </c>
      <c r="E74" s="115">
        <v>79</v>
      </c>
      <c r="F74" s="114">
        <v>30</v>
      </c>
      <c r="G74" s="114">
        <v>52</v>
      </c>
      <c r="H74" s="114">
        <v>24</v>
      </c>
      <c r="I74" s="140">
        <v>38</v>
      </c>
      <c r="J74" s="115">
        <v>41</v>
      </c>
      <c r="K74" s="116">
        <v>107.89473684210526</v>
      </c>
    </row>
    <row r="75" spans="1:11" ht="14.1" customHeight="1" x14ac:dyDescent="0.2">
      <c r="A75" s="306" t="s">
        <v>313</v>
      </c>
      <c r="B75" s="307" t="s">
        <v>314</v>
      </c>
      <c r="C75" s="308"/>
      <c r="D75" s="113">
        <v>2.1808546776275564</v>
      </c>
      <c r="E75" s="115">
        <v>642</v>
      </c>
      <c r="F75" s="114">
        <v>626</v>
      </c>
      <c r="G75" s="114">
        <v>603</v>
      </c>
      <c r="H75" s="114">
        <v>576</v>
      </c>
      <c r="I75" s="140">
        <v>695</v>
      </c>
      <c r="J75" s="115">
        <v>-53</v>
      </c>
      <c r="K75" s="116">
        <v>-7.6258992805755392</v>
      </c>
    </row>
    <row r="76" spans="1:11" ht="14.1" customHeight="1" x14ac:dyDescent="0.2">
      <c r="A76" s="306">
        <v>91</v>
      </c>
      <c r="B76" s="307" t="s">
        <v>315</v>
      </c>
      <c r="C76" s="308"/>
      <c r="D76" s="113">
        <v>0.30912426115904612</v>
      </c>
      <c r="E76" s="115">
        <v>91</v>
      </c>
      <c r="F76" s="114">
        <v>98</v>
      </c>
      <c r="G76" s="114">
        <v>109</v>
      </c>
      <c r="H76" s="114">
        <v>90</v>
      </c>
      <c r="I76" s="140">
        <v>97</v>
      </c>
      <c r="J76" s="115">
        <v>-6</v>
      </c>
      <c r="K76" s="116">
        <v>-6.1855670103092786</v>
      </c>
    </row>
    <row r="77" spans="1:11" ht="14.1" customHeight="1" x14ac:dyDescent="0.2">
      <c r="A77" s="306">
        <v>92</v>
      </c>
      <c r="B77" s="307" t="s">
        <v>316</v>
      </c>
      <c r="C77" s="308"/>
      <c r="D77" s="113">
        <v>7.8503974454786327</v>
      </c>
      <c r="E77" s="115">
        <v>2311</v>
      </c>
      <c r="F77" s="114">
        <v>2307</v>
      </c>
      <c r="G77" s="114">
        <v>2241</v>
      </c>
      <c r="H77" s="114">
        <v>2274</v>
      </c>
      <c r="I77" s="140">
        <v>2122</v>
      </c>
      <c r="J77" s="115">
        <v>189</v>
      </c>
      <c r="K77" s="116">
        <v>8.9066918001885007</v>
      </c>
    </row>
    <row r="78" spans="1:11" ht="14.1" customHeight="1" x14ac:dyDescent="0.2">
      <c r="A78" s="306">
        <v>93</v>
      </c>
      <c r="B78" s="307" t="s">
        <v>317</v>
      </c>
      <c r="C78" s="308"/>
      <c r="D78" s="113">
        <v>0.15626061553094639</v>
      </c>
      <c r="E78" s="115">
        <v>46</v>
      </c>
      <c r="F78" s="114">
        <v>23</v>
      </c>
      <c r="G78" s="114">
        <v>47</v>
      </c>
      <c r="H78" s="114">
        <v>27</v>
      </c>
      <c r="I78" s="140">
        <v>46</v>
      </c>
      <c r="J78" s="115">
        <v>0</v>
      </c>
      <c r="K78" s="116">
        <v>0</v>
      </c>
    </row>
    <row r="79" spans="1:11" ht="14.1" customHeight="1" x14ac:dyDescent="0.2">
      <c r="A79" s="306">
        <v>94</v>
      </c>
      <c r="B79" s="307" t="s">
        <v>318</v>
      </c>
      <c r="C79" s="308"/>
      <c r="D79" s="113">
        <v>0.67260004076363888</v>
      </c>
      <c r="E79" s="115">
        <v>198</v>
      </c>
      <c r="F79" s="114">
        <v>155</v>
      </c>
      <c r="G79" s="114">
        <v>227</v>
      </c>
      <c r="H79" s="114">
        <v>161</v>
      </c>
      <c r="I79" s="140">
        <v>158</v>
      </c>
      <c r="J79" s="115">
        <v>40</v>
      </c>
      <c r="K79" s="116">
        <v>25.316455696202532</v>
      </c>
    </row>
    <row r="80" spans="1:11" ht="14.1" customHeight="1" x14ac:dyDescent="0.2">
      <c r="A80" s="306" t="s">
        <v>319</v>
      </c>
      <c r="B80" s="307" t="s">
        <v>320</v>
      </c>
      <c r="C80" s="308"/>
      <c r="D80" s="113">
        <v>5.0954548542699915E-2</v>
      </c>
      <c r="E80" s="115">
        <v>15</v>
      </c>
      <c r="F80" s="114">
        <v>11</v>
      </c>
      <c r="G80" s="114">
        <v>30</v>
      </c>
      <c r="H80" s="114">
        <v>9</v>
      </c>
      <c r="I80" s="140">
        <v>10</v>
      </c>
      <c r="J80" s="115">
        <v>5</v>
      </c>
      <c r="K80" s="116">
        <v>50</v>
      </c>
    </row>
    <row r="81" spans="1:11" ht="14.1" customHeight="1" x14ac:dyDescent="0.2">
      <c r="A81" s="310" t="s">
        <v>321</v>
      </c>
      <c r="B81" s="311" t="s">
        <v>334</v>
      </c>
      <c r="C81" s="312"/>
      <c r="D81" s="125">
        <v>0.24458183300495959</v>
      </c>
      <c r="E81" s="143">
        <v>72</v>
      </c>
      <c r="F81" s="144">
        <v>72</v>
      </c>
      <c r="G81" s="144">
        <v>80</v>
      </c>
      <c r="H81" s="144">
        <v>70</v>
      </c>
      <c r="I81" s="145">
        <v>88</v>
      </c>
      <c r="J81" s="143">
        <v>-16</v>
      </c>
      <c r="K81" s="146">
        <v>-18.181818181818183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285400</v>
      </c>
      <c r="C10" s="114">
        <v>144737</v>
      </c>
      <c r="D10" s="114">
        <v>140663</v>
      </c>
      <c r="E10" s="114">
        <v>220319</v>
      </c>
      <c r="F10" s="114">
        <v>62066</v>
      </c>
      <c r="G10" s="114">
        <v>30654</v>
      </c>
      <c r="H10" s="114">
        <v>73021</v>
      </c>
      <c r="I10" s="115">
        <v>88878</v>
      </c>
      <c r="J10" s="114">
        <v>63267</v>
      </c>
      <c r="K10" s="114">
        <v>25611</v>
      </c>
      <c r="L10" s="423">
        <v>23407</v>
      </c>
      <c r="M10" s="424">
        <v>24685</v>
      </c>
    </row>
    <row r="11" spans="1:13" ht="11.1" customHeight="1" x14ac:dyDescent="0.2">
      <c r="A11" s="422" t="s">
        <v>388</v>
      </c>
      <c r="B11" s="115">
        <v>286312</v>
      </c>
      <c r="C11" s="114">
        <v>145710</v>
      </c>
      <c r="D11" s="114">
        <v>140602</v>
      </c>
      <c r="E11" s="114">
        <v>220638</v>
      </c>
      <c r="F11" s="114">
        <v>62636</v>
      </c>
      <c r="G11" s="114">
        <v>29607</v>
      </c>
      <c r="H11" s="114">
        <v>74154</v>
      </c>
      <c r="I11" s="115">
        <v>90415</v>
      </c>
      <c r="J11" s="114">
        <v>64438</v>
      </c>
      <c r="K11" s="114">
        <v>25977</v>
      </c>
      <c r="L11" s="423">
        <v>23884</v>
      </c>
      <c r="M11" s="424">
        <v>23280</v>
      </c>
    </row>
    <row r="12" spans="1:13" ht="11.1" customHeight="1" x14ac:dyDescent="0.2">
      <c r="A12" s="422" t="s">
        <v>389</v>
      </c>
      <c r="B12" s="115">
        <v>292006</v>
      </c>
      <c r="C12" s="114">
        <v>148677</v>
      </c>
      <c r="D12" s="114">
        <v>143329</v>
      </c>
      <c r="E12" s="114">
        <v>225496</v>
      </c>
      <c r="F12" s="114">
        <v>63363</v>
      </c>
      <c r="G12" s="114">
        <v>33001</v>
      </c>
      <c r="H12" s="114">
        <v>75487</v>
      </c>
      <c r="I12" s="115">
        <v>89333</v>
      </c>
      <c r="J12" s="114">
        <v>62844</v>
      </c>
      <c r="K12" s="114">
        <v>26489</v>
      </c>
      <c r="L12" s="423">
        <v>30723</v>
      </c>
      <c r="M12" s="424">
        <v>26320</v>
      </c>
    </row>
    <row r="13" spans="1:13" s="110" customFormat="1" ht="11.1" customHeight="1" x14ac:dyDescent="0.2">
      <c r="A13" s="422" t="s">
        <v>390</v>
      </c>
      <c r="B13" s="115">
        <v>291118</v>
      </c>
      <c r="C13" s="114">
        <v>147449</v>
      </c>
      <c r="D13" s="114">
        <v>143669</v>
      </c>
      <c r="E13" s="114">
        <v>223721</v>
      </c>
      <c r="F13" s="114">
        <v>64224</v>
      </c>
      <c r="G13" s="114">
        <v>32014</v>
      </c>
      <c r="H13" s="114">
        <v>76061</v>
      </c>
      <c r="I13" s="115">
        <v>88982</v>
      </c>
      <c r="J13" s="114">
        <v>62622</v>
      </c>
      <c r="K13" s="114">
        <v>26360</v>
      </c>
      <c r="L13" s="423">
        <v>19828</v>
      </c>
      <c r="M13" s="424">
        <v>21142</v>
      </c>
    </row>
    <row r="14" spans="1:13" ht="15" customHeight="1" x14ac:dyDescent="0.2">
      <c r="A14" s="422" t="s">
        <v>391</v>
      </c>
      <c r="B14" s="115">
        <v>291543</v>
      </c>
      <c r="C14" s="114">
        <v>147796</v>
      </c>
      <c r="D14" s="114">
        <v>143747</v>
      </c>
      <c r="E14" s="114">
        <v>216126</v>
      </c>
      <c r="F14" s="114">
        <v>72707</v>
      </c>
      <c r="G14" s="114">
        <v>30894</v>
      </c>
      <c r="H14" s="114">
        <v>77338</v>
      </c>
      <c r="I14" s="115">
        <v>88128</v>
      </c>
      <c r="J14" s="114">
        <v>61872</v>
      </c>
      <c r="K14" s="114">
        <v>26256</v>
      </c>
      <c r="L14" s="423">
        <v>24489</v>
      </c>
      <c r="M14" s="424">
        <v>24478</v>
      </c>
    </row>
    <row r="15" spans="1:13" ht="11.1" customHeight="1" x14ac:dyDescent="0.2">
      <c r="A15" s="422" t="s">
        <v>388</v>
      </c>
      <c r="B15" s="115">
        <v>293696</v>
      </c>
      <c r="C15" s="114">
        <v>149369</v>
      </c>
      <c r="D15" s="114">
        <v>144327</v>
      </c>
      <c r="E15" s="114">
        <v>216271</v>
      </c>
      <c r="F15" s="114">
        <v>74773</v>
      </c>
      <c r="G15" s="114">
        <v>29974</v>
      </c>
      <c r="H15" s="114">
        <v>78826</v>
      </c>
      <c r="I15" s="115">
        <v>89773</v>
      </c>
      <c r="J15" s="114">
        <v>63127</v>
      </c>
      <c r="K15" s="114">
        <v>26646</v>
      </c>
      <c r="L15" s="423">
        <v>22384</v>
      </c>
      <c r="M15" s="424">
        <v>20784</v>
      </c>
    </row>
    <row r="16" spans="1:13" ht="11.1" customHeight="1" x14ac:dyDescent="0.2">
      <c r="A16" s="422" t="s">
        <v>389</v>
      </c>
      <c r="B16" s="115">
        <v>298352</v>
      </c>
      <c r="C16" s="114">
        <v>152003</v>
      </c>
      <c r="D16" s="114">
        <v>146349</v>
      </c>
      <c r="E16" s="114">
        <v>221920</v>
      </c>
      <c r="F16" s="114">
        <v>75786</v>
      </c>
      <c r="G16" s="114">
        <v>33299</v>
      </c>
      <c r="H16" s="114">
        <v>79863</v>
      </c>
      <c r="I16" s="115">
        <v>89587</v>
      </c>
      <c r="J16" s="114">
        <v>62062</v>
      </c>
      <c r="K16" s="114">
        <v>27525</v>
      </c>
      <c r="L16" s="423">
        <v>33150</v>
      </c>
      <c r="M16" s="424">
        <v>28964</v>
      </c>
    </row>
    <row r="17" spans="1:13" s="110" customFormat="1" ht="11.1" customHeight="1" x14ac:dyDescent="0.2">
      <c r="A17" s="422" t="s">
        <v>390</v>
      </c>
      <c r="B17" s="115">
        <v>297403</v>
      </c>
      <c r="C17" s="114">
        <v>151118</v>
      </c>
      <c r="D17" s="114">
        <v>146285</v>
      </c>
      <c r="E17" s="114">
        <v>220953</v>
      </c>
      <c r="F17" s="114">
        <v>76165</v>
      </c>
      <c r="G17" s="114">
        <v>32469</v>
      </c>
      <c r="H17" s="114">
        <v>80504</v>
      </c>
      <c r="I17" s="115">
        <v>90107</v>
      </c>
      <c r="J17" s="114">
        <v>62727</v>
      </c>
      <c r="K17" s="114">
        <v>27380</v>
      </c>
      <c r="L17" s="423">
        <v>20985</v>
      </c>
      <c r="M17" s="424">
        <v>22108</v>
      </c>
    </row>
    <row r="18" spans="1:13" ht="15" customHeight="1" x14ac:dyDescent="0.2">
      <c r="A18" s="422" t="s">
        <v>392</v>
      </c>
      <c r="B18" s="115">
        <v>296762</v>
      </c>
      <c r="C18" s="114">
        <v>150790</v>
      </c>
      <c r="D18" s="114">
        <v>145972</v>
      </c>
      <c r="E18" s="114">
        <v>219098</v>
      </c>
      <c r="F18" s="114">
        <v>77351</v>
      </c>
      <c r="G18" s="114">
        <v>31313</v>
      </c>
      <c r="H18" s="114">
        <v>81167</v>
      </c>
      <c r="I18" s="115">
        <v>87995</v>
      </c>
      <c r="J18" s="114">
        <v>61357</v>
      </c>
      <c r="K18" s="114">
        <v>26638</v>
      </c>
      <c r="L18" s="423">
        <v>24920</v>
      </c>
      <c r="M18" s="424">
        <v>25661</v>
      </c>
    </row>
    <row r="19" spans="1:13" ht="11.1" customHeight="1" x14ac:dyDescent="0.2">
      <c r="A19" s="422" t="s">
        <v>388</v>
      </c>
      <c r="B19" s="115">
        <v>296859</v>
      </c>
      <c r="C19" s="114">
        <v>150960</v>
      </c>
      <c r="D19" s="114">
        <v>145899</v>
      </c>
      <c r="E19" s="114">
        <v>217958</v>
      </c>
      <c r="F19" s="114">
        <v>78577</v>
      </c>
      <c r="G19" s="114">
        <v>30128</v>
      </c>
      <c r="H19" s="114">
        <v>82523</v>
      </c>
      <c r="I19" s="115">
        <v>90434</v>
      </c>
      <c r="J19" s="114">
        <v>63185</v>
      </c>
      <c r="K19" s="114">
        <v>27249</v>
      </c>
      <c r="L19" s="423">
        <v>22190</v>
      </c>
      <c r="M19" s="424">
        <v>21855</v>
      </c>
    </row>
    <row r="20" spans="1:13" ht="11.1" customHeight="1" x14ac:dyDescent="0.2">
      <c r="A20" s="422" t="s">
        <v>389</v>
      </c>
      <c r="B20" s="115">
        <v>301627</v>
      </c>
      <c r="C20" s="114">
        <v>153427</v>
      </c>
      <c r="D20" s="114">
        <v>148200</v>
      </c>
      <c r="E20" s="114">
        <v>221970</v>
      </c>
      <c r="F20" s="114">
        <v>79387</v>
      </c>
      <c r="G20" s="114">
        <v>33293</v>
      </c>
      <c r="H20" s="114">
        <v>83788</v>
      </c>
      <c r="I20" s="115">
        <v>90338</v>
      </c>
      <c r="J20" s="114">
        <v>62084</v>
      </c>
      <c r="K20" s="114">
        <v>28254</v>
      </c>
      <c r="L20" s="423">
        <v>30391</v>
      </c>
      <c r="M20" s="424">
        <v>26891</v>
      </c>
    </row>
    <row r="21" spans="1:13" s="110" customFormat="1" ht="11.1" customHeight="1" x14ac:dyDescent="0.2">
      <c r="A21" s="422" t="s">
        <v>390</v>
      </c>
      <c r="B21" s="115">
        <v>300791</v>
      </c>
      <c r="C21" s="114">
        <v>152089</v>
      </c>
      <c r="D21" s="114">
        <v>148702</v>
      </c>
      <c r="E21" s="114">
        <v>220565</v>
      </c>
      <c r="F21" s="114">
        <v>80090</v>
      </c>
      <c r="G21" s="114">
        <v>32518</v>
      </c>
      <c r="H21" s="114">
        <v>84413</v>
      </c>
      <c r="I21" s="115">
        <v>90410</v>
      </c>
      <c r="J21" s="114">
        <v>62095</v>
      </c>
      <c r="K21" s="114">
        <v>28315</v>
      </c>
      <c r="L21" s="423">
        <v>20905</v>
      </c>
      <c r="M21" s="424">
        <v>22332</v>
      </c>
    </row>
    <row r="22" spans="1:13" ht="15" customHeight="1" x14ac:dyDescent="0.2">
      <c r="A22" s="422" t="s">
        <v>393</v>
      </c>
      <c r="B22" s="115">
        <v>299794</v>
      </c>
      <c r="C22" s="114">
        <v>151350</v>
      </c>
      <c r="D22" s="114">
        <v>148444</v>
      </c>
      <c r="E22" s="114">
        <v>219330</v>
      </c>
      <c r="F22" s="114">
        <v>80013</v>
      </c>
      <c r="G22" s="114">
        <v>31048</v>
      </c>
      <c r="H22" s="114">
        <v>85468</v>
      </c>
      <c r="I22" s="115">
        <v>89394</v>
      </c>
      <c r="J22" s="114">
        <v>61569</v>
      </c>
      <c r="K22" s="114">
        <v>27825</v>
      </c>
      <c r="L22" s="423">
        <v>24043</v>
      </c>
      <c r="M22" s="424">
        <v>25635</v>
      </c>
    </row>
    <row r="23" spans="1:13" ht="11.1" customHeight="1" x14ac:dyDescent="0.2">
      <c r="A23" s="422" t="s">
        <v>388</v>
      </c>
      <c r="B23" s="115">
        <v>300313</v>
      </c>
      <c r="C23" s="114">
        <v>152129</v>
      </c>
      <c r="D23" s="114">
        <v>148184</v>
      </c>
      <c r="E23" s="114">
        <v>219353</v>
      </c>
      <c r="F23" s="114">
        <v>80292</v>
      </c>
      <c r="G23" s="114">
        <v>29833</v>
      </c>
      <c r="H23" s="114">
        <v>86964</v>
      </c>
      <c r="I23" s="115">
        <v>90916</v>
      </c>
      <c r="J23" s="114">
        <v>62846</v>
      </c>
      <c r="K23" s="114">
        <v>28070</v>
      </c>
      <c r="L23" s="423">
        <v>21903</v>
      </c>
      <c r="M23" s="424">
        <v>21167</v>
      </c>
    </row>
    <row r="24" spans="1:13" ht="11.1" customHeight="1" x14ac:dyDescent="0.2">
      <c r="A24" s="422" t="s">
        <v>389</v>
      </c>
      <c r="B24" s="115">
        <v>306145</v>
      </c>
      <c r="C24" s="114">
        <v>155418</v>
      </c>
      <c r="D24" s="114">
        <v>150727</v>
      </c>
      <c r="E24" s="114">
        <v>221571</v>
      </c>
      <c r="F24" s="114">
        <v>81468</v>
      </c>
      <c r="G24" s="114">
        <v>33385</v>
      </c>
      <c r="H24" s="114">
        <v>88458</v>
      </c>
      <c r="I24" s="115">
        <v>91053</v>
      </c>
      <c r="J24" s="114">
        <v>62079</v>
      </c>
      <c r="K24" s="114">
        <v>28974</v>
      </c>
      <c r="L24" s="423">
        <v>31338</v>
      </c>
      <c r="M24" s="424">
        <v>27160</v>
      </c>
    </row>
    <row r="25" spans="1:13" s="110" customFormat="1" ht="11.1" customHeight="1" x14ac:dyDescent="0.2">
      <c r="A25" s="422" t="s">
        <v>390</v>
      </c>
      <c r="B25" s="115">
        <v>305138</v>
      </c>
      <c r="C25" s="114">
        <v>154251</v>
      </c>
      <c r="D25" s="114">
        <v>150887</v>
      </c>
      <c r="E25" s="114">
        <v>219712</v>
      </c>
      <c r="F25" s="114">
        <v>82314</v>
      </c>
      <c r="G25" s="114">
        <v>32600</v>
      </c>
      <c r="H25" s="114">
        <v>89281</v>
      </c>
      <c r="I25" s="115">
        <v>91741</v>
      </c>
      <c r="J25" s="114">
        <v>63004</v>
      </c>
      <c r="K25" s="114">
        <v>28737</v>
      </c>
      <c r="L25" s="423">
        <v>20315</v>
      </c>
      <c r="M25" s="424">
        <v>21721</v>
      </c>
    </row>
    <row r="26" spans="1:13" ht="15" customHeight="1" x14ac:dyDescent="0.2">
      <c r="A26" s="422" t="s">
        <v>394</v>
      </c>
      <c r="B26" s="115">
        <v>304462</v>
      </c>
      <c r="C26" s="114">
        <v>153850</v>
      </c>
      <c r="D26" s="114">
        <v>150612</v>
      </c>
      <c r="E26" s="114">
        <v>218841</v>
      </c>
      <c r="F26" s="114">
        <v>82530</v>
      </c>
      <c r="G26" s="114">
        <v>31133</v>
      </c>
      <c r="H26" s="114">
        <v>90612</v>
      </c>
      <c r="I26" s="115">
        <v>90153</v>
      </c>
      <c r="J26" s="114">
        <v>61790</v>
      </c>
      <c r="K26" s="114">
        <v>28363</v>
      </c>
      <c r="L26" s="423">
        <v>23324</v>
      </c>
      <c r="M26" s="424">
        <v>24152</v>
      </c>
    </row>
    <row r="27" spans="1:13" ht="11.1" customHeight="1" x14ac:dyDescent="0.2">
      <c r="A27" s="422" t="s">
        <v>388</v>
      </c>
      <c r="B27" s="115">
        <v>305764</v>
      </c>
      <c r="C27" s="114">
        <v>154933</v>
      </c>
      <c r="D27" s="114">
        <v>150831</v>
      </c>
      <c r="E27" s="114">
        <v>219124</v>
      </c>
      <c r="F27" s="114">
        <v>83584</v>
      </c>
      <c r="G27" s="114">
        <v>29902</v>
      </c>
      <c r="H27" s="114">
        <v>92360</v>
      </c>
      <c r="I27" s="115">
        <v>92427</v>
      </c>
      <c r="J27" s="114">
        <v>63598</v>
      </c>
      <c r="K27" s="114">
        <v>28829</v>
      </c>
      <c r="L27" s="423">
        <v>22209</v>
      </c>
      <c r="M27" s="424">
        <v>21370</v>
      </c>
    </row>
    <row r="28" spans="1:13" ht="11.1" customHeight="1" x14ac:dyDescent="0.2">
      <c r="A28" s="422" t="s">
        <v>389</v>
      </c>
      <c r="B28" s="115">
        <v>311986</v>
      </c>
      <c r="C28" s="114">
        <v>158281</v>
      </c>
      <c r="D28" s="114">
        <v>153705</v>
      </c>
      <c r="E28" s="114">
        <v>225889</v>
      </c>
      <c r="F28" s="114">
        <v>85342</v>
      </c>
      <c r="G28" s="114">
        <v>33347</v>
      </c>
      <c r="H28" s="114">
        <v>93609</v>
      </c>
      <c r="I28" s="115">
        <v>92355</v>
      </c>
      <c r="J28" s="114">
        <v>62491</v>
      </c>
      <c r="K28" s="114">
        <v>29864</v>
      </c>
      <c r="L28" s="423">
        <v>31258</v>
      </c>
      <c r="M28" s="424">
        <v>26844</v>
      </c>
    </row>
    <row r="29" spans="1:13" s="110" customFormat="1" ht="11.1" customHeight="1" x14ac:dyDescent="0.2">
      <c r="A29" s="422" t="s">
        <v>390</v>
      </c>
      <c r="B29" s="115">
        <v>310901</v>
      </c>
      <c r="C29" s="114">
        <v>156816</v>
      </c>
      <c r="D29" s="114">
        <v>154085</v>
      </c>
      <c r="E29" s="114">
        <v>224493</v>
      </c>
      <c r="F29" s="114">
        <v>86283</v>
      </c>
      <c r="G29" s="114">
        <v>32602</v>
      </c>
      <c r="H29" s="114">
        <v>94341</v>
      </c>
      <c r="I29" s="115">
        <v>92176</v>
      </c>
      <c r="J29" s="114">
        <v>62414</v>
      </c>
      <c r="K29" s="114">
        <v>29762</v>
      </c>
      <c r="L29" s="423">
        <v>20827</v>
      </c>
      <c r="M29" s="424">
        <v>21808</v>
      </c>
    </row>
    <row r="30" spans="1:13" ht="15" customHeight="1" x14ac:dyDescent="0.2">
      <c r="A30" s="422" t="s">
        <v>395</v>
      </c>
      <c r="B30" s="115">
        <v>311739</v>
      </c>
      <c r="C30" s="114">
        <v>157363</v>
      </c>
      <c r="D30" s="114">
        <v>154376</v>
      </c>
      <c r="E30" s="114">
        <v>224199</v>
      </c>
      <c r="F30" s="114">
        <v>87480</v>
      </c>
      <c r="G30" s="114">
        <v>31513</v>
      </c>
      <c r="H30" s="114">
        <v>95583</v>
      </c>
      <c r="I30" s="115">
        <v>89813</v>
      </c>
      <c r="J30" s="114">
        <v>60603</v>
      </c>
      <c r="K30" s="114">
        <v>29210</v>
      </c>
      <c r="L30" s="423">
        <v>26045</v>
      </c>
      <c r="M30" s="424">
        <v>25714</v>
      </c>
    </row>
    <row r="31" spans="1:13" ht="11.1" customHeight="1" x14ac:dyDescent="0.2">
      <c r="A31" s="422" t="s">
        <v>388</v>
      </c>
      <c r="B31" s="115">
        <v>313215</v>
      </c>
      <c r="C31" s="114">
        <v>158411</v>
      </c>
      <c r="D31" s="114">
        <v>154804</v>
      </c>
      <c r="E31" s="114">
        <v>224166</v>
      </c>
      <c r="F31" s="114">
        <v>88999</v>
      </c>
      <c r="G31" s="114">
        <v>30158</v>
      </c>
      <c r="H31" s="114">
        <v>97072</v>
      </c>
      <c r="I31" s="115">
        <v>91662</v>
      </c>
      <c r="J31" s="114">
        <v>61917</v>
      </c>
      <c r="K31" s="114">
        <v>29745</v>
      </c>
      <c r="L31" s="423">
        <v>22772</v>
      </c>
      <c r="M31" s="424">
        <v>21921</v>
      </c>
    </row>
    <row r="32" spans="1:13" ht="11.1" customHeight="1" x14ac:dyDescent="0.2">
      <c r="A32" s="422" t="s">
        <v>389</v>
      </c>
      <c r="B32" s="115">
        <v>319594</v>
      </c>
      <c r="C32" s="114">
        <v>161766</v>
      </c>
      <c r="D32" s="114">
        <v>157828</v>
      </c>
      <c r="E32" s="114">
        <v>229236</v>
      </c>
      <c r="F32" s="114">
        <v>90324</v>
      </c>
      <c r="G32" s="114">
        <v>33762</v>
      </c>
      <c r="H32" s="114">
        <v>98425</v>
      </c>
      <c r="I32" s="115">
        <v>91402</v>
      </c>
      <c r="J32" s="114">
        <v>60725</v>
      </c>
      <c r="K32" s="114">
        <v>30677</v>
      </c>
      <c r="L32" s="423">
        <v>32799</v>
      </c>
      <c r="M32" s="424">
        <v>27290</v>
      </c>
    </row>
    <row r="33" spans="1:13" s="110" customFormat="1" ht="11.1" customHeight="1" x14ac:dyDescent="0.2">
      <c r="A33" s="422" t="s">
        <v>390</v>
      </c>
      <c r="B33" s="115">
        <v>320277</v>
      </c>
      <c r="C33" s="114">
        <v>161408</v>
      </c>
      <c r="D33" s="114">
        <v>158869</v>
      </c>
      <c r="E33" s="114">
        <v>228560</v>
      </c>
      <c r="F33" s="114">
        <v>91694</v>
      </c>
      <c r="G33" s="114">
        <v>33340</v>
      </c>
      <c r="H33" s="114">
        <v>99353</v>
      </c>
      <c r="I33" s="115">
        <v>92478</v>
      </c>
      <c r="J33" s="114">
        <v>61621</v>
      </c>
      <c r="K33" s="114">
        <v>30857</v>
      </c>
      <c r="L33" s="423">
        <v>24133</v>
      </c>
      <c r="M33" s="424">
        <v>23785</v>
      </c>
    </row>
    <row r="34" spans="1:13" ht="15" customHeight="1" x14ac:dyDescent="0.2">
      <c r="A34" s="422" t="s">
        <v>396</v>
      </c>
      <c r="B34" s="115">
        <v>320573</v>
      </c>
      <c r="C34" s="114">
        <v>161656</v>
      </c>
      <c r="D34" s="114">
        <v>158917</v>
      </c>
      <c r="E34" s="114">
        <v>228006</v>
      </c>
      <c r="F34" s="114">
        <v>92558</v>
      </c>
      <c r="G34" s="114">
        <v>31977</v>
      </c>
      <c r="H34" s="114">
        <v>100781</v>
      </c>
      <c r="I34" s="115">
        <v>91854</v>
      </c>
      <c r="J34" s="114">
        <v>61179</v>
      </c>
      <c r="K34" s="114">
        <v>30675</v>
      </c>
      <c r="L34" s="423">
        <v>25896</v>
      </c>
      <c r="M34" s="424">
        <v>26025</v>
      </c>
    </row>
    <row r="35" spans="1:13" ht="11.1" customHeight="1" x14ac:dyDescent="0.2">
      <c r="A35" s="422" t="s">
        <v>388</v>
      </c>
      <c r="B35" s="115">
        <v>321782</v>
      </c>
      <c r="C35" s="114">
        <v>162612</v>
      </c>
      <c r="D35" s="114">
        <v>159170</v>
      </c>
      <c r="E35" s="114">
        <v>228229</v>
      </c>
      <c r="F35" s="114">
        <v>93551</v>
      </c>
      <c r="G35" s="114">
        <v>30793</v>
      </c>
      <c r="H35" s="114">
        <v>102381</v>
      </c>
      <c r="I35" s="115">
        <v>93746</v>
      </c>
      <c r="J35" s="114">
        <v>62693</v>
      </c>
      <c r="K35" s="114">
        <v>31053</v>
      </c>
      <c r="L35" s="423">
        <v>24450</v>
      </c>
      <c r="M35" s="424">
        <v>23368</v>
      </c>
    </row>
    <row r="36" spans="1:13" ht="11.1" customHeight="1" x14ac:dyDescent="0.2">
      <c r="A36" s="422" t="s">
        <v>389</v>
      </c>
      <c r="B36" s="115">
        <v>327396</v>
      </c>
      <c r="C36" s="114">
        <v>165944</v>
      </c>
      <c r="D36" s="114">
        <v>161452</v>
      </c>
      <c r="E36" s="114">
        <v>233106</v>
      </c>
      <c r="F36" s="114">
        <v>94288</v>
      </c>
      <c r="G36" s="114">
        <v>34134</v>
      </c>
      <c r="H36" s="114">
        <v>103674</v>
      </c>
      <c r="I36" s="115">
        <v>93081</v>
      </c>
      <c r="J36" s="114">
        <v>61276</v>
      </c>
      <c r="K36" s="114">
        <v>31805</v>
      </c>
      <c r="L36" s="423">
        <v>33404</v>
      </c>
      <c r="M36" s="424">
        <v>28391</v>
      </c>
    </row>
    <row r="37" spans="1:13" s="110" customFormat="1" ht="11.1" customHeight="1" x14ac:dyDescent="0.2">
      <c r="A37" s="422" t="s">
        <v>390</v>
      </c>
      <c r="B37" s="115">
        <v>327198</v>
      </c>
      <c r="C37" s="114">
        <v>165116</v>
      </c>
      <c r="D37" s="114">
        <v>162082</v>
      </c>
      <c r="E37" s="114">
        <v>231881</v>
      </c>
      <c r="F37" s="114">
        <v>95317</v>
      </c>
      <c r="G37" s="114">
        <v>33672</v>
      </c>
      <c r="H37" s="114">
        <v>104425</v>
      </c>
      <c r="I37" s="115">
        <v>93310</v>
      </c>
      <c r="J37" s="114">
        <v>61506</v>
      </c>
      <c r="K37" s="114">
        <v>31804</v>
      </c>
      <c r="L37" s="423">
        <v>23937</v>
      </c>
      <c r="M37" s="424">
        <v>24129</v>
      </c>
    </row>
    <row r="38" spans="1:13" ht="15" customHeight="1" x14ac:dyDescent="0.2">
      <c r="A38" s="425" t="s">
        <v>397</v>
      </c>
      <c r="B38" s="115">
        <v>326620</v>
      </c>
      <c r="C38" s="114">
        <v>164752</v>
      </c>
      <c r="D38" s="114">
        <v>161868</v>
      </c>
      <c r="E38" s="114">
        <v>230319</v>
      </c>
      <c r="F38" s="114">
        <v>96301</v>
      </c>
      <c r="G38" s="114">
        <v>32126</v>
      </c>
      <c r="H38" s="114">
        <v>105458</v>
      </c>
      <c r="I38" s="115">
        <v>91857</v>
      </c>
      <c r="J38" s="114">
        <v>60390</v>
      </c>
      <c r="K38" s="114">
        <v>31467</v>
      </c>
      <c r="L38" s="423">
        <v>26774</v>
      </c>
      <c r="M38" s="424">
        <v>27734</v>
      </c>
    </row>
    <row r="39" spans="1:13" ht="11.1" customHeight="1" x14ac:dyDescent="0.2">
      <c r="A39" s="422" t="s">
        <v>388</v>
      </c>
      <c r="B39" s="115">
        <v>329234</v>
      </c>
      <c r="C39" s="114">
        <v>166489</v>
      </c>
      <c r="D39" s="114">
        <v>162745</v>
      </c>
      <c r="E39" s="114">
        <v>231438</v>
      </c>
      <c r="F39" s="114">
        <v>97796</v>
      </c>
      <c r="G39" s="114">
        <v>31376</v>
      </c>
      <c r="H39" s="114">
        <v>107305</v>
      </c>
      <c r="I39" s="115">
        <v>93770</v>
      </c>
      <c r="J39" s="114">
        <v>61772</v>
      </c>
      <c r="K39" s="114">
        <v>31998</v>
      </c>
      <c r="L39" s="423">
        <v>25947</v>
      </c>
      <c r="M39" s="424">
        <v>24378</v>
      </c>
    </row>
    <row r="40" spans="1:13" ht="11.1" customHeight="1" x14ac:dyDescent="0.2">
      <c r="A40" s="425" t="s">
        <v>389</v>
      </c>
      <c r="B40" s="115">
        <v>334737</v>
      </c>
      <c r="C40" s="114">
        <v>169869</v>
      </c>
      <c r="D40" s="114">
        <v>164868</v>
      </c>
      <c r="E40" s="114">
        <v>236188</v>
      </c>
      <c r="F40" s="114">
        <v>98549</v>
      </c>
      <c r="G40" s="114">
        <v>34500</v>
      </c>
      <c r="H40" s="114">
        <v>108504</v>
      </c>
      <c r="I40" s="115">
        <v>93404</v>
      </c>
      <c r="J40" s="114">
        <v>60523</v>
      </c>
      <c r="K40" s="114">
        <v>32881</v>
      </c>
      <c r="L40" s="423">
        <v>36729</v>
      </c>
      <c r="M40" s="424">
        <v>31682</v>
      </c>
    </row>
    <row r="41" spans="1:13" s="110" customFormat="1" ht="11.1" customHeight="1" x14ac:dyDescent="0.2">
      <c r="A41" s="422" t="s">
        <v>390</v>
      </c>
      <c r="B41" s="115">
        <v>334963</v>
      </c>
      <c r="C41" s="114">
        <v>169448</v>
      </c>
      <c r="D41" s="114">
        <v>165515</v>
      </c>
      <c r="E41" s="114">
        <v>235275</v>
      </c>
      <c r="F41" s="114">
        <v>99688</v>
      </c>
      <c r="G41" s="114">
        <v>34028</v>
      </c>
      <c r="H41" s="114">
        <v>109395</v>
      </c>
      <c r="I41" s="115">
        <v>93810</v>
      </c>
      <c r="J41" s="114">
        <v>60832</v>
      </c>
      <c r="K41" s="114">
        <v>32978</v>
      </c>
      <c r="L41" s="423">
        <v>24287</v>
      </c>
      <c r="M41" s="424">
        <v>24433</v>
      </c>
    </row>
    <row r="42" spans="1:13" ht="15" customHeight="1" x14ac:dyDescent="0.2">
      <c r="A42" s="422" t="s">
        <v>398</v>
      </c>
      <c r="B42" s="115">
        <v>334732</v>
      </c>
      <c r="C42" s="114">
        <v>169492</v>
      </c>
      <c r="D42" s="114">
        <v>165240</v>
      </c>
      <c r="E42" s="114">
        <v>234479</v>
      </c>
      <c r="F42" s="114">
        <v>100253</v>
      </c>
      <c r="G42" s="114">
        <v>32816</v>
      </c>
      <c r="H42" s="114">
        <v>110510</v>
      </c>
      <c r="I42" s="115">
        <v>92493</v>
      </c>
      <c r="J42" s="114">
        <v>59943</v>
      </c>
      <c r="K42" s="114">
        <v>32550</v>
      </c>
      <c r="L42" s="423">
        <v>28921</v>
      </c>
      <c r="M42" s="424">
        <v>29261</v>
      </c>
    </row>
    <row r="43" spans="1:13" ht="11.1" customHeight="1" x14ac:dyDescent="0.2">
      <c r="A43" s="422" t="s">
        <v>388</v>
      </c>
      <c r="B43" s="115">
        <v>336217</v>
      </c>
      <c r="C43" s="114">
        <v>170599</v>
      </c>
      <c r="D43" s="114">
        <v>165618</v>
      </c>
      <c r="E43" s="114">
        <v>234755</v>
      </c>
      <c r="F43" s="114">
        <v>101462</v>
      </c>
      <c r="G43" s="114">
        <v>31918</v>
      </c>
      <c r="H43" s="114">
        <v>112159</v>
      </c>
      <c r="I43" s="115">
        <v>94799</v>
      </c>
      <c r="J43" s="114">
        <v>61401</v>
      </c>
      <c r="K43" s="114">
        <v>33398</v>
      </c>
      <c r="L43" s="423">
        <v>25925</v>
      </c>
      <c r="M43" s="424">
        <v>24812</v>
      </c>
    </row>
    <row r="44" spans="1:13" ht="11.1" customHeight="1" x14ac:dyDescent="0.2">
      <c r="A44" s="422" t="s">
        <v>389</v>
      </c>
      <c r="B44" s="115">
        <v>341715</v>
      </c>
      <c r="C44" s="114">
        <v>173698</v>
      </c>
      <c r="D44" s="114">
        <v>168017</v>
      </c>
      <c r="E44" s="114">
        <v>239461</v>
      </c>
      <c r="F44" s="114">
        <v>102254</v>
      </c>
      <c r="G44" s="114">
        <v>34976</v>
      </c>
      <c r="H44" s="114">
        <v>113238</v>
      </c>
      <c r="I44" s="115">
        <v>93456</v>
      </c>
      <c r="J44" s="114">
        <v>59448</v>
      </c>
      <c r="K44" s="114">
        <v>34008</v>
      </c>
      <c r="L44" s="423">
        <v>35889</v>
      </c>
      <c r="M44" s="424">
        <v>30893</v>
      </c>
    </row>
    <row r="45" spans="1:13" s="110" customFormat="1" ht="11.1" customHeight="1" x14ac:dyDescent="0.2">
      <c r="A45" s="422" t="s">
        <v>390</v>
      </c>
      <c r="B45" s="115">
        <v>343107</v>
      </c>
      <c r="C45" s="114">
        <v>173935</v>
      </c>
      <c r="D45" s="114">
        <v>169172</v>
      </c>
      <c r="E45" s="114">
        <v>238927</v>
      </c>
      <c r="F45" s="114">
        <v>104180</v>
      </c>
      <c r="G45" s="114">
        <v>34903</v>
      </c>
      <c r="H45" s="114">
        <v>114152</v>
      </c>
      <c r="I45" s="115">
        <v>95097</v>
      </c>
      <c r="J45" s="114">
        <v>60511</v>
      </c>
      <c r="K45" s="114">
        <v>34586</v>
      </c>
      <c r="L45" s="423">
        <v>26740</v>
      </c>
      <c r="M45" s="424">
        <v>26023</v>
      </c>
    </row>
    <row r="46" spans="1:13" ht="15" customHeight="1" x14ac:dyDescent="0.2">
      <c r="A46" s="422" t="s">
        <v>399</v>
      </c>
      <c r="B46" s="115">
        <v>342443</v>
      </c>
      <c r="C46" s="114">
        <v>173444</v>
      </c>
      <c r="D46" s="114">
        <v>168999</v>
      </c>
      <c r="E46" s="114">
        <v>238207</v>
      </c>
      <c r="F46" s="114">
        <v>104236</v>
      </c>
      <c r="G46" s="114">
        <v>33642</v>
      </c>
      <c r="H46" s="114">
        <v>114915</v>
      </c>
      <c r="I46" s="115">
        <v>94248</v>
      </c>
      <c r="J46" s="114">
        <v>59832</v>
      </c>
      <c r="K46" s="114">
        <v>34416</v>
      </c>
      <c r="L46" s="423">
        <v>28237</v>
      </c>
      <c r="M46" s="424">
        <v>29327</v>
      </c>
    </row>
    <row r="47" spans="1:13" ht="11.1" customHeight="1" x14ac:dyDescent="0.2">
      <c r="A47" s="422" t="s">
        <v>388</v>
      </c>
      <c r="B47" s="115">
        <v>343981</v>
      </c>
      <c r="C47" s="114">
        <v>174743</v>
      </c>
      <c r="D47" s="114">
        <v>169238</v>
      </c>
      <c r="E47" s="114">
        <v>238354</v>
      </c>
      <c r="F47" s="114">
        <v>105627</v>
      </c>
      <c r="G47" s="114">
        <v>32762</v>
      </c>
      <c r="H47" s="114">
        <v>116066</v>
      </c>
      <c r="I47" s="115">
        <v>96106</v>
      </c>
      <c r="J47" s="114">
        <v>60984</v>
      </c>
      <c r="K47" s="114">
        <v>35122</v>
      </c>
      <c r="L47" s="423">
        <v>26338</v>
      </c>
      <c r="M47" s="424">
        <v>25104</v>
      </c>
    </row>
    <row r="48" spans="1:13" ht="11.1" customHeight="1" x14ac:dyDescent="0.2">
      <c r="A48" s="422" t="s">
        <v>389</v>
      </c>
      <c r="B48" s="115">
        <v>347681</v>
      </c>
      <c r="C48" s="114">
        <v>176672</v>
      </c>
      <c r="D48" s="114">
        <v>171009</v>
      </c>
      <c r="E48" s="114">
        <v>240874</v>
      </c>
      <c r="F48" s="114">
        <v>106807</v>
      </c>
      <c r="G48" s="114">
        <v>35476</v>
      </c>
      <c r="H48" s="114">
        <v>116583</v>
      </c>
      <c r="I48" s="115">
        <v>95156</v>
      </c>
      <c r="J48" s="114">
        <v>59394</v>
      </c>
      <c r="K48" s="114">
        <v>35762</v>
      </c>
      <c r="L48" s="423">
        <v>37262</v>
      </c>
      <c r="M48" s="424">
        <v>33532</v>
      </c>
    </row>
    <row r="49" spans="1:17" s="110" customFormat="1" ht="11.1" customHeight="1" x14ac:dyDescent="0.2">
      <c r="A49" s="422" t="s">
        <v>390</v>
      </c>
      <c r="B49" s="115">
        <v>347152</v>
      </c>
      <c r="C49" s="114">
        <v>175759</v>
      </c>
      <c r="D49" s="114">
        <v>171393</v>
      </c>
      <c r="E49" s="114">
        <v>239207</v>
      </c>
      <c r="F49" s="114">
        <v>107945</v>
      </c>
      <c r="G49" s="114">
        <v>34933</v>
      </c>
      <c r="H49" s="114">
        <v>116799</v>
      </c>
      <c r="I49" s="115">
        <v>95400</v>
      </c>
      <c r="J49" s="114">
        <v>59619</v>
      </c>
      <c r="K49" s="114">
        <v>35781</v>
      </c>
      <c r="L49" s="423">
        <v>25634</v>
      </c>
      <c r="M49" s="424">
        <v>26475</v>
      </c>
    </row>
    <row r="50" spans="1:17" ht="15" customHeight="1" x14ac:dyDescent="0.2">
      <c r="A50" s="422" t="s">
        <v>400</v>
      </c>
      <c r="B50" s="143">
        <v>346835</v>
      </c>
      <c r="C50" s="144">
        <v>175389</v>
      </c>
      <c r="D50" s="144">
        <v>171446</v>
      </c>
      <c r="E50" s="144">
        <v>238465</v>
      </c>
      <c r="F50" s="144">
        <v>108370</v>
      </c>
      <c r="G50" s="144">
        <v>33653</v>
      </c>
      <c r="H50" s="144">
        <v>117204</v>
      </c>
      <c r="I50" s="143">
        <v>91756</v>
      </c>
      <c r="J50" s="144">
        <v>57138</v>
      </c>
      <c r="K50" s="144">
        <v>34618</v>
      </c>
      <c r="L50" s="426">
        <v>28405</v>
      </c>
      <c r="M50" s="427">
        <v>29438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1.2825492125696831</v>
      </c>
      <c r="C6" s="480">
        <f>'Tabelle 3.3'!J11</f>
        <v>-2.6440879382055851</v>
      </c>
      <c r="D6" s="481">
        <f t="shared" ref="D6:E9" si="0">IF(OR(AND(B6&gt;=-50,B6&lt;=50),ISNUMBER(B6)=FALSE),B6,"")</f>
        <v>1.2825492125696831</v>
      </c>
      <c r="E6" s="481">
        <f t="shared" si="0"/>
        <v>-2.6440879382055851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1.2825492125696831</v>
      </c>
      <c r="C14" s="480">
        <f>'Tabelle 3.3'!J11</f>
        <v>-2.6440879382055851</v>
      </c>
      <c r="D14" s="481">
        <f>IF(OR(AND(B14&gt;=-50,B14&lt;=50),ISNUMBER(B14)=FALSE),B14,"")</f>
        <v>1.2825492125696831</v>
      </c>
      <c r="E14" s="481">
        <f>IF(OR(AND(C14&gt;=-50,C14&lt;=50),ISNUMBER(C14)=FALSE),C14,"")</f>
        <v>-2.6440879382055851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0.62849162011173187</v>
      </c>
      <c r="C15" s="480">
        <f>'Tabelle 3.3'!J12</f>
        <v>6.5989847715736039</v>
      </c>
      <c r="D15" s="481">
        <f t="shared" ref="D15:E45" si="3">IF(OR(AND(B15&gt;=-50,B15&lt;=50),ISNUMBER(B15)=FALSE),B15,"")</f>
        <v>0.62849162011173187</v>
      </c>
      <c r="E15" s="481">
        <f t="shared" si="3"/>
        <v>6.5989847715736039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8.5984522785898534E-2</v>
      </c>
      <c r="C16" s="480">
        <f>'Tabelle 3.3'!J13</f>
        <v>-11.538461538461538</v>
      </c>
      <c r="D16" s="481">
        <f t="shared" si="3"/>
        <v>8.5984522785898534E-2</v>
      </c>
      <c r="E16" s="481">
        <f t="shared" si="3"/>
        <v>-11.538461538461538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-2.7489517819706499</v>
      </c>
      <c r="C17" s="480">
        <f>'Tabelle 3.3'!J14</f>
        <v>-4.8464591602256109</v>
      </c>
      <c r="D17" s="481">
        <f t="shared" si="3"/>
        <v>-2.7489517819706499</v>
      </c>
      <c r="E17" s="481">
        <f t="shared" si="3"/>
        <v>-4.8464591602256109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-0.28378378378378377</v>
      </c>
      <c r="C18" s="480">
        <f>'Tabelle 3.3'!J15</f>
        <v>-0.11682242990654206</v>
      </c>
      <c r="D18" s="481">
        <f t="shared" si="3"/>
        <v>-0.28378378378378377</v>
      </c>
      <c r="E18" s="481">
        <f t="shared" si="3"/>
        <v>-0.11682242990654206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-2.2063425829334444</v>
      </c>
      <c r="C19" s="480">
        <f>'Tabelle 3.3'!J16</f>
        <v>-5.9793814432989691</v>
      </c>
      <c r="D19" s="481">
        <f t="shared" si="3"/>
        <v>-2.2063425829334444</v>
      </c>
      <c r="E19" s="481">
        <f t="shared" si="3"/>
        <v>-5.9793814432989691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-5.2209181912323093</v>
      </c>
      <c r="C20" s="480">
        <f>'Tabelle 3.3'!J17</f>
        <v>-10.044052863436123</v>
      </c>
      <c r="D20" s="481">
        <f t="shared" si="3"/>
        <v>-5.2209181912323093</v>
      </c>
      <c r="E20" s="481">
        <f t="shared" si="3"/>
        <v>-10.044052863436123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3.6738768718801995</v>
      </c>
      <c r="C21" s="480">
        <f>'Tabelle 3.3'!J18</f>
        <v>-0.33288948069241014</v>
      </c>
      <c r="D21" s="481">
        <f t="shared" si="3"/>
        <v>3.6738768718801995</v>
      </c>
      <c r="E21" s="481">
        <f t="shared" si="3"/>
        <v>-0.33288948069241014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0.86397819367713991</v>
      </c>
      <c r="C22" s="480">
        <f>'Tabelle 3.3'!J19</f>
        <v>0.12799544905070043</v>
      </c>
      <c r="D22" s="481">
        <f t="shared" si="3"/>
        <v>0.86397819367713991</v>
      </c>
      <c r="E22" s="481">
        <f t="shared" si="3"/>
        <v>0.12799544905070043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2.446308298386072</v>
      </c>
      <c r="C23" s="480">
        <f>'Tabelle 3.3'!J20</f>
        <v>-5.9111292295148798</v>
      </c>
      <c r="D23" s="481">
        <f t="shared" si="3"/>
        <v>2.446308298386072</v>
      </c>
      <c r="E23" s="481">
        <f t="shared" si="3"/>
        <v>-5.9111292295148798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-0.56846681156997159</v>
      </c>
      <c r="C24" s="480">
        <f>'Tabelle 3.3'!J21</f>
        <v>-12.972921067793354</v>
      </c>
      <c r="D24" s="481">
        <f t="shared" si="3"/>
        <v>-0.56846681156997159</v>
      </c>
      <c r="E24" s="481">
        <f t="shared" si="3"/>
        <v>-12.972921067793354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5.0926759042648913</v>
      </c>
      <c r="C25" s="480">
        <f>'Tabelle 3.3'!J22</f>
        <v>-8.3269082498072482</v>
      </c>
      <c r="D25" s="481">
        <f t="shared" si="3"/>
        <v>5.0926759042648913</v>
      </c>
      <c r="E25" s="481">
        <f t="shared" si="3"/>
        <v>-8.3269082498072482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-14.119508562918838</v>
      </c>
      <c r="C26" s="480">
        <f>'Tabelle 3.3'!J23</f>
        <v>-2.0942408376963351</v>
      </c>
      <c r="D26" s="481">
        <f t="shared" si="3"/>
        <v>-14.119508562918838</v>
      </c>
      <c r="E26" s="481">
        <f t="shared" si="3"/>
        <v>-2.0942408376963351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5.5194318760674799</v>
      </c>
      <c r="C27" s="480">
        <f>'Tabelle 3.3'!J24</f>
        <v>-0.45308215094789556</v>
      </c>
      <c r="D27" s="481">
        <f t="shared" si="3"/>
        <v>5.5194318760674799</v>
      </c>
      <c r="E27" s="481">
        <f t="shared" si="3"/>
        <v>-0.45308215094789556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3.2211316777550887</v>
      </c>
      <c r="C28" s="480">
        <f>'Tabelle 3.3'!J25</f>
        <v>0.72415180367439991</v>
      </c>
      <c r="D28" s="481">
        <f t="shared" si="3"/>
        <v>3.2211316777550887</v>
      </c>
      <c r="E28" s="481">
        <f t="shared" si="3"/>
        <v>0.72415180367439991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-13.138862102217937</v>
      </c>
      <c r="C29" s="480">
        <f>'Tabelle 3.3'!J26</f>
        <v>2.5695931477516059</v>
      </c>
      <c r="D29" s="481">
        <f t="shared" si="3"/>
        <v>-13.138862102217937</v>
      </c>
      <c r="E29" s="481">
        <f t="shared" si="3"/>
        <v>2.5695931477516059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1.6942448414529634</v>
      </c>
      <c r="C30" s="480">
        <f>'Tabelle 3.3'!J27</f>
        <v>7.1059431524547803</v>
      </c>
      <c r="D30" s="481">
        <f t="shared" si="3"/>
        <v>1.6942448414529634</v>
      </c>
      <c r="E30" s="481">
        <f t="shared" si="3"/>
        <v>7.1059431524547803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5.1171006894979767</v>
      </c>
      <c r="C31" s="480">
        <f>'Tabelle 3.3'!J28</f>
        <v>-0.43513734022300787</v>
      </c>
      <c r="D31" s="481">
        <f t="shared" si="3"/>
        <v>5.1171006894979767</v>
      </c>
      <c r="E31" s="481">
        <f t="shared" si="3"/>
        <v>-0.43513734022300787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2.3671436676542901</v>
      </c>
      <c r="C32" s="480">
        <f>'Tabelle 3.3'!J29</f>
        <v>-1.7996496257365822</v>
      </c>
      <c r="D32" s="481">
        <f t="shared" si="3"/>
        <v>2.3671436676542901</v>
      </c>
      <c r="E32" s="481">
        <f t="shared" si="3"/>
        <v>-1.7996496257365822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2.6997678424324123</v>
      </c>
      <c r="C33" s="480">
        <f>'Tabelle 3.3'!J30</f>
        <v>-0.41399296211964398</v>
      </c>
      <c r="D33" s="481">
        <f t="shared" si="3"/>
        <v>2.6997678424324123</v>
      </c>
      <c r="E33" s="481">
        <f t="shared" si="3"/>
        <v>-0.41399296211964398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-0.35661218424962854</v>
      </c>
      <c r="C34" s="480">
        <f>'Tabelle 3.3'!J31</f>
        <v>-2.8899835796387521</v>
      </c>
      <c r="D34" s="481">
        <f t="shared" si="3"/>
        <v>-0.35661218424962854</v>
      </c>
      <c r="E34" s="481">
        <f t="shared" si="3"/>
        <v>-2.8899835796387521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0,0</v>
      </c>
      <c r="C35" s="480">
        <f>'Tabelle 3.3'!J32</f>
        <v>11.111111111111111</v>
      </c>
      <c r="D35" s="481" t="str">
        <f t="shared" si="3"/>
        <v>0,0</v>
      </c>
      <c r="E35" s="481">
        <f t="shared" si="3"/>
        <v>11.111111111111111</v>
      </c>
      <c r="F35" s="476" t="str">
        <f t="shared" si="4"/>
        <v/>
      </c>
      <c r="G35" s="476" t="str">
        <f t="shared" si="4"/>
        <v/>
      </c>
      <c r="H35" s="482">
        <f t="shared" si="5"/>
        <v>-0.75</v>
      </c>
      <c r="I35" s="482" t="str">
        <f t="shared" si="5"/>
        <v/>
      </c>
      <c r="J35" s="476">
        <f t="shared" si="6"/>
        <v>222</v>
      </c>
      <c r="K35" s="476">
        <f t="shared" si="7"/>
        <v>45</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0.62849162011173187</v>
      </c>
      <c r="C37" s="480">
        <f>'Tabelle 3.3'!J34</f>
        <v>6.5989847715736039</v>
      </c>
      <c r="D37" s="481">
        <f t="shared" si="3"/>
        <v>0.62849162011173187</v>
      </c>
      <c r="E37" s="481">
        <f t="shared" si="3"/>
        <v>6.5989847715736039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-0.87165190387126368</v>
      </c>
      <c r="C38" s="480">
        <f>'Tabelle 3.3'!J35</f>
        <v>-3.3784623028195253</v>
      </c>
      <c r="D38" s="481">
        <f t="shared" si="3"/>
        <v>-0.87165190387126368</v>
      </c>
      <c r="E38" s="481">
        <f t="shared" si="3"/>
        <v>-3.3784623028195253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1.7138114279886192</v>
      </c>
      <c r="C39" s="480">
        <f>'Tabelle 3.3'!J36</f>
        <v>-2.6402794490461114</v>
      </c>
      <c r="D39" s="481">
        <f t="shared" si="3"/>
        <v>1.7138114279886192</v>
      </c>
      <c r="E39" s="481">
        <f t="shared" si="3"/>
        <v>-2.6402794490461114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1.7138114279886192</v>
      </c>
      <c r="C45" s="480">
        <f>'Tabelle 3.3'!J36</f>
        <v>-2.6402794490461114</v>
      </c>
      <c r="D45" s="481">
        <f t="shared" si="3"/>
        <v>1.7138114279886192</v>
      </c>
      <c r="E45" s="481">
        <f t="shared" si="3"/>
        <v>-2.6402794490461114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304462</v>
      </c>
      <c r="C51" s="487">
        <v>61790</v>
      </c>
      <c r="D51" s="487">
        <v>28363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305764</v>
      </c>
      <c r="C52" s="487">
        <v>63598</v>
      </c>
      <c r="D52" s="487">
        <v>28829</v>
      </c>
      <c r="E52" s="488">
        <f t="shared" ref="E52:G70" si="11">IF($A$51=37802,IF(COUNTBLANK(B$51:B$70)&gt;0,#N/A,B52/B$51*100),IF(COUNTBLANK(B$51:B$75)&gt;0,#N/A,B52/B$51*100))</f>
        <v>100.42763957406835</v>
      </c>
      <c r="F52" s="488">
        <f t="shared" si="11"/>
        <v>102.92603981226736</v>
      </c>
      <c r="G52" s="488">
        <f t="shared" si="11"/>
        <v>101.64298557980467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311986</v>
      </c>
      <c r="C53" s="487">
        <v>62491</v>
      </c>
      <c r="D53" s="487">
        <v>29864</v>
      </c>
      <c r="E53" s="488">
        <f t="shared" si="11"/>
        <v>102.47124435890194</v>
      </c>
      <c r="F53" s="488">
        <f t="shared" si="11"/>
        <v>101.13448778119437</v>
      </c>
      <c r="G53" s="488">
        <f t="shared" si="11"/>
        <v>105.29210591263265</v>
      </c>
      <c r="H53" s="489">
        <f>IF(ISERROR(L53)=TRUE,IF(MONTH(A53)=MONTH(MAX(A$51:A$75)),A53,""),"")</f>
        <v>41883</v>
      </c>
      <c r="I53" s="488">
        <f t="shared" si="12"/>
        <v>102.47124435890194</v>
      </c>
      <c r="J53" s="488">
        <f t="shared" si="10"/>
        <v>101.13448778119437</v>
      </c>
      <c r="K53" s="488">
        <f t="shared" si="10"/>
        <v>105.29210591263265</v>
      </c>
      <c r="L53" s="488" t="e">
        <f t="shared" si="13"/>
        <v>#N/A</v>
      </c>
    </row>
    <row r="54" spans="1:14" ht="15" customHeight="1" x14ac:dyDescent="0.2">
      <c r="A54" s="490" t="s">
        <v>463</v>
      </c>
      <c r="B54" s="487">
        <v>310901</v>
      </c>
      <c r="C54" s="487">
        <v>62414</v>
      </c>
      <c r="D54" s="487">
        <v>29762</v>
      </c>
      <c r="E54" s="488">
        <f t="shared" si="11"/>
        <v>102.11487804717829</v>
      </c>
      <c r="F54" s="488">
        <f t="shared" si="11"/>
        <v>101.0098721475967</v>
      </c>
      <c r="G54" s="488">
        <f t="shared" si="11"/>
        <v>104.93248245954237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311739</v>
      </c>
      <c r="C55" s="487">
        <v>60603</v>
      </c>
      <c r="D55" s="487">
        <v>29210</v>
      </c>
      <c r="E55" s="488">
        <f t="shared" si="11"/>
        <v>102.39011765015009</v>
      </c>
      <c r="F55" s="488">
        <f t="shared" si="11"/>
        <v>98.078977180773592</v>
      </c>
      <c r="G55" s="488">
        <f t="shared" si="11"/>
        <v>102.98628494870077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313215</v>
      </c>
      <c r="C56" s="487">
        <v>61917</v>
      </c>
      <c r="D56" s="487">
        <v>29745</v>
      </c>
      <c r="E56" s="488">
        <f t="shared" si="11"/>
        <v>102.87490721337966</v>
      </c>
      <c r="F56" s="488">
        <f t="shared" si="11"/>
        <v>100.20553487619357</v>
      </c>
      <c r="G56" s="488">
        <f t="shared" si="11"/>
        <v>104.87254521736065</v>
      </c>
      <c r="H56" s="489" t="str">
        <f t="shared" si="14"/>
        <v/>
      </c>
      <c r="I56" s="488" t="str">
        <f t="shared" si="12"/>
        <v/>
      </c>
      <c r="J56" s="488" t="str">
        <f t="shared" si="10"/>
        <v/>
      </c>
      <c r="K56" s="488" t="str">
        <f t="shared" si="10"/>
        <v/>
      </c>
      <c r="L56" s="488" t="e">
        <f t="shared" si="13"/>
        <v>#N/A</v>
      </c>
    </row>
    <row r="57" spans="1:14" ht="15" customHeight="1" x14ac:dyDescent="0.2">
      <c r="A57" s="490">
        <v>42248</v>
      </c>
      <c r="B57" s="487">
        <v>319594</v>
      </c>
      <c r="C57" s="487">
        <v>60725</v>
      </c>
      <c r="D57" s="487">
        <v>30677</v>
      </c>
      <c r="E57" s="488">
        <f t="shared" si="11"/>
        <v>104.97007836774377</v>
      </c>
      <c r="F57" s="488">
        <f t="shared" si="11"/>
        <v>98.276420132707557</v>
      </c>
      <c r="G57" s="488">
        <f t="shared" si="11"/>
        <v>108.15851637697</v>
      </c>
      <c r="H57" s="489">
        <f t="shared" si="14"/>
        <v>42248</v>
      </c>
      <c r="I57" s="488">
        <f t="shared" si="12"/>
        <v>104.97007836774377</v>
      </c>
      <c r="J57" s="488">
        <f t="shared" si="10"/>
        <v>98.276420132707557</v>
      </c>
      <c r="K57" s="488">
        <f t="shared" si="10"/>
        <v>108.15851637697</v>
      </c>
      <c r="L57" s="488" t="e">
        <f t="shared" si="13"/>
        <v>#N/A</v>
      </c>
    </row>
    <row r="58" spans="1:14" ht="15" customHeight="1" x14ac:dyDescent="0.2">
      <c r="A58" s="490" t="s">
        <v>466</v>
      </c>
      <c r="B58" s="487">
        <v>320277</v>
      </c>
      <c r="C58" s="487">
        <v>61621</v>
      </c>
      <c r="D58" s="487">
        <v>30857</v>
      </c>
      <c r="E58" s="488">
        <f t="shared" si="11"/>
        <v>105.19440849761219</v>
      </c>
      <c r="F58" s="488">
        <f t="shared" si="11"/>
        <v>99.726492960025894</v>
      </c>
      <c r="G58" s="488">
        <f t="shared" si="11"/>
        <v>108.79314600007051</v>
      </c>
      <c r="H58" s="489" t="str">
        <f t="shared" si="14"/>
        <v/>
      </c>
      <c r="I58" s="488" t="str">
        <f t="shared" si="12"/>
        <v/>
      </c>
      <c r="J58" s="488" t="str">
        <f t="shared" si="10"/>
        <v/>
      </c>
      <c r="K58" s="488" t="str">
        <f t="shared" si="10"/>
        <v/>
      </c>
      <c r="L58" s="488" t="e">
        <f t="shared" si="13"/>
        <v>#N/A</v>
      </c>
    </row>
    <row r="59" spans="1:14" ht="15" customHeight="1" x14ac:dyDescent="0.2">
      <c r="A59" s="490" t="s">
        <v>467</v>
      </c>
      <c r="B59" s="487">
        <v>320573</v>
      </c>
      <c r="C59" s="487">
        <v>61179</v>
      </c>
      <c r="D59" s="487">
        <v>30675</v>
      </c>
      <c r="E59" s="488">
        <f t="shared" si="11"/>
        <v>105.29162916882895</v>
      </c>
      <c r="F59" s="488">
        <f t="shared" si="11"/>
        <v>99.011166855478223</v>
      </c>
      <c r="G59" s="488">
        <f t="shared" si="11"/>
        <v>108.15146493671332</v>
      </c>
      <c r="H59" s="489" t="str">
        <f t="shared" si="14"/>
        <v/>
      </c>
      <c r="I59" s="488" t="str">
        <f t="shared" si="12"/>
        <v/>
      </c>
      <c r="J59" s="488" t="str">
        <f t="shared" si="10"/>
        <v/>
      </c>
      <c r="K59" s="488" t="str">
        <f t="shared" si="10"/>
        <v/>
      </c>
      <c r="L59" s="488" t="e">
        <f t="shared" si="13"/>
        <v>#N/A</v>
      </c>
    </row>
    <row r="60" spans="1:14" ht="15" customHeight="1" x14ac:dyDescent="0.2">
      <c r="A60" s="490" t="s">
        <v>468</v>
      </c>
      <c r="B60" s="487">
        <v>321782</v>
      </c>
      <c r="C60" s="487">
        <v>62693</v>
      </c>
      <c r="D60" s="487">
        <v>31053</v>
      </c>
      <c r="E60" s="488">
        <f t="shared" si="11"/>
        <v>105.68872305903527</v>
      </c>
      <c r="F60" s="488">
        <f t="shared" si="11"/>
        <v>101.46140152128176</v>
      </c>
      <c r="G60" s="488">
        <f t="shared" si="11"/>
        <v>109.48418714522441</v>
      </c>
      <c r="H60" s="489" t="str">
        <f t="shared" si="14"/>
        <v/>
      </c>
      <c r="I60" s="488" t="str">
        <f t="shared" si="12"/>
        <v/>
      </c>
      <c r="J60" s="488" t="str">
        <f t="shared" si="10"/>
        <v/>
      </c>
      <c r="K60" s="488" t="str">
        <f t="shared" si="10"/>
        <v/>
      </c>
      <c r="L60" s="488" t="e">
        <f t="shared" si="13"/>
        <v>#N/A</v>
      </c>
    </row>
    <row r="61" spans="1:14" ht="15" customHeight="1" x14ac:dyDescent="0.2">
      <c r="A61" s="490">
        <v>42614</v>
      </c>
      <c r="B61" s="487">
        <v>327396</v>
      </c>
      <c r="C61" s="487">
        <v>61276</v>
      </c>
      <c r="D61" s="487">
        <v>31805</v>
      </c>
      <c r="E61" s="488">
        <f t="shared" si="11"/>
        <v>107.53263133001821</v>
      </c>
      <c r="F61" s="488">
        <f t="shared" si="11"/>
        <v>99.168150186114261</v>
      </c>
      <c r="G61" s="488">
        <f t="shared" si="11"/>
        <v>112.13552868173325</v>
      </c>
      <c r="H61" s="489">
        <f t="shared" si="14"/>
        <v>42614</v>
      </c>
      <c r="I61" s="488">
        <f t="shared" si="12"/>
        <v>107.53263133001821</v>
      </c>
      <c r="J61" s="488">
        <f t="shared" si="10"/>
        <v>99.168150186114261</v>
      </c>
      <c r="K61" s="488">
        <f t="shared" si="10"/>
        <v>112.13552868173325</v>
      </c>
      <c r="L61" s="488" t="e">
        <f t="shared" si="13"/>
        <v>#N/A</v>
      </c>
    </row>
    <row r="62" spans="1:14" ht="15" customHeight="1" x14ac:dyDescent="0.2">
      <c r="A62" s="490" t="s">
        <v>469</v>
      </c>
      <c r="B62" s="487">
        <v>327198</v>
      </c>
      <c r="C62" s="487">
        <v>61506</v>
      </c>
      <c r="D62" s="487">
        <v>31804</v>
      </c>
      <c r="E62" s="488">
        <f t="shared" si="11"/>
        <v>107.46759858373129</v>
      </c>
      <c r="F62" s="488">
        <f t="shared" si="11"/>
        <v>99.540378702055349</v>
      </c>
      <c r="G62" s="488">
        <f t="shared" si="11"/>
        <v>112.13200296160491</v>
      </c>
      <c r="H62" s="489" t="str">
        <f t="shared" si="14"/>
        <v/>
      </c>
      <c r="I62" s="488" t="str">
        <f t="shared" si="12"/>
        <v/>
      </c>
      <c r="J62" s="488" t="str">
        <f t="shared" si="10"/>
        <v/>
      </c>
      <c r="K62" s="488" t="str">
        <f t="shared" si="10"/>
        <v/>
      </c>
      <c r="L62" s="488" t="e">
        <f t="shared" si="13"/>
        <v>#N/A</v>
      </c>
    </row>
    <row r="63" spans="1:14" ht="15" customHeight="1" x14ac:dyDescent="0.2">
      <c r="A63" s="490" t="s">
        <v>470</v>
      </c>
      <c r="B63" s="487">
        <v>326620</v>
      </c>
      <c r="C63" s="487">
        <v>60390</v>
      </c>
      <c r="D63" s="487">
        <v>31467</v>
      </c>
      <c r="E63" s="488">
        <f t="shared" si="11"/>
        <v>107.27775551628775</v>
      </c>
      <c r="F63" s="488">
        <f t="shared" si="11"/>
        <v>97.7342612073151</v>
      </c>
      <c r="G63" s="488">
        <f t="shared" si="11"/>
        <v>110.94383527835561</v>
      </c>
      <c r="H63" s="489" t="str">
        <f t="shared" si="14"/>
        <v/>
      </c>
      <c r="I63" s="488" t="str">
        <f t="shared" si="12"/>
        <v/>
      </c>
      <c r="J63" s="488" t="str">
        <f t="shared" si="10"/>
        <v/>
      </c>
      <c r="K63" s="488" t="str">
        <f t="shared" si="10"/>
        <v/>
      </c>
      <c r="L63" s="488" t="e">
        <f t="shared" si="13"/>
        <v>#N/A</v>
      </c>
    </row>
    <row r="64" spans="1:14" ht="15" customHeight="1" x14ac:dyDescent="0.2">
      <c r="A64" s="490" t="s">
        <v>471</v>
      </c>
      <c r="B64" s="487">
        <v>329234</v>
      </c>
      <c r="C64" s="487">
        <v>61772</v>
      </c>
      <c r="D64" s="487">
        <v>31998</v>
      </c>
      <c r="E64" s="488">
        <f t="shared" si="11"/>
        <v>108.13631914656017</v>
      </c>
      <c r="F64" s="488">
        <f t="shared" si="11"/>
        <v>99.970869072665479</v>
      </c>
      <c r="G64" s="488">
        <f t="shared" si="11"/>
        <v>112.81599266650213</v>
      </c>
      <c r="H64" s="489" t="str">
        <f t="shared" si="14"/>
        <v/>
      </c>
      <c r="I64" s="488" t="str">
        <f t="shared" si="12"/>
        <v/>
      </c>
      <c r="J64" s="488" t="str">
        <f t="shared" si="10"/>
        <v/>
      </c>
      <c r="K64" s="488" t="str">
        <f t="shared" si="10"/>
        <v/>
      </c>
      <c r="L64" s="488" t="e">
        <f t="shared" si="13"/>
        <v>#N/A</v>
      </c>
    </row>
    <row r="65" spans="1:12" ht="15" customHeight="1" x14ac:dyDescent="0.2">
      <c r="A65" s="490">
        <v>42979</v>
      </c>
      <c r="B65" s="487">
        <v>334737</v>
      </c>
      <c r="C65" s="487">
        <v>60523</v>
      </c>
      <c r="D65" s="487">
        <v>32881</v>
      </c>
      <c r="E65" s="488">
        <f t="shared" si="11"/>
        <v>109.94376966583678</v>
      </c>
      <c r="F65" s="488">
        <f t="shared" si="11"/>
        <v>97.949506392620165</v>
      </c>
      <c r="G65" s="488">
        <f t="shared" si="11"/>
        <v>115.92920353982301</v>
      </c>
      <c r="H65" s="489">
        <f t="shared" si="14"/>
        <v>42979</v>
      </c>
      <c r="I65" s="488">
        <f t="shared" si="12"/>
        <v>109.94376966583678</v>
      </c>
      <c r="J65" s="488">
        <f t="shared" si="10"/>
        <v>97.949506392620165</v>
      </c>
      <c r="K65" s="488">
        <f t="shared" si="10"/>
        <v>115.92920353982301</v>
      </c>
      <c r="L65" s="488" t="e">
        <f t="shared" si="13"/>
        <v>#N/A</v>
      </c>
    </row>
    <row r="66" spans="1:12" ht="15" customHeight="1" x14ac:dyDescent="0.2">
      <c r="A66" s="490" t="s">
        <v>472</v>
      </c>
      <c r="B66" s="487">
        <v>334963</v>
      </c>
      <c r="C66" s="487">
        <v>60832</v>
      </c>
      <c r="D66" s="487">
        <v>32978</v>
      </c>
      <c r="E66" s="488">
        <f t="shared" si="11"/>
        <v>110.01799896210365</v>
      </c>
      <c r="F66" s="488">
        <f t="shared" si="11"/>
        <v>98.449587311862757</v>
      </c>
      <c r="G66" s="488">
        <f t="shared" si="11"/>
        <v>116.27119839227163</v>
      </c>
      <c r="H66" s="489" t="str">
        <f t="shared" si="14"/>
        <v/>
      </c>
      <c r="I66" s="488" t="str">
        <f t="shared" si="12"/>
        <v/>
      </c>
      <c r="J66" s="488" t="str">
        <f t="shared" si="10"/>
        <v/>
      </c>
      <c r="K66" s="488" t="str">
        <f t="shared" si="10"/>
        <v/>
      </c>
      <c r="L66" s="488" t="e">
        <f t="shared" si="13"/>
        <v>#N/A</v>
      </c>
    </row>
    <row r="67" spans="1:12" ht="15" customHeight="1" x14ac:dyDescent="0.2">
      <c r="A67" s="490" t="s">
        <v>473</v>
      </c>
      <c r="B67" s="487">
        <v>334732</v>
      </c>
      <c r="C67" s="487">
        <v>59943</v>
      </c>
      <c r="D67" s="487">
        <v>32550</v>
      </c>
      <c r="E67" s="488">
        <f t="shared" si="11"/>
        <v>109.94212742476894</v>
      </c>
      <c r="F67" s="488">
        <f t="shared" si="11"/>
        <v>97.010843178507841</v>
      </c>
      <c r="G67" s="488">
        <f t="shared" si="11"/>
        <v>114.76219017734373</v>
      </c>
      <c r="H67" s="489" t="str">
        <f t="shared" si="14"/>
        <v/>
      </c>
      <c r="I67" s="488" t="str">
        <f t="shared" si="12"/>
        <v/>
      </c>
      <c r="J67" s="488" t="str">
        <f t="shared" si="12"/>
        <v/>
      </c>
      <c r="K67" s="488" t="str">
        <f t="shared" si="12"/>
        <v/>
      </c>
      <c r="L67" s="488" t="e">
        <f t="shared" si="13"/>
        <v>#N/A</v>
      </c>
    </row>
    <row r="68" spans="1:12" ht="15" customHeight="1" x14ac:dyDescent="0.2">
      <c r="A68" s="490" t="s">
        <v>474</v>
      </c>
      <c r="B68" s="487">
        <v>336217</v>
      </c>
      <c r="C68" s="487">
        <v>61401</v>
      </c>
      <c r="D68" s="487">
        <v>33398</v>
      </c>
      <c r="E68" s="488">
        <f t="shared" si="11"/>
        <v>110.42987302192064</v>
      </c>
      <c r="F68" s="488">
        <f t="shared" si="11"/>
        <v>99.370448292603982</v>
      </c>
      <c r="G68" s="488">
        <f t="shared" si="11"/>
        <v>117.75200084617283</v>
      </c>
      <c r="H68" s="489" t="str">
        <f t="shared" si="14"/>
        <v/>
      </c>
      <c r="I68" s="488" t="str">
        <f t="shared" si="12"/>
        <v/>
      </c>
      <c r="J68" s="488" t="str">
        <f t="shared" si="12"/>
        <v/>
      </c>
      <c r="K68" s="488" t="str">
        <f t="shared" si="12"/>
        <v/>
      </c>
      <c r="L68" s="488" t="e">
        <f t="shared" si="13"/>
        <v>#N/A</v>
      </c>
    </row>
    <row r="69" spans="1:12" ht="15" customHeight="1" x14ac:dyDescent="0.2">
      <c r="A69" s="490">
        <v>43344</v>
      </c>
      <c r="B69" s="487">
        <v>341715</v>
      </c>
      <c r="C69" s="487">
        <v>59448</v>
      </c>
      <c r="D69" s="487">
        <v>34008</v>
      </c>
      <c r="E69" s="488">
        <f t="shared" si="11"/>
        <v>112.23568130012941</v>
      </c>
      <c r="F69" s="488">
        <f t="shared" si="11"/>
        <v>96.209742676808546</v>
      </c>
      <c r="G69" s="488">
        <f t="shared" si="11"/>
        <v>119.90269012445791</v>
      </c>
      <c r="H69" s="489">
        <f t="shared" si="14"/>
        <v>43344</v>
      </c>
      <c r="I69" s="488">
        <f t="shared" si="12"/>
        <v>112.23568130012941</v>
      </c>
      <c r="J69" s="488">
        <f t="shared" si="12"/>
        <v>96.209742676808546</v>
      </c>
      <c r="K69" s="488">
        <f t="shared" si="12"/>
        <v>119.90269012445791</v>
      </c>
      <c r="L69" s="488" t="e">
        <f t="shared" si="13"/>
        <v>#N/A</v>
      </c>
    </row>
    <row r="70" spans="1:12" ht="15" customHeight="1" x14ac:dyDescent="0.2">
      <c r="A70" s="490" t="s">
        <v>475</v>
      </c>
      <c r="B70" s="487">
        <v>343107</v>
      </c>
      <c r="C70" s="487">
        <v>60511</v>
      </c>
      <c r="D70" s="487">
        <v>34586</v>
      </c>
      <c r="E70" s="488">
        <f t="shared" si="11"/>
        <v>112.69288121341907</v>
      </c>
      <c r="F70" s="488">
        <f t="shared" si="11"/>
        <v>97.930085774397142</v>
      </c>
      <c r="G70" s="488">
        <f t="shared" si="11"/>
        <v>121.94055635863626</v>
      </c>
      <c r="H70" s="489" t="str">
        <f t="shared" si="14"/>
        <v/>
      </c>
      <c r="I70" s="488" t="str">
        <f t="shared" si="12"/>
        <v/>
      </c>
      <c r="J70" s="488" t="str">
        <f t="shared" si="12"/>
        <v/>
      </c>
      <c r="K70" s="488" t="str">
        <f t="shared" si="12"/>
        <v/>
      </c>
      <c r="L70" s="488" t="e">
        <f t="shared" si="13"/>
        <v>#N/A</v>
      </c>
    </row>
    <row r="71" spans="1:12" ht="15" customHeight="1" x14ac:dyDescent="0.2">
      <c r="A71" s="490" t="s">
        <v>476</v>
      </c>
      <c r="B71" s="487">
        <v>342443</v>
      </c>
      <c r="C71" s="487">
        <v>59832</v>
      </c>
      <c r="D71" s="487">
        <v>34416</v>
      </c>
      <c r="E71" s="491">
        <f t="shared" ref="E71:G75" si="15">IF($A$51=37802,IF(COUNTBLANK(B$51:B$70)&gt;0,#N/A,IF(ISBLANK(B71)=FALSE,B71/B$51*100,#N/A)),IF(COUNTBLANK(B$51:B$75)&gt;0,#N/A,B71/B$51*100))</f>
        <v>112.47479159960849</v>
      </c>
      <c r="F71" s="491">
        <f t="shared" si="15"/>
        <v>96.831202459944976</v>
      </c>
      <c r="G71" s="491">
        <f t="shared" si="15"/>
        <v>121.34118393681909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343981</v>
      </c>
      <c r="C72" s="487">
        <v>60984</v>
      </c>
      <c r="D72" s="487">
        <v>35122</v>
      </c>
      <c r="E72" s="491">
        <f t="shared" si="15"/>
        <v>112.97994495207942</v>
      </c>
      <c r="F72" s="491">
        <f t="shared" si="15"/>
        <v>98.695581809354266</v>
      </c>
      <c r="G72" s="491">
        <f t="shared" si="15"/>
        <v>123.83034234742448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347681</v>
      </c>
      <c r="C73" s="487">
        <v>59394</v>
      </c>
      <c r="D73" s="487">
        <v>35762</v>
      </c>
      <c r="E73" s="491">
        <f t="shared" si="15"/>
        <v>114.19520334228903</v>
      </c>
      <c r="F73" s="491">
        <f t="shared" si="15"/>
        <v>96.122349894804984</v>
      </c>
      <c r="G73" s="491">
        <f t="shared" si="15"/>
        <v>126.08680322955964</v>
      </c>
      <c r="H73" s="492">
        <f>IF(A$51=37802,IF(ISERROR(L73)=TRUE,IF(ISBLANK(A73)=FALSE,IF(MONTH(A73)=MONTH(MAX(A$51:A$75)),A73,""),""),""),IF(ISERROR(L73)=TRUE,IF(MONTH(A73)=MONTH(MAX(A$51:A$75)),A73,""),""))</f>
        <v>43709</v>
      </c>
      <c r="I73" s="488">
        <f t="shared" si="12"/>
        <v>114.19520334228903</v>
      </c>
      <c r="J73" s="488">
        <f t="shared" si="12"/>
        <v>96.122349894804984</v>
      </c>
      <c r="K73" s="488">
        <f t="shared" si="12"/>
        <v>126.08680322955964</v>
      </c>
      <c r="L73" s="488" t="e">
        <f t="shared" si="13"/>
        <v>#N/A</v>
      </c>
    </row>
    <row r="74" spans="1:12" ht="15" customHeight="1" x14ac:dyDescent="0.2">
      <c r="A74" s="490" t="s">
        <v>478</v>
      </c>
      <c r="B74" s="487">
        <v>347152</v>
      </c>
      <c r="C74" s="487">
        <v>59619</v>
      </c>
      <c r="D74" s="487">
        <v>35781</v>
      </c>
      <c r="E74" s="491">
        <f t="shared" si="15"/>
        <v>114.02145423731041</v>
      </c>
      <c r="F74" s="491">
        <f t="shared" si="15"/>
        <v>96.486486486486484</v>
      </c>
      <c r="G74" s="491">
        <f t="shared" si="15"/>
        <v>126.15379191199803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346835</v>
      </c>
      <c r="C75" s="493">
        <v>57138</v>
      </c>
      <c r="D75" s="493">
        <v>34618</v>
      </c>
      <c r="E75" s="491">
        <f t="shared" si="15"/>
        <v>113.91733615360866</v>
      </c>
      <c r="F75" s="491">
        <f t="shared" si="15"/>
        <v>92.471273668878467</v>
      </c>
      <c r="G75" s="491">
        <f t="shared" si="15"/>
        <v>122.05337940274302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114.19520334228903</v>
      </c>
      <c r="J77" s="488">
        <f>IF(J75&lt;&gt;"",J75,IF(J74&lt;&gt;"",J74,IF(J73&lt;&gt;"",J73,IF(J72&lt;&gt;"",J72,IF(J71&lt;&gt;"",J71,IF(J70&lt;&gt;"",J70,""))))))</f>
        <v>96.122349894804984</v>
      </c>
      <c r="K77" s="488">
        <f>IF(K75&lt;&gt;"",K75,IF(K74&lt;&gt;"",K74,IF(K73&lt;&gt;"",K73,IF(K72&lt;&gt;"",K72,IF(K71&lt;&gt;"",K71,IF(K70&lt;&gt;"",K70,""))))))</f>
        <v>126.08680322955964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+14,2%</v>
      </c>
      <c r="J79" s="488" t="str">
        <f>"GeB - ausschließlich: "&amp;IF(J77&gt;100,"+","")&amp;TEXT(J77-100,"0,0")&amp;"%"</f>
        <v>GeB - ausschließlich: -3,9%</v>
      </c>
      <c r="K79" s="488" t="str">
        <f>"GeB - im Nebenjob: "&amp;IF(K77&gt;100,"+","")&amp;TEXT(K77-100,"0,0")&amp;"%"</f>
        <v>GeB - im Nebenjob: +26,1%</v>
      </c>
    </row>
    <row r="81" spans="9:9" ht="15" customHeight="1" x14ac:dyDescent="0.2">
      <c r="I81" s="488" t="str">
        <f>IF(ISERROR(HLOOKUP(1,I$78:K$79,2,FALSE)),"",HLOOKUP(1,I$78:K$79,2,FALSE))</f>
        <v>GeB - im Nebenjob: +26,1%</v>
      </c>
    </row>
    <row r="82" spans="9:9" ht="15" customHeight="1" x14ac:dyDescent="0.2">
      <c r="I82" s="488" t="str">
        <f>IF(ISERROR(HLOOKUP(2,I$78:K$79,2,FALSE)),"",HLOOKUP(2,I$78:K$79,2,FALSE))</f>
        <v>SvB: +14,2%</v>
      </c>
    </row>
    <row r="83" spans="9:9" ht="15" customHeight="1" x14ac:dyDescent="0.2">
      <c r="I83" s="488" t="str">
        <f>IF(ISERROR(HLOOKUP(3,I$78:K$79,2,FALSE)),"",HLOOKUP(3,I$78:K$79,2,FALSE))</f>
        <v>GeB - ausschließlich: -3,9%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346835</v>
      </c>
      <c r="E12" s="114">
        <v>347152</v>
      </c>
      <c r="F12" s="114">
        <v>347681</v>
      </c>
      <c r="G12" s="114">
        <v>343981</v>
      </c>
      <c r="H12" s="114">
        <v>342443</v>
      </c>
      <c r="I12" s="115">
        <v>4392</v>
      </c>
      <c r="J12" s="116">
        <v>1.2825492125696831</v>
      </c>
      <c r="N12" s="117"/>
    </row>
    <row r="13" spans="1:15" s="110" customFormat="1" ht="13.5" customHeight="1" x14ac:dyDescent="0.2">
      <c r="A13" s="118" t="s">
        <v>105</v>
      </c>
      <c r="B13" s="119" t="s">
        <v>106</v>
      </c>
      <c r="C13" s="113">
        <v>50.568425908573239</v>
      </c>
      <c r="D13" s="114">
        <v>175389</v>
      </c>
      <c r="E13" s="114">
        <v>175759</v>
      </c>
      <c r="F13" s="114">
        <v>176672</v>
      </c>
      <c r="G13" s="114">
        <v>174743</v>
      </c>
      <c r="H13" s="114">
        <v>173444</v>
      </c>
      <c r="I13" s="115">
        <v>1945</v>
      </c>
      <c r="J13" s="116">
        <v>1.1213994142201518</v>
      </c>
    </row>
    <row r="14" spans="1:15" s="110" customFormat="1" ht="13.5" customHeight="1" x14ac:dyDescent="0.2">
      <c r="A14" s="120"/>
      <c r="B14" s="119" t="s">
        <v>107</v>
      </c>
      <c r="C14" s="113">
        <v>49.431574091426761</v>
      </c>
      <c r="D14" s="114">
        <v>171446</v>
      </c>
      <c r="E14" s="114">
        <v>171393</v>
      </c>
      <c r="F14" s="114">
        <v>171009</v>
      </c>
      <c r="G14" s="114">
        <v>169238</v>
      </c>
      <c r="H14" s="114">
        <v>168999</v>
      </c>
      <c r="I14" s="115">
        <v>2447</v>
      </c>
      <c r="J14" s="116">
        <v>1.4479375617607204</v>
      </c>
    </row>
    <row r="15" spans="1:15" s="110" customFormat="1" ht="13.5" customHeight="1" x14ac:dyDescent="0.2">
      <c r="A15" s="118" t="s">
        <v>105</v>
      </c>
      <c r="B15" s="121" t="s">
        <v>108</v>
      </c>
      <c r="C15" s="113">
        <v>9.7028846569694522</v>
      </c>
      <c r="D15" s="114">
        <v>33653</v>
      </c>
      <c r="E15" s="114">
        <v>34933</v>
      </c>
      <c r="F15" s="114">
        <v>35476</v>
      </c>
      <c r="G15" s="114">
        <v>32762</v>
      </c>
      <c r="H15" s="114">
        <v>33642</v>
      </c>
      <c r="I15" s="115">
        <v>11</v>
      </c>
      <c r="J15" s="116">
        <v>3.2697223708459663E-2</v>
      </c>
    </row>
    <row r="16" spans="1:15" s="110" customFormat="1" ht="13.5" customHeight="1" x14ac:dyDescent="0.2">
      <c r="A16" s="118"/>
      <c r="B16" s="121" t="s">
        <v>109</v>
      </c>
      <c r="C16" s="113">
        <v>68.764398056712849</v>
      </c>
      <c r="D16" s="114">
        <v>238499</v>
      </c>
      <c r="E16" s="114">
        <v>238386</v>
      </c>
      <c r="F16" s="114">
        <v>239066</v>
      </c>
      <c r="G16" s="114">
        <v>239174</v>
      </c>
      <c r="H16" s="114">
        <v>238101</v>
      </c>
      <c r="I16" s="115">
        <v>398</v>
      </c>
      <c r="J16" s="116">
        <v>0.16715595482589321</v>
      </c>
    </row>
    <row r="17" spans="1:10" s="110" customFormat="1" ht="13.5" customHeight="1" x14ac:dyDescent="0.2">
      <c r="A17" s="118"/>
      <c r="B17" s="121" t="s">
        <v>110</v>
      </c>
      <c r="C17" s="113">
        <v>20.09601107154699</v>
      </c>
      <c r="D17" s="114">
        <v>69700</v>
      </c>
      <c r="E17" s="114">
        <v>68882</v>
      </c>
      <c r="F17" s="114">
        <v>68321</v>
      </c>
      <c r="G17" s="114">
        <v>67443</v>
      </c>
      <c r="H17" s="114">
        <v>66316</v>
      </c>
      <c r="I17" s="115">
        <v>3384</v>
      </c>
      <c r="J17" s="116">
        <v>5.1028409433620849</v>
      </c>
    </row>
    <row r="18" spans="1:10" s="110" customFormat="1" ht="13.5" customHeight="1" x14ac:dyDescent="0.2">
      <c r="A18" s="120"/>
      <c r="B18" s="121" t="s">
        <v>111</v>
      </c>
      <c r="C18" s="113">
        <v>1.4367062147707124</v>
      </c>
      <c r="D18" s="114">
        <v>4983</v>
      </c>
      <c r="E18" s="114">
        <v>4951</v>
      </c>
      <c r="F18" s="114">
        <v>4818</v>
      </c>
      <c r="G18" s="114">
        <v>4602</v>
      </c>
      <c r="H18" s="114">
        <v>4384</v>
      </c>
      <c r="I18" s="115">
        <v>599</v>
      </c>
      <c r="J18" s="116">
        <v>13.663321167883211</v>
      </c>
    </row>
    <row r="19" spans="1:10" s="110" customFormat="1" ht="13.5" customHeight="1" x14ac:dyDescent="0.2">
      <c r="A19" s="120"/>
      <c r="B19" s="121" t="s">
        <v>112</v>
      </c>
      <c r="C19" s="113">
        <v>0.41950783513774559</v>
      </c>
      <c r="D19" s="114">
        <v>1455</v>
      </c>
      <c r="E19" s="114">
        <v>1459</v>
      </c>
      <c r="F19" s="114">
        <v>1485</v>
      </c>
      <c r="G19" s="114">
        <v>1306</v>
      </c>
      <c r="H19" s="114">
        <v>1222</v>
      </c>
      <c r="I19" s="115">
        <v>233</v>
      </c>
      <c r="J19" s="116">
        <v>19.067103109656301</v>
      </c>
    </row>
    <row r="20" spans="1:10" s="110" customFormat="1" ht="13.5" customHeight="1" x14ac:dyDescent="0.2">
      <c r="A20" s="118" t="s">
        <v>113</v>
      </c>
      <c r="B20" s="122" t="s">
        <v>114</v>
      </c>
      <c r="C20" s="113">
        <v>68.754595124482819</v>
      </c>
      <c r="D20" s="114">
        <v>238465</v>
      </c>
      <c r="E20" s="114">
        <v>239207</v>
      </c>
      <c r="F20" s="114">
        <v>240874</v>
      </c>
      <c r="G20" s="114">
        <v>238354</v>
      </c>
      <c r="H20" s="114">
        <v>238207</v>
      </c>
      <c r="I20" s="115">
        <v>258</v>
      </c>
      <c r="J20" s="116">
        <v>0.10830915968044599</v>
      </c>
    </row>
    <row r="21" spans="1:10" s="110" customFormat="1" ht="13.5" customHeight="1" x14ac:dyDescent="0.2">
      <c r="A21" s="120"/>
      <c r="B21" s="122" t="s">
        <v>115</v>
      </c>
      <c r="C21" s="113">
        <v>31.245404875517178</v>
      </c>
      <c r="D21" s="114">
        <v>108370</v>
      </c>
      <c r="E21" s="114">
        <v>107945</v>
      </c>
      <c r="F21" s="114">
        <v>106807</v>
      </c>
      <c r="G21" s="114">
        <v>105627</v>
      </c>
      <c r="H21" s="114">
        <v>104236</v>
      </c>
      <c r="I21" s="115">
        <v>4134</v>
      </c>
      <c r="J21" s="116">
        <v>3.9660002302467476</v>
      </c>
    </row>
    <row r="22" spans="1:10" s="110" customFormat="1" ht="13.5" customHeight="1" x14ac:dyDescent="0.2">
      <c r="A22" s="118" t="s">
        <v>113</v>
      </c>
      <c r="B22" s="122" t="s">
        <v>116</v>
      </c>
      <c r="C22" s="113">
        <v>87.532400132627913</v>
      </c>
      <c r="D22" s="114">
        <v>303593</v>
      </c>
      <c r="E22" s="114">
        <v>304516</v>
      </c>
      <c r="F22" s="114">
        <v>304770</v>
      </c>
      <c r="G22" s="114">
        <v>301740</v>
      </c>
      <c r="H22" s="114">
        <v>301898</v>
      </c>
      <c r="I22" s="115">
        <v>1695</v>
      </c>
      <c r="J22" s="116">
        <v>0.56144790624648055</v>
      </c>
    </row>
    <row r="23" spans="1:10" s="110" customFormat="1" ht="13.5" customHeight="1" x14ac:dyDescent="0.2">
      <c r="A23" s="123"/>
      <c r="B23" s="124" t="s">
        <v>117</v>
      </c>
      <c r="C23" s="125">
        <v>12.38312165727219</v>
      </c>
      <c r="D23" s="114">
        <v>42949</v>
      </c>
      <c r="E23" s="114">
        <v>42342</v>
      </c>
      <c r="F23" s="114">
        <v>42599</v>
      </c>
      <c r="G23" s="114">
        <v>41923</v>
      </c>
      <c r="H23" s="114">
        <v>40232</v>
      </c>
      <c r="I23" s="115">
        <v>2717</v>
      </c>
      <c r="J23" s="116">
        <v>6.7533306820441439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91756</v>
      </c>
      <c r="E26" s="114">
        <v>95400</v>
      </c>
      <c r="F26" s="114">
        <v>95156</v>
      </c>
      <c r="G26" s="114">
        <v>96106</v>
      </c>
      <c r="H26" s="140">
        <v>94248</v>
      </c>
      <c r="I26" s="115">
        <v>-2492</v>
      </c>
      <c r="J26" s="116">
        <v>-2.6440879382055851</v>
      </c>
    </row>
    <row r="27" spans="1:10" s="110" customFormat="1" ht="13.5" customHeight="1" x14ac:dyDescent="0.2">
      <c r="A27" s="118" t="s">
        <v>105</v>
      </c>
      <c r="B27" s="119" t="s">
        <v>106</v>
      </c>
      <c r="C27" s="113">
        <v>41.446880857927546</v>
      </c>
      <c r="D27" s="115">
        <v>38030</v>
      </c>
      <c r="E27" s="114">
        <v>39485</v>
      </c>
      <c r="F27" s="114">
        <v>39322</v>
      </c>
      <c r="G27" s="114">
        <v>39554</v>
      </c>
      <c r="H27" s="140">
        <v>38742</v>
      </c>
      <c r="I27" s="115">
        <v>-712</v>
      </c>
      <c r="J27" s="116">
        <v>-1.8377987713592483</v>
      </c>
    </row>
    <row r="28" spans="1:10" s="110" customFormat="1" ht="13.5" customHeight="1" x14ac:dyDescent="0.2">
      <c r="A28" s="120"/>
      <c r="B28" s="119" t="s">
        <v>107</v>
      </c>
      <c r="C28" s="113">
        <v>58.553119142072454</v>
      </c>
      <c r="D28" s="115">
        <v>53726</v>
      </c>
      <c r="E28" s="114">
        <v>55915</v>
      </c>
      <c r="F28" s="114">
        <v>55834</v>
      </c>
      <c r="G28" s="114">
        <v>56552</v>
      </c>
      <c r="H28" s="140">
        <v>55506</v>
      </c>
      <c r="I28" s="115">
        <v>-1780</v>
      </c>
      <c r="J28" s="116">
        <v>-3.2068605195834685</v>
      </c>
    </row>
    <row r="29" spans="1:10" s="110" customFormat="1" ht="13.5" customHeight="1" x14ac:dyDescent="0.2">
      <c r="A29" s="118" t="s">
        <v>105</v>
      </c>
      <c r="B29" s="121" t="s">
        <v>108</v>
      </c>
      <c r="C29" s="113">
        <v>19.920223200662626</v>
      </c>
      <c r="D29" s="115">
        <v>18278</v>
      </c>
      <c r="E29" s="114">
        <v>19592</v>
      </c>
      <c r="F29" s="114">
        <v>19234</v>
      </c>
      <c r="G29" s="114">
        <v>20078</v>
      </c>
      <c r="H29" s="140">
        <v>18707</v>
      </c>
      <c r="I29" s="115">
        <v>-429</v>
      </c>
      <c r="J29" s="116">
        <v>-2.2932592077831826</v>
      </c>
    </row>
    <row r="30" spans="1:10" s="110" customFormat="1" ht="13.5" customHeight="1" x14ac:dyDescent="0.2">
      <c r="A30" s="118"/>
      <c r="B30" s="121" t="s">
        <v>109</v>
      </c>
      <c r="C30" s="113">
        <v>48.4981908540041</v>
      </c>
      <c r="D30" s="115">
        <v>44500</v>
      </c>
      <c r="E30" s="114">
        <v>46286</v>
      </c>
      <c r="F30" s="114">
        <v>46477</v>
      </c>
      <c r="G30" s="114">
        <v>46769</v>
      </c>
      <c r="H30" s="140">
        <v>46579</v>
      </c>
      <c r="I30" s="115">
        <v>-2079</v>
      </c>
      <c r="J30" s="116">
        <v>-4.4633847871358334</v>
      </c>
    </row>
    <row r="31" spans="1:10" s="110" customFormat="1" ht="13.5" customHeight="1" x14ac:dyDescent="0.2">
      <c r="A31" s="118"/>
      <c r="B31" s="121" t="s">
        <v>110</v>
      </c>
      <c r="C31" s="113">
        <v>17.498583198918872</v>
      </c>
      <c r="D31" s="115">
        <v>16056</v>
      </c>
      <c r="E31" s="114">
        <v>16424</v>
      </c>
      <c r="F31" s="114">
        <v>16463</v>
      </c>
      <c r="G31" s="114">
        <v>16414</v>
      </c>
      <c r="H31" s="140">
        <v>16262</v>
      </c>
      <c r="I31" s="115">
        <v>-206</v>
      </c>
      <c r="J31" s="116">
        <v>-1.2667568564752183</v>
      </c>
    </row>
    <row r="32" spans="1:10" s="110" customFormat="1" ht="13.5" customHeight="1" x14ac:dyDescent="0.2">
      <c r="A32" s="120"/>
      <c r="B32" s="121" t="s">
        <v>111</v>
      </c>
      <c r="C32" s="113">
        <v>14.083002746414403</v>
      </c>
      <c r="D32" s="115">
        <v>12922</v>
      </c>
      <c r="E32" s="114">
        <v>13098</v>
      </c>
      <c r="F32" s="114">
        <v>12981</v>
      </c>
      <c r="G32" s="114">
        <v>12844</v>
      </c>
      <c r="H32" s="140">
        <v>12699</v>
      </c>
      <c r="I32" s="115">
        <v>223</v>
      </c>
      <c r="J32" s="116">
        <v>1.7560437829750375</v>
      </c>
    </row>
    <row r="33" spans="1:10" s="110" customFormat="1" ht="13.5" customHeight="1" x14ac:dyDescent="0.2">
      <c r="A33" s="120"/>
      <c r="B33" s="121" t="s">
        <v>112</v>
      </c>
      <c r="C33" s="113">
        <v>1.3459610270717992</v>
      </c>
      <c r="D33" s="115">
        <v>1235</v>
      </c>
      <c r="E33" s="114">
        <v>1194</v>
      </c>
      <c r="F33" s="114">
        <v>1231</v>
      </c>
      <c r="G33" s="114">
        <v>1122</v>
      </c>
      <c r="H33" s="140">
        <v>1091</v>
      </c>
      <c r="I33" s="115">
        <v>144</v>
      </c>
      <c r="J33" s="116">
        <v>13.198900091659029</v>
      </c>
    </row>
    <row r="34" spans="1:10" s="110" customFormat="1" ht="13.5" customHeight="1" x14ac:dyDescent="0.2">
      <c r="A34" s="118" t="s">
        <v>113</v>
      </c>
      <c r="B34" s="122" t="s">
        <v>116</v>
      </c>
      <c r="C34" s="113">
        <v>85.487597541305206</v>
      </c>
      <c r="D34" s="115">
        <v>78440</v>
      </c>
      <c r="E34" s="114">
        <v>81462</v>
      </c>
      <c r="F34" s="114">
        <v>81437</v>
      </c>
      <c r="G34" s="114">
        <v>82451</v>
      </c>
      <c r="H34" s="140">
        <v>81055</v>
      </c>
      <c r="I34" s="115">
        <v>-2615</v>
      </c>
      <c r="J34" s="116">
        <v>-3.2262044290913576</v>
      </c>
    </row>
    <row r="35" spans="1:10" s="110" customFormat="1" ht="13.5" customHeight="1" x14ac:dyDescent="0.2">
      <c r="A35" s="118"/>
      <c r="B35" s="119" t="s">
        <v>117</v>
      </c>
      <c r="C35" s="113">
        <v>14.248659488207856</v>
      </c>
      <c r="D35" s="115">
        <v>13074</v>
      </c>
      <c r="E35" s="114">
        <v>13678</v>
      </c>
      <c r="F35" s="114">
        <v>13467</v>
      </c>
      <c r="G35" s="114">
        <v>13400</v>
      </c>
      <c r="H35" s="140">
        <v>12952</v>
      </c>
      <c r="I35" s="115">
        <v>122</v>
      </c>
      <c r="J35" s="116">
        <v>0.94193946880790613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57138</v>
      </c>
      <c r="E37" s="114">
        <v>59619</v>
      </c>
      <c r="F37" s="114">
        <v>59394</v>
      </c>
      <c r="G37" s="114">
        <v>60984</v>
      </c>
      <c r="H37" s="140">
        <v>59832</v>
      </c>
      <c r="I37" s="115">
        <v>-2694</v>
      </c>
      <c r="J37" s="116">
        <v>-4.5026073004412357</v>
      </c>
    </row>
    <row r="38" spans="1:10" s="110" customFormat="1" ht="13.5" customHeight="1" x14ac:dyDescent="0.2">
      <c r="A38" s="118" t="s">
        <v>105</v>
      </c>
      <c r="B38" s="119" t="s">
        <v>106</v>
      </c>
      <c r="C38" s="113">
        <v>39.905141937064649</v>
      </c>
      <c r="D38" s="115">
        <v>22801</v>
      </c>
      <c r="E38" s="114">
        <v>23779</v>
      </c>
      <c r="F38" s="114">
        <v>23593</v>
      </c>
      <c r="G38" s="114">
        <v>24160</v>
      </c>
      <c r="H38" s="140">
        <v>23643</v>
      </c>
      <c r="I38" s="115">
        <v>-842</v>
      </c>
      <c r="J38" s="116">
        <v>-3.5613077866598992</v>
      </c>
    </row>
    <row r="39" spans="1:10" s="110" customFormat="1" ht="13.5" customHeight="1" x14ac:dyDescent="0.2">
      <c r="A39" s="120"/>
      <c r="B39" s="119" t="s">
        <v>107</v>
      </c>
      <c r="C39" s="113">
        <v>60.094858062935351</v>
      </c>
      <c r="D39" s="115">
        <v>34337</v>
      </c>
      <c r="E39" s="114">
        <v>35840</v>
      </c>
      <c r="F39" s="114">
        <v>35801</v>
      </c>
      <c r="G39" s="114">
        <v>36824</v>
      </c>
      <c r="H39" s="140">
        <v>36189</v>
      </c>
      <c r="I39" s="115">
        <v>-1852</v>
      </c>
      <c r="J39" s="116">
        <v>-5.1175771643317027</v>
      </c>
    </row>
    <row r="40" spans="1:10" s="110" customFormat="1" ht="13.5" customHeight="1" x14ac:dyDescent="0.2">
      <c r="A40" s="118" t="s">
        <v>105</v>
      </c>
      <c r="B40" s="121" t="s">
        <v>108</v>
      </c>
      <c r="C40" s="113">
        <v>24.806608561727746</v>
      </c>
      <c r="D40" s="115">
        <v>14174</v>
      </c>
      <c r="E40" s="114">
        <v>15150</v>
      </c>
      <c r="F40" s="114">
        <v>14716</v>
      </c>
      <c r="G40" s="114">
        <v>15905</v>
      </c>
      <c r="H40" s="140">
        <v>14590</v>
      </c>
      <c r="I40" s="115">
        <v>-416</v>
      </c>
      <c r="J40" s="116">
        <v>-2.8512679917751886</v>
      </c>
    </row>
    <row r="41" spans="1:10" s="110" customFormat="1" ht="13.5" customHeight="1" x14ac:dyDescent="0.2">
      <c r="A41" s="118"/>
      <c r="B41" s="121" t="s">
        <v>109</v>
      </c>
      <c r="C41" s="113">
        <v>35.739787881969967</v>
      </c>
      <c r="D41" s="115">
        <v>20421</v>
      </c>
      <c r="E41" s="114">
        <v>21422</v>
      </c>
      <c r="F41" s="114">
        <v>21655</v>
      </c>
      <c r="G41" s="114">
        <v>22147</v>
      </c>
      <c r="H41" s="140">
        <v>22392</v>
      </c>
      <c r="I41" s="115">
        <v>-1971</v>
      </c>
      <c r="J41" s="116">
        <v>-8.8022508038585201</v>
      </c>
    </row>
    <row r="42" spans="1:10" s="110" customFormat="1" ht="13.5" customHeight="1" x14ac:dyDescent="0.2">
      <c r="A42" s="118"/>
      <c r="B42" s="121" t="s">
        <v>110</v>
      </c>
      <c r="C42" s="113">
        <v>17.503237775210891</v>
      </c>
      <c r="D42" s="115">
        <v>10001</v>
      </c>
      <c r="E42" s="114">
        <v>10332</v>
      </c>
      <c r="F42" s="114">
        <v>10437</v>
      </c>
      <c r="G42" s="114">
        <v>10487</v>
      </c>
      <c r="H42" s="140">
        <v>10528</v>
      </c>
      <c r="I42" s="115">
        <v>-527</v>
      </c>
      <c r="J42" s="116">
        <v>-5.0056990881458967</v>
      </c>
    </row>
    <row r="43" spans="1:10" s="110" customFormat="1" ht="13.5" customHeight="1" x14ac:dyDescent="0.2">
      <c r="A43" s="120"/>
      <c r="B43" s="121" t="s">
        <v>111</v>
      </c>
      <c r="C43" s="113">
        <v>21.950365781091392</v>
      </c>
      <c r="D43" s="115">
        <v>12542</v>
      </c>
      <c r="E43" s="114">
        <v>12715</v>
      </c>
      <c r="F43" s="114">
        <v>12585</v>
      </c>
      <c r="G43" s="114">
        <v>12444</v>
      </c>
      <c r="H43" s="140">
        <v>12321</v>
      </c>
      <c r="I43" s="115">
        <v>221</v>
      </c>
      <c r="J43" s="116">
        <v>1.7936855774693612</v>
      </c>
    </row>
    <row r="44" spans="1:10" s="110" customFormat="1" ht="13.5" customHeight="1" x14ac:dyDescent="0.2">
      <c r="A44" s="120"/>
      <c r="B44" s="121" t="s">
        <v>112</v>
      </c>
      <c r="C44" s="113">
        <v>1.996919738177745</v>
      </c>
      <c r="D44" s="115">
        <v>1141</v>
      </c>
      <c r="E44" s="114">
        <v>1089</v>
      </c>
      <c r="F44" s="114">
        <v>1121</v>
      </c>
      <c r="G44" s="114">
        <v>1000</v>
      </c>
      <c r="H44" s="140">
        <v>979</v>
      </c>
      <c r="I44" s="115">
        <v>162</v>
      </c>
      <c r="J44" s="116">
        <v>16.54749744637385</v>
      </c>
    </row>
    <row r="45" spans="1:10" s="110" customFormat="1" ht="13.5" customHeight="1" x14ac:dyDescent="0.2">
      <c r="A45" s="118" t="s">
        <v>113</v>
      </c>
      <c r="B45" s="122" t="s">
        <v>116</v>
      </c>
      <c r="C45" s="113">
        <v>85.475515418810602</v>
      </c>
      <c r="D45" s="115">
        <v>48839</v>
      </c>
      <c r="E45" s="114">
        <v>50789</v>
      </c>
      <c r="F45" s="114">
        <v>50700</v>
      </c>
      <c r="G45" s="114">
        <v>52255</v>
      </c>
      <c r="H45" s="140">
        <v>51220</v>
      </c>
      <c r="I45" s="115">
        <v>-2381</v>
      </c>
      <c r="J45" s="116">
        <v>-4.6485747754783286</v>
      </c>
    </row>
    <row r="46" spans="1:10" s="110" customFormat="1" ht="13.5" customHeight="1" x14ac:dyDescent="0.2">
      <c r="A46" s="118"/>
      <c r="B46" s="119" t="s">
        <v>117</v>
      </c>
      <c r="C46" s="113">
        <v>14.111449473205223</v>
      </c>
      <c r="D46" s="115">
        <v>8063</v>
      </c>
      <c r="E46" s="114">
        <v>8575</v>
      </c>
      <c r="F46" s="114">
        <v>8447</v>
      </c>
      <c r="G46" s="114">
        <v>8481</v>
      </c>
      <c r="H46" s="140">
        <v>8376</v>
      </c>
      <c r="I46" s="115">
        <v>-313</v>
      </c>
      <c r="J46" s="116">
        <v>-3.7368672397325691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34618</v>
      </c>
      <c r="E48" s="114">
        <v>35781</v>
      </c>
      <c r="F48" s="114">
        <v>35762</v>
      </c>
      <c r="G48" s="114">
        <v>35122</v>
      </c>
      <c r="H48" s="140">
        <v>34416</v>
      </c>
      <c r="I48" s="115">
        <v>202</v>
      </c>
      <c r="J48" s="116">
        <v>0.58693630869363089</v>
      </c>
    </row>
    <row r="49" spans="1:12" s="110" customFormat="1" ht="13.5" customHeight="1" x14ac:dyDescent="0.2">
      <c r="A49" s="118" t="s">
        <v>105</v>
      </c>
      <c r="B49" s="119" t="s">
        <v>106</v>
      </c>
      <c r="C49" s="113">
        <v>43.991565081749378</v>
      </c>
      <c r="D49" s="115">
        <v>15229</v>
      </c>
      <c r="E49" s="114">
        <v>15706</v>
      </c>
      <c r="F49" s="114">
        <v>15729</v>
      </c>
      <c r="G49" s="114">
        <v>15394</v>
      </c>
      <c r="H49" s="140">
        <v>15099</v>
      </c>
      <c r="I49" s="115">
        <v>130</v>
      </c>
      <c r="J49" s="116">
        <v>0.86098417113716141</v>
      </c>
    </row>
    <row r="50" spans="1:12" s="110" customFormat="1" ht="13.5" customHeight="1" x14ac:dyDescent="0.2">
      <c r="A50" s="120"/>
      <c r="B50" s="119" t="s">
        <v>107</v>
      </c>
      <c r="C50" s="113">
        <v>56.008434918250622</v>
      </c>
      <c r="D50" s="115">
        <v>19389</v>
      </c>
      <c r="E50" s="114">
        <v>20075</v>
      </c>
      <c r="F50" s="114">
        <v>20033</v>
      </c>
      <c r="G50" s="114">
        <v>19728</v>
      </c>
      <c r="H50" s="140">
        <v>19317</v>
      </c>
      <c r="I50" s="115">
        <v>72</v>
      </c>
      <c r="J50" s="116">
        <v>0.37272868457835068</v>
      </c>
    </row>
    <row r="51" spans="1:12" s="110" customFormat="1" ht="13.5" customHeight="1" x14ac:dyDescent="0.2">
      <c r="A51" s="118" t="s">
        <v>105</v>
      </c>
      <c r="B51" s="121" t="s">
        <v>108</v>
      </c>
      <c r="C51" s="113">
        <v>11.855104281009879</v>
      </c>
      <c r="D51" s="115">
        <v>4104</v>
      </c>
      <c r="E51" s="114">
        <v>4442</v>
      </c>
      <c r="F51" s="114">
        <v>4518</v>
      </c>
      <c r="G51" s="114">
        <v>4173</v>
      </c>
      <c r="H51" s="140">
        <v>4117</v>
      </c>
      <c r="I51" s="115">
        <v>-13</v>
      </c>
      <c r="J51" s="116">
        <v>-0.31576390575661889</v>
      </c>
    </row>
    <row r="52" spans="1:12" s="110" customFormat="1" ht="13.5" customHeight="1" x14ac:dyDescent="0.2">
      <c r="A52" s="118"/>
      <c r="B52" s="121" t="s">
        <v>109</v>
      </c>
      <c r="C52" s="113">
        <v>69.556300190652266</v>
      </c>
      <c r="D52" s="115">
        <v>24079</v>
      </c>
      <c r="E52" s="114">
        <v>24864</v>
      </c>
      <c r="F52" s="114">
        <v>24822</v>
      </c>
      <c r="G52" s="114">
        <v>24622</v>
      </c>
      <c r="H52" s="140">
        <v>24187</v>
      </c>
      <c r="I52" s="115">
        <v>-108</v>
      </c>
      <c r="J52" s="116">
        <v>-0.44652085831231653</v>
      </c>
    </row>
    <row r="53" spans="1:12" s="110" customFormat="1" ht="13.5" customHeight="1" x14ac:dyDescent="0.2">
      <c r="A53" s="118"/>
      <c r="B53" s="121" t="s">
        <v>110</v>
      </c>
      <c r="C53" s="113">
        <v>17.490900687503611</v>
      </c>
      <c r="D53" s="115">
        <v>6055</v>
      </c>
      <c r="E53" s="114">
        <v>6092</v>
      </c>
      <c r="F53" s="114">
        <v>6026</v>
      </c>
      <c r="G53" s="114">
        <v>5927</v>
      </c>
      <c r="H53" s="140">
        <v>5734</v>
      </c>
      <c r="I53" s="115">
        <v>321</v>
      </c>
      <c r="J53" s="116">
        <v>5.5981862574119292</v>
      </c>
    </row>
    <row r="54" spans="1:12" s="110" customFormat="1" ht="13.5" customHeight="1" x14ac:dyDescent="0.2">
      <c r="A54" s="120"/>
      <c r="B54" s="121" t="s">
        <v>111</v>
      </c>
      <c r="C54" s="113">
        <v>1.0976948408342482</v>
      </c>
      <c r="D54" s="115">
        <v>380</v>
      </c>
      <c r="E54" s="114">
        <v>383</v>
      </c>
      <c r="F54" s="114">
        <v>396</v>
      </c>
      <c r="G54" s="114">
        <v>400</v>
      </c>
      <c r="H54" s="140">
        <v>378</v>
      </c>
      <c r="I54" s="115">
        <v>2</v>
      </c>
      <c r="J54" s="116">
        <v>0.52910052910052907</v>
      </c>
    </row>
    <row r="55" spans="1:12" s="110" customFormat="1" ht="13.5" customHeight="1" x14ac:dyDescent="0.2">
      <c r="A55" s="120"/>
      <c r="B55" s="121" t="s">
        <v>112</v>
      </c>
      <c r="C55" s="113">
        <v>0.2715350395747877</v>
      </c>
      <c r="D55" s="115">
        <v>94</v>
      </c>
      <c r="E55" s="114">
        <v>105</v>
      </c>
      <c r="F55" s="114">
        <v>110</v>
      </c>
      <c r="G55" s="114">
        <v>122</v>
      </c>
      <c r="H55" s="140">
        <v>112</v>
      </c>
      <c r="I55" s="115">
        <v>-18</v>
      </c>
      <c r="J55" s="116">
        <v>-16.071428571428573</v>
      </c>
    </row>
    <row r="56" spans="1:12" s="110" customFormat="1" ht="13.5" customHeight="1" x14ac:dyDescent="0.2">
      <c r="A56" s="118" t="s">
        <v>113</v>
      </c>
      <c r="B56" s="122" t="s">
        <v>116</v>
      </c>
      <c r="C56" s="113">
        <v>85.507539430354157</v>
      </c>
      <c r="D56" s="115">
        <v>29601</v>
      </c>
      <c r="E56" s="114">
        <v>30673</v>
      </c>
      <c r="F56" s="114">
        <v>30737</v>
      </c>
      <c r="G56" s="114">
        <v>30196</v>
      </c>
      <c r="H56" s="140">
        <v>29835</v>
      </c>
      <c r="I56" s="115">
        <v>-234</v>
      </c>
      <c r="J56" s="116">
        <v>-0.78431372549019607</v>
      </c>
    </row>
    <row r="57" spans="1:12" s="110" customFormat="1" ht="13.5" customHeight="1" x14ac:dyDescent="0.2">
      <c r="A57" s="142"/>
      <c r="B57" s="124" t="s">
        <v>117</v>
      </c>
      <c r="C57" s="125">
        <v>14.475128545843203</v>
      </c>
      <c r="D57" s="143">
        <v>5011</v>
      </c>
      <c r="E57" s="144">
        <v>5103</v>
      </c>
      <c r="F57" s="144">
        <v>5020</v>
      </c>
      <c r="G57" s="144">
        <v>4919</v>
      </c>
      <c r="H57" s="145">
        <v>4576</v>
      </c>
      <c r="I57" s="143">
        <v>435</v>
      </c>
      <c r="J57" s="146">
        <v>9.5061188811188817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346835</v>
      </c>
      <c r="E12" s="236">
        <v>347152</v>
      </c>
      <c r="F12" s="114">
        <v>347681</v>
      </c>
      <c r="G12" s="114">
        <v>343981</v>
      </c>
      <c r="H12" s="140">
        <v>342443</v>
      </c>
      <c r="I12" s="115">
        <v>4392</v>
      </c>
      <c r="J12" s="116">
        <v>1.2825492125696831</v>
      </c>
    </row>
    <row r="13" spans="1:15" s="110" customFormat="1" ht="12" customHeight="1" x14ac:dyDescent="0.2">
      <c r="A13" s="118" t="s">
        <v>105</v>
      </c>
      <c r="B13" s="119" t="s">
        <v>106</v>
      </c>
      <c r="C13" s="113">
        <v>50.568425908573239</v>
      </c>
      <c r="D13" s="115">
        <v>175389</v>
      </c>
      <c r="E13" s="114">
        <v>175759</v>
      </c>
      <c r="F13" s="114">
        <v>176672</v>
      </c>
      <c r="G13" s="114">
        <v>174743</v>
      </c>
      <c r="H13" s="140">
        <v>173444</v>
      </c>
      <c r="I13" s="115">
        <v>1945</v>
      </c>
      <c r="J13" s="116">
        <v>1.1213994142201518</v>
      </c>
    </row>
    <row r="14" spans="1:15" s="110" customFormat="1" ht="12" customHeight="1" x14ac:dyDescent="0.2">
      <c r="A14" s="118"/>
      <c r="B14" s="119" t="s">
        <v>107</v>
      </c>
      <c r="C14" s="113">
        <v>49.431574091426761</v>
      </c>
      <c r="D14" s="115">
        <v>171446</v>
      </c>
      <c r="E14" s="114">
        <v>171393</v>
      </c>
      <c r="F14" s="114">
        <v>171009</v>
      </c>
      <c r="G14" s="114">
        <v>169238</v>
      </c>
      <c r="H14" s="140">
        <v>168999</v>
      </c>
      <c r="I14" s="115">
        <v>2447</v>
      </c>
      <c r="J14" s="116">
        <v>1.4479375617607204</v>
      </c>
    </row>
    <row r="15" spans="1:15" s="110" customFormat="1" ht="12" customHeight="1" x14ac:dyDescent="0.2">
      <c r="A15" s="118" t="s">
        <v>105</v>
      </c>
      <c r="B15" s="121" t="s">
        <v>108</v>
      </c>
      <c r="C15" s="113">
        <v>9.7028846569694522</v>
      </c>
      <c r="D15" s="115">
        <v>33653</v>
      </c>
      <c r="E15" s="114">
        <v>34933</v>
      </c>
      <c r="F15" s="114">
        <v>35476</v>
      </c>
      <c r="G15" s="114">
        <v>32762</v>
      </c>
      <c r="H15" s="140">
        <v>33642</v>
      </c>
      <c r="I15" s="115">
        <v>11</v>
      </c>
      <c r="J15" s="116">
        <v>3.2697223708459663E-2</v>
      </c>
    </row>
    <row r="16" spans="1:15" s="110" customFormat="1" ht="12" customHeight="1" x14ac:dyDescent="0.2">
      <c r="A16" s="118"/>
      <c r="B16" s="121" t="s">
        <v>109</v>
      </c>
      <c r="C16" s="113">
        <v>68.764398056712849</v>
      </c>
      <c r="D16" s="115">
        <v>238499</v>
      </c>
      <c r="E16" s="114">
        <v>238386</v>
      </c>
      <c r="F16" s="114">
        <v>239066</v>
      </c>
      <c r="G16" s="114">
        <v>239174</v>
      </c>
      <c r="H16" s="140">
        <v>238101</v>
      </c>
      <c r="I16" s="115">
        <v>398</v>
      </c>
      <c r="J16" s="116">
        <v>0.16715595482589321</v>
      </c>
    </row>
    <row r="17" spans="1:10" s="110" customFormat="1" ht="12" customHeight="1" x14ac:dyDescent="0.2">
      <c r="A17" s="118"/>
      <c r="B17" s="121" t="s">
        <v>110</v>
      </c>
      <c r="C17" s="113">
        <v>20.09601107154699</v>
      </c>
      <c r="D17" s="115">
        <v>69700</v>
      </c>
      <c r="E17" s="114">
        <v>68882</v>
      </c>
      <c r="F17" s="114">
        <v>68321</v>
      </c>
      <c r="G17" s="114">
        <v>67443</v>
      </c>
      <c r="H17" s="140">
        <v>66316</v>
      </c>
      <c r="I17" s="115">
        <v>3384</v>
      </c>
      <c r="J17" s="116">
        <v>5.1028409433620849</v>
      </c>
    </row>
    <row r="18" spans="1:10" s="110" customFormat="1" ht="12" customHeight="1" x14ac:dyDescent="0.2">
      <c r="A18" s="120"/>
      <c r="B18" s="121" t="s">
        <v>111</v>
      </c>
      <c r="C18" s="113">
        <v>1.4367062147707124</v>
      </c>
      <c r="D18" s="115">
        <v>4983</v>
      </c>
      <c r="E18" s="114">
        <v>4951</v>
      </c>
      <c r="F18" s="114">
        <v>4818</v>
      </c>
      <c r="G18" s="114">
        <v>4602</v>
      </c>
      <c r="H18" s="140">
        <v>4384</v>
      </c>
      <c r="I18" s="115">
        <v>599</v>
      </c>
      <c r="J18" s="116">
        <v>13.663321167883211</v>
      </c>
    </row>
    <row r="19" spans="1:10" s="110" customFormat="1" ht="12" customHeight="1" x14ac:dyDescent="0.2">
      <c r="A19" s="120"/>
      <c r="B19" s="121" t="s">
        <v>112</v>
      </c>
      <c r="C19" s="113">
        <v>0.41950783513774559</v>
      </c>
      <c r="D19" s="115">
        <v>1455</v>
      </c>
      <c r="E19" s="114">
        <v>1459</v>
      </c>
      <c r="F19" s="114">
        <v>1485</v>
      </c>
      <c r="G19" s="114">
        <v>1306</v>
      </c>
      <c r="H19" s="140">
        <v>1222</v>
      </c>
      <c r="I19" s="115">
        <v>233</v>
      </c>
      <c r="J19" s="116">
        <v>19.067103109656301</v>
      </c>
    </row>
    <row r="20" spans="1:10" s="110" customFormat="1" ht="12" customHeight="1" x14ac:dyDescent="0.2">
      <c r="A20" s="118" t="s">
        <v>113</v>
      </c>
      <c r="B20" s="119" t="s">
        <v>181</v>
      </c>
      <c r="C20" s="113">
        <v>68.754595124482819</v>
      </c>
      <c r="D20" s="115">
        <v>238465</v>
      </c>
      <c r="E20" s="114">
        <v>239207</v>
      </c>
      <c r="F20" s="114">
        <v>240874</v>
      </c>
      <c r="G20" s="114">
        <v>238354</v>
      </c>
      <c r="H20" s="140">
        <v>238207</v>
      </c>
      <c r="I20" s="115">
        <v>258</v>
      </c>
      <c r="J20" s="116">
        <v>0.10830915968044599</v>
      </c>
    </row>
    <row r="21" spans="1:10" s="110" customFormat="1" ht="12" customHeight="1" x14ac:dyDescent="0.2">
      <c r="A21" s="118"/>
      <c r="B21" s="119" t="s">
        <v>182</v>
      </c>
      <c r="C21" s="113">
        <v>31.245404875517178</v>
      </c>
      <c r="D21" s="115">
        <v>108370</v>
      </c>
      <c r="E21" s="114">
        <v>107945</v>
      </c>
      <c r="F21" s="114">
        <v>106807</v>
      </c>
      <c r="G21" s="114">
        <v>105627</v>
      </c>
      <c r="H21" s="140">
        <v>104236</v>
      </c>
      <c r="I21" s="115">
        <v>4134</v>
      </c>
      <c r="J21" s="116">
        <v>3.9660002302467476</v>
      </c>
    </row>
    <row r="22" spans="1:10" s="110" customFormat="1" ht="12" customHeight="1" x14ac:dyDescent="0.2">
      <c r="A22" s="118" t="s">
        <v>113</v>
      </c>
      <c r="B22" s="119" t="s">
        <v>116</v>
      </c>
      <c r="C22" s="113">
        <v>87.532400132627913</v>
      </c>
      <c r="D22" s="115">
        <v>303593</v>
      </c>
      <c r="E22" s="114">
        <v>304516</v>
      </c>
      <c r="F22" s="114">
        <v>304770</v>
      </c>
      <c r="G22" s="114">
        <v>301740</v>
      </c>
      <c r="H22" s="140">
        <v>301898</v>
      </c>
      <c r="I22" s="115">
        <v>1695</v>
      </c>
      <c r="J22" s="116">
        <v>0.56144790624648055</v>
      </c>
    </row>
    <row r="23" spans="1:10" s="110" customFormat="1" ht="12" customHeight="1" x14ac:dyDescent="0.2">
      <c r="A23" s="118"/>
      <c r="B23" s="119" t="s">
        <v>117</v>
      </c>
      <c r="C23" s="113">
        <v>12.38312165727219</v>
      </c>
      <c r="D23" s="115">
        <v>42949</v>
      </c>
      <c r="E23" s="114">
        <v>42342</v>
      </c>
      <c r="F23" s="114">
        <v>42599</v>
      </c>
      <c r="G23" s="114">
        <v>41923</v>
      </c>
      <c r="H23" s="140">
        <v>40232</v>
      </c>
      <c r="I23" s="115">
        <v>2717</v>
      </c>
      <c r="J23" s="116">
        <v>6.7533306820441439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352693</v>
      </c>
      <c r="E64" s="236">
        <v>353577</v>
      </c>
      <c r="F64" s="236">
        <v>354171</v>
      </c>
      <c r="G64" s="236">
        <v>348667</v>
      </c>
      <c r="H64" s="140">
        <v>347715</v>
      </c>
      <c r="I64" s="115">
        <v>4978</v>
      </c>
      <c r="J64" s="116">
        <v>1.4316322275426714</v>
      </c>
    </row>
    <row r="65" spans="1:12" s="110" customFormat="1" ht="12" customHeight="1" x14ac:dyDescent="0.2">
      <c r="A65" s="118" t="s">
        <v>105</v>
      </c>
      <c r="B65" s="119" t="s">
        <v>106</v>
      </c>
      <c r="C65" s="113">
        <v>52.168032821745825</v>
      </c>
      <c r="D65" s="235">
        <v>183993</v>
      </c>
      <c r="E65" s="236">
        <v>184420</v>
      </c>
      <c r="F65" s="236">
        <v>185353</v>
      </c>
      <c r="G65" s="236">
        <v>182249</v>
      </c>
      <c r="H65" s="140">
        <v>181575</v>
      </c>
      <c r="I65" s="115">
        <v>2418</v>
      </c>
      <c r="J65" s="116">
        <v>1.3316811235026849</v>
      </c>
    </row>
    <row r="66" spans="1:12" s="110" customFormat="1" ht="12" customHeight="1" x14ac:dyDescent="0.2">
      <c r="A66" s="118"/>
      <c r="B66" s="119" t="s">
        <v>107</v>
      </c>
      <c r="C66" s="113">
        <v>47.831967178254175</v>
      </c>
      <c r="D66" s="235">
        <v>168700</v>
      </c>
      <c r="E66" s="236">
        <v>169157</v>
      </c>
      <c r="F66" s="236">
        <v>168818</v>
      </c>
      <c r="G66" s="236">
        <v>166418</v>
      </c>
      <c r="H66" s="140">
        <v>166140</v>
      </c>
      <c r="I66" s="115">
        <v>2560</v>
      </c>
      <c r="J66" s="116">
        <v>1.5408691465029494</v>
      </c>
    </row>
    <row r="67" spans="1:12" s="110" customFormat="1" ht="12" customHeight="1" x14ac:dyDescent="0.2">
      <c r="A67" s="118" t="s">
        <v>105</v>
      </c>
      <c r="B67" s="121" t="s">
        <v>108</v>
      </c>
      <c r="C67" s="113">
        <v>9.6639286858542697</v>
      </c>
      <c r="D67" s="235">
        <v>34084</v>
      </c>
      <c r="E67" s="236">
        <v>35387</v>
      </c>
      <c r="F67" s="236">
        <v>36039</v>
      </c>
      <c r="G67" s="236">
        <v>32991</v>
      </c>
      <c r="H67" s="140">
        <v>33901</v>
      </c>
      <c r="I67" s="115">
        <v>183</v>
      </c>
      <c r="J67" s="116">
        <v>0.53980708533671573</v>
      </c>
    </row>
    <row r="68" spans="1:12" s="110" customFormat="1" ht="12" customHeight="1" x14ac:dyDescent="0.2">
      <c r="A68" s="118"/>
      <c r="B68" s="121" t="s">
        <v>109</v>
      </c>
      <c r="C68" s="113">
        <v>68.537509959086236</v>
      </c>
      <c r="D68" s="235">
        <v>241727</v>
      </c>
      <c r="E68" s="236">
        <v>242027</v>
      </c>
      <c r="F68" s="236">
        <v>242744</v>
      </c>
      <c r="G68" s="236">
        <v>241675</v>
      </c>
      <c r="H68" s="140">
        <v>241133</v>
      </c>
      <c r="I68" s="115">
        <v>594</v>
      </c>
      <c r="J68" s="116">
        <v>0.24633708368410795</v>
      </c>
    </row>
    <row r="69" spans="1:12" s="110" customFormat="1" ht="12" customHeight="1" x14ac:dyDescent="0.2">
      <c r="A69" s="118"/>
      <c r="B69" s="121" t="s">
        <v>110</v>
      </c>
      <c r="C69" s="113">
        <v>20.469076505629541</v>
      </c>
      <c r="D69" s="235">
        <v>72193</v>
      </c>
      <c r="E69" s="236">
        <v>71480</v>
      </c>
      <c r="F69" s="236">
        <v>70812</v>
      </c>
      <c r="G69" s="236">
        <v>69628</v>
      </c>
      <c r="H69" s="140">
        <v>68501</v>
      </c>
      <c r="I69" s="115">
        <v>3692</v>
      </c>
      <c r="J69" s="116">
        <v>5.3897023401118229</v>
      </c>
    </row>
    <row r="70" spans="1:12" s="110" customFormat="1" ht="12" customHeight="1" x14ac:dyDescent="0.2">
      <c r="A70" s="120"/>
      <c r="B70" s="121" t="s">
        <v>111</v>
      </c>
      <c r="C70" s="113">
        <v>1.3294848494299576</v>
      </c>
      <c r="D70" s="235">
        <v>4689</v>
      </c>
      <c r="E70" s="236">
        <v>4683</v>
      </c>
      <c r="F70" s="236">
        <v>4576</v>
      </c>
      <c r="G70" s="236">
        <v>4373</v>
      </c>
      <c r="H70" s="140">
        <v>4180</v>
      </c>
      <c r="I70" s="115">
        <v>509</v>
      </c>
      <c r="J70" s="116">
        <v>12.177033492822966</v>
      </c>
    </row>
    <row r="71" spans="1:12" s="110" customFormat="1" ht="12" customHeight="1" x14ac:dyDescent="0.2">
      <c r="A71" s="120"/>
      <c r="B71" s="121" t="s">
        <v>112</v>
      </c>
      <c r="C71" s="113">
        <v>0.4142412806605178</v>
      </c>
      <c r="D71" s="235">
        <v>1461</v>
      </c>
      <c r="E71" s="236">
        <v>1473</v>
      </c>
      <c r="F71" s="236">
        <v>1510</v>
      </c>
      <c r="G71" s="236">
        <v>1310</v>
      </c>
      <c r="H71" s="140">
        <v>1219</v>
      </c>
      <c r="I71" s="115">
        <v>242</v>
      </c>
      <c r="J71" s="116">
        <v>19.85233798195242</v>
      </c>
    </row>
    <row r="72" spans="1:12" s="110" customFormat="1" ht="12" customHeight="1" x14ac:dyDescent="0.2">
      <c r="A72" s="118" t="s">
        <v>113</v>
      </c>
      <c r="B72" s="119" t="s">
        <v>181</v>
      </c>
      <c r="C72" s="113">
        <v>69.613516571068885</v>
      </c>
      <c r="D72" s="235">
        <v>245522</v>
      </c>
      <c r="E72" s="236">
        <v>246581</v>
      </c>
      <c r="F72" s="236">
        <v>248350</v>
      </c>
      <c r="G72" s="236">
        <v>244502</v>
      </c>
      <c r="H72" s="140">
        <v>244816</v>
      </c>
      <c r="I72" s="115">
        <v>706</v>
      </c>
      <c r="J72" s="116">
        <v>0.28837984445461079</v>
      </c>
    </row>
    <row r="73" spans="1:12" s="110" customFormat="1" ht="12" customHeight="1" x14ac:dyDescent="0.2">
      <c r="A73" s="118"/>
      <c r="B73" s="119" t="s">
        <v>182</v>
      </c>
      <c r="C73" s="113">
        <v>30.386483428931111</v>
      </c>
      <c r="D73" s="115">
        <v>107171</v>
      </c>
      <c r="E73" s="114">
        <v>106996</v>
      </c>
      <c r="F73" s="114">
        <v>105821</v>
      </c>
      <c r="G73" s="114">
        <v>104165</v>
      </c>
      <c r="H73" s="140">
        <v>102899</v>
      </c>
      <c r="I73" s="115">
        <v>4272</v>
      </c>
      <c r="J73" s="116">
        <v>4.1516438449353252</v>
      </c>
    </row>
    <row r="74" spans="1:12" s="110" customFormat="1" ht="12" customHeight="1" x14ac:dyDescent="0.2">
      <c r="A74" s="118" t="s">
        <v>113</v>
      </c>
      <c r="B74" s="119" t="s">
        <v>116</v>
      </c>
      <c r="C74" s="113">
        <v>87.410864406154928</v>
      </c>
      <c r="D74" s="115">
        <v>308292</v>
      </c>
      <c r="E74" s="114">
        <v>309696</v>
      </c>
      <c r="F74" s="114">
        <v>310050</v>
      </c>
      <c r="G74" s="114">
        <v>306017</v>
      </c>
      <c r="H74" s="140">
        <v>306183</v>
      </c>
      <c r="I74" s="115">
        <v>2109</v>
      </c>
      <c r="J74" s="116">
        <v>0.68880375461733667</v>
      </c>
    </row>
    <row r="75" spans="1:12" s="110" customFormat="1" ht="12" customHeight="1" x14ac:dyDescent="0.2">
      <c r="A75" s="142"/>
      <c r="B75" s="124" t="s">
        <v>117</v>
      </c>
      <c r="C75" s="125">
        <v>12.498688661243632</v>
      </c>
      <c r="D75" s="143">
        <v>44082</v>
      </c>
      <c r="E75" s="144">
        <v>43567</v>
      </c>
      <c r="F75" s="144">
        <v>43800</v>
      </c>
      <c r="G75" s="144">
        <v>42334</v>
      </c>
      <c r="H75" s="145">
        <v>41216</v>
      </c>
      <c r="I75" s="143">
        <v>2866</v>
      </c>
      <c r="J75" s="146">
        <v>6.9536102484472053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346835</v>
      </c>
      <c r="G11" s="114">
        <v>347152</v>
      </c>
      <c r="H11" s="114">
        <v>347681</v>
      </c>
      <c r="I11" s="114">
        <v>343981</v>
      </c>
      <c r="J11" s="140">
        <v>342443</v>
      </c>
      <c r="K11" s="114">
        <v>4392</v>
      </c>
      <c r="L11" s="116">
        <v>1.2825492125696831</v>
      </c>
    </row>
    <row r="12" spans="1:17" s="110" customFormat="1" ht="24.95" customHeight="1" x14ac:dyDescent="0.2">
      <c r="A12" s="604" t="s">
        <v>185</v>
      </c>
      <c r="B12" s="605"/>
      <c r="C12" s="605"/>
      <c r="D12" s="606"/>
      <c r="E12" s="113">
        <v>50.568425908573239</v>
      </c>
      <c r="F12" s="115">
        <v>175389</v>
      </c>
      <c r="G12" s="114">
        <v>175759</v>
      </c>
      <c r="H12" s="114">
        <v>176672</v>
      </c>
      <c r="I12" s="114">
        <v>174743</v>
      </c>
      <c r="J12" s="140">
        <v>173444</v>
      </c>
      <c r="K12" s="114">
        <v>1945</v>
      </c>
      <c r="L12" s="116">
        <v>1.1213994142201518</v>
      </c>
    </row>
    <row r="13" spans="1:17" s="110" customFormat="1" ht="15" customHeight="1" x14ac:dyDescent="0.2">
      <c r="A13" s="120"/>
      <c r="B13" s="612" t="s">
        <v>107</v>
      </c>
      <c r="C13" s="612"/>
      <c r="E13" s="113">
        <v>49.431574091426761</v>
      </c>
      <c r="F13" s="115">
        <v>171446</v>
      </c>
      <c r="G13" s="114">
        <v>171393</v>
      </c>
      <c r="H13" s="114">
        <v>171009</v>
      </c>
      <c r="I13" s="114">
        <v>169238</v>
      </c>
      <c r="J13" s="140">
        <v>168999</v>
      </c>
      <c r="K13" s="114">
        <v>2447</v>
      </c>
      <c r="L13" s="116">
        <v>1.4479375617607204</v>
      </c>
    </row>
    <row r="14" spans="1:17" s="110" customFormat="1" ht="24.95" customHeight="1" x14ac:dyDescent="0.2">
      <c r="A14" s="604" t="s">
        <v>186</v>
      </c>
      <c r="B14" s="605"/>
      <c r="C14" s="605"/>
      <c r="D14" s="606"/>
      <c r="E14" s="113">
        <v>9.7028846569694522</v>
      </c>
      <c r="F14" s="115">
        <v>33653</v>
      </c>
      <c r="G14" s="114">
        <v>34933</v>
      </c>
      <c r="H14" s="114">
        <v>35476</v>
      </c>
      <c r="I14" s="114">
        <v>32762</v>
      </c>
      <c r="J14" s="140">
        <v>33642</v>
      </c>
      <c r="K14" s="114">
        <v>11</v>
      </c>
      <c r="L14" s="116">
        <v>3.2697223708459663E-2</v>
      </c>
    </row>
    <row r="15" spans="1:17" s="110" customFormat="1" ht="15" customHeight="1" x14ac:dyDescent="0.2">
      <c r="A15" s="120"/>
      <c r="B15" s="119"/>
      <c r="C15" s="258" t="s">
        <v>106</v>
      </c>
      <c r="E15" s="113">
        <v>53.216652304400796</v>
      </c>
      <c r="F15" s="115">
        <v>17909</v>
      </c>
      <c r="G15" s="114">
        <v>18640</v>
      </c>
      <c r="H15" s="114">
        <v>19121</v>
      </c>
      <c r="I15" s="114">
        <v>17597</v>
      </c>
      <c r="J15" s="140">
        <v>17942</v>
      </c>
      <c r="K15" s="114">
        <v>-33</v>
      </c>
      <c r="L15" s="116">
        <v>-0.18392598372533719</v>
      </c>
    </row>
    <row r="16" spans="1:17" s="110" customFormat="1" ht="15" customHeight="1" x14ac:dyDescent="0.2">
      <c r="A16" s="120"/>
      <c r="B16" s="119"/>
      <c r="C16" s="258" t="s">
        <v>107</v>
      </c>
      <c r="E16" s="113">
        <v>46.783347695599204</v>
      </c>
      <c r="F16" s="115">
        <v>15744</v>
      </c>
      <c r="G16" s="114">
        <v>16293</v>
      </c>
      <c r="H16" s="114">
        <v>16355</v>
      </c>
      <c r="I16" s="114">
        <v>15165</v>
      </c>
      <c r="J16" s="140">
        <v>15700</v>
      </c>
      <c r="K16" s="114">
        <v>44</v>
      </c>
      <c r="L16" s="116">
        <v>0.28025477707006369</v>
      </c>
    </row>
    <row r="17" spans="1:12" s="110" customFormat="1" ht="15" customHeight="1" x14ac:dyDescent="0.2">
      <c r="A17" s="120"/>
      <c r="B17" s="121" t="s">
        <v>109</v>
      </c>
      <c r="C17" s="258"/>
      <c r="E17" s="113">
        <v>68.764398056712849</v>
      </c>
      <c r="F17" s="115">
        <v>238499</v>
      </c>
      <c r="G17" s="114">
        <v>238386</v>
      </c>
      <c r="H17" s="114">
        <v>239066</v>
      </c>
      <c r="I17" s="114">
        <v>239174</v>
      </c>
      <c r="J17" s="140">
        <v>238101</v>
      </c>
      <c r="K17" s="114">
        <v>398</v>
      </c>
      <c r="L17" s="116">
        <v>0.16715595482589321</v>
      </c>
    </row>
    <row r="18" spans="1:12" s="110" customFormat="1" ht="15" customHeight="1" x14ac:dyDescent="0.2">
      <c r="A18" s="120"/>
      <c r="B18" s="119"/>
      <c r="C18" s="258" t="s">
        <v>106</v>
      </c>
      <c r="E18" s="113">
        <v>50.559541130151487</v>
      </c>
      <c r="F18" s="115">
        <v>120584</v>
      </c>
      <c r="G18" s="114">
        <v>120645</v>
      </c>
      <c r="H18" s="114">
        <v>121327</v>
      </c>
      <c r="I18" s="114">
        <v>121450</v>
      </c>
      <c r="J18" s="140">
        <v>120486</v>
      </c>
      <c r="K18" s="114">
        <v>98</v>
      </c>
      <c r="L18" s="116">
        <v>8.1337250800922925E-2</v>
      </c>
    </row>
    <row r="19" spans="1:12" s="110" customFormat="1" ht="15" customHeight="1" x14ac:dyDescent="0.2">
      <c r="A19" s="120"/>
      <c r="B19" s="119"/>
      <c r="C19" s="258" t="s">
        <v>107</v>
      </c>
      <c r="E19" s="113">
        <v>49.440458869848513</v>
      </c>
      <c r="F19" s="115">
        <v>117915</v>
      </c>
      <c r="G19" s="114">
        <v>117741</v>
      </c>
      <c r="H19" s="114">
        <v>117739</v>
      </c>
      <c r="I19" s="114">
        <v>117724</v>
      </c>
      <c r="J19" s="140">
        <v>117615</v>
      </c>
      <c r="K19" s="114">
        <v>300</v>
      </c>
      <c r="L19" s="116">
        <v>0.25506950644050502</v>
      </c>
    </row>
    <row r="20" spans="1:12" s="110" customFormat="1" ht="15" customHeight="1" x14ac:dyDescent="0.2">
      <c r="A20" s="120"/>
      <c r="B20" s="121" t="s">
        <v>110</v>
      </c>
      <c r="C20" s="258"/>
      <c r="E20" s="113">
        <v>20.09601107154699</v>
      </c>
      <c r="F20" s="115">
        <v>69700</v>
      </c>
      <c r="G20" s="114">
        <v>68882</v>
      </c>
      <c r="H20" s="114">
        <v>68321</v>
      </c>
      <c r="I20" s="114">
        <v>67443</v>
      </c>
      <c r="J20" s="140">
        <v>66316</v>
      </c>
      <c r="K20" s="114">
        <v>3384</v>
      </c>
      <c r="L20" s="116">
        <v>5.1028409433620849</v>
      </c>
    </row>
    <row r="21" spans="1:12" s="110" customFormat="1" ht="15" customHeight="1" x14ac:dyDescent="0.2">
      <c r="A21" s="120"/>
      <c r="B21" s="119"/>
      <c r="C21" s="258" t="s">
        <v>106</v>
      </c>
      <c r="E21" s="113">
        <v>48.606886657101867</v>
      </c>
      <c r="F21" s="115">
        <v>33879</v>
      </c>
      <c r="G21" s="114">
        <v>33485</v>
      </c>
      <c r="H21" s="114">
        <v>33283</v>
      </c>
      <c r="I21" s="114">
        <v>32884</v>
      </c>
      <c r="J21" s="140">
        <v>32317</v>
      </c>
      <c r="K21" s="114">
        <v>1562</v>
      </c>
      <c r="L21" s="116">
        <v>4.8333694340440019</v>
      </c>
    </row>
    <row r="22" spans="1:12" s="110" customFormat="1" ht="15" customHeight="1" x14ac:dyDescent="0.2">
      <c r="A22" s="120"/>
      <c r="B22" s="119"/>
      <c r="C22" s="258" t="s">
        <v>107</v>
      </c>
      <c r="E22" s="113">
        <v>51.393113342898133</v>
      </c>
      <c r="F22" s="115">
        <v>35821</v>
      </c>
      <c r="G22" s="114">
        <v>35397</v>
      </c>
      <c r="H22" s="114">
        <v>35038</v>
      </c>
      <c r="I22" s="114">
        <v>34559</v>
      </c>
      <c r="J22" s="140">
        <v>33999</v>
      </c>
      <c r="K22" s="114">
        <v>1822</v>
      </c>
      <c r="L22" s="116">
        <v>5.3589811465043091</v>
      </c>
    </row>
    <row r="23" spans="1:12" s="110" customFormat="1" ht="15" customHeight="1" x14ac:dyDescent="0.2">
      <c r="A23" s="120"/>
      <c r="B23" s="121" t="s">
        <v>111</v>
      </c>
      <c r="C23" s="258"/>
      <c r="E23" s="113">
        <v>1.4367062147707124</v>
      </c>
      <c r="F23" s="115">
        <v>4983</v>
      </c>
      <c r="G23" s="114">
        <v>4951</v>
      </c>
      <c r="H23" s="114">
        <v>4818</v>
      </c>
      <c r="I23" s="114">
        <v>4602</v>
      </c>
      <c r="J23" s="140">
        <v>4384</v>
      </c>
      <c r="K23" s="114">
        <v>599</v>
      </c>
      <c r="L23" s="116">
        <v>13.663321167883211</v>
      </c>
    </row>
    <row r="24" spans="1:12" s="110" customFormat="1" ht="15" customHeight="1" x14ac:dyDescent="0.2">
      <c r="A24" s="120"/>
      <c r="B24" s="119"/>
      <c r="C24" s="258" t="s">
        <v>106</v>
      </c>
      <c r="E24" s="113">
        <v>60.545855910094318</v>
      </c>
      <c r="F24" s="115">
        <v>3017</v>
      </c>
      <c r="G24" s="114">
        <v>2989</v>
      </c>
      <c r="H24" s="114">
        <v>2941</v>
      </c>
      <c r="I24" s="114">
        <v>2812</v>
      </c>
      <c r="J24" s="140">
        <v>2699</v>
      </c>
      <c r="K24" s="114">
        <v>318</v>
      </c>
      <c r="L24" s="116">
        <v>11.782141533901445</v>
      </c>
    </row>
    <row r="25" spans="1:12" s="110" customFormat="1" ht="15" customHeight="1" x14ac:dyDescent="0.2">
      <c r="A25" s="120"/>
      <c r="B25" s="119"/>
      <c r="C25" s="258" t="s">
        <v>107</v>
      </c>
      <c r="E25" s="113">
        <v>39.454144089905682</v>
      </c>
      <c r="F25" s="115">
        <v>1966</v>
      </c>
      <c r="G25" s="114">
        <v>1962</v>
      </c>
      <c r="H25" s="114">
        <v>1877</v>
      </c>
      <c r="I25" s="114">
        <v>1790</v>
      </c>
      <c r="J25" s="140">
        <v>1685</v>
      </c>
      <c r="K25" s="114">
        <v>281</v>
      </c>
      <c r="L25" s="116">
        <v>16.676557863501483</v>
      </c>
    </row>
    <row r="26" spans="1:12" s="110" customFormat="1" ht="15" customHeight="1" x14ac:dyDescent="0.2">
      <c r="A26" s="120"/>
      <c r="C26" s="121" t="s">
        <v>187</v>
      </c>
      <c r="D26" s="110" t="s">
        <v>188</v>
      </c>
      <c r="E26" s="113">
        <v>0.41950783513774559</v>
      </c>
      <c r="F26" s="115">
        <v>1455</v>
      </c>
      <c r="G26" s="114">
        <v>1459</v>
      </c>
      <c r="H26" s="114">
        <v>1485</v>
      </c>
      <c r="I26" s="114">
        <v>1306</v>
      </c>
      <c r="J26" s="140">
        <v>1222</v>
      </c>
      <c r="K26" s="114">
        <v>233</v>
      </c>
      <c r="L26" s="116">
        <v>19.067103109656301</v>
      </c>
    </row>
    <row r="27" spans="1:12" s="110" customFormat="1" ht="15" customHeight="1" x14ac:dyDescent="0.2">
      <c r="A27" s="120"/>
      <c r="B27" s="119"/>
      <c r="D27" s="259" t="s">
        <v>106</v>
      </c>
      <c r="E27" s="113">
        <v>52.508591065292094</v>
      </c>
      <c r="F27" s="115">
        <v>764</v>
      </c>
      <c r="G27" s="114">
        <v>757</v>
      </c>
      <c r="H27" s="114">
        <v>788</v>
      </c>
      <c r="I27" s="114">
        <v>690</v>
      </c>
      <c r="J27" s="140">
        <v>653</v>
      </c>
      <c r="K27" s="114">
        <v>111</v>
      </c>
      <c r="L27" s="116">
        <v>16.998468606431853</v>
      </c>
    </row>
    <row r="28" spans="1:12" s="110" customFormat="1" ht="15" customHeight="1" x14ac:dyDescent="0.2">
      <c r="A28" s="120"/>
      <c r="B28" s="119"/>
      <c r="D28" s="259" t="s">
        <v>107</v>
      </c>
      <c r="E28" s="113">
        <v>47.491408934707906</v>
      </c>
      <c r="F28" s="115">
        <v>691</v>
      </c>
      <c r="G28" s="114">
        <v>702</v>
      </c>
      <c r="H28" s="114">
        <v>697</v>
      </c>
      <c r="I28" s="114">
        <v>616</v>
      </c>
      <c r="J28" s="140">
        <v>569</v>
      </c>
      <c r="K28" s="114">
        <v>122</v>
      </c>
      <c r="L28" s="116">
        <v>21.441124780316343</v>
      </c>
    </row>
    <row r="29" spans="1:12" s="110" customFormat="1" ht="24.95" customHeight="1" x14ac:dyDescent="0.2">
      <c r="A29" s="604" t="s">
        <v>189</v>
      </c>
      <c r="B29" s="605"/>
      <c r="C29" s="605"/>
      <c r="D29" s="606"/>
      <c r="E29" s="113">
        <v>87.532400132627913</v>
      </c>
      <c r="F29" s="115">
        <v>303593</v>
      </c>
      <c r="G29" s="114">
        <v>304516</v>
      </c>
      <c r="H29" s="114">
        <v>304770</v>
      </c>
      <c r="I29" s="114">
        <v>301740</v>
      </c>
      <c r="J29" s="140">
        <v>301898</v>
      </c>
      <c r="K29" s="114">
        <v>1695</v>
      </c>
      <c r="L29" s="116">
        <v>0.56144790624648055</v>
      </c>
    </row>
    <row r="30" spans="1:12" s="110" customFormat="1" ht="15" customHeight="1" x14ac:dyDescent="0.2">
      <c r="A30" s="120"/>
      <c r="B30" s="119"/>
      <c r="C30" s="258" t="s">
        <v>106</v>
      </c>
      <c r="E30" s="113">
        <v>49.261017217129513</v>
      </c>
      <c r="F30" s="115">
        <v>149553</v>
      </c>
      <c r="G30" s="114">
        <v>150240</v>
      </c>
      <c r="H30" s="114">
        <v>150751</v>
      </c>
      <c r="I30" s="114">
        <v>149338</v>
      </c>
      <c r="J30" s="140">
        <v>149252</v>
      </c>
      <c r="K30" s="114">
        <v>301</v>
      </c>
      <c r="L30" s="116">
        <v>0.20167233939913703</v>
      </c>
    </row>
    <row r="31" spans="1:12" s="110" customFormat="1" ht="15" customHeight="1" x14ac:dyDescent="0.2">
      <c r="A31" s="120"/>
      <c r="B31" s="119"/>
      <c r="C31" s="258" t="s">
        <v>107</v>
      </c>
      <c r="E31" s="113">
        <v>50.738982782870487</v>
      </c>
      <c r="F31" s="115">
        <v>154040</v>
      </c>
      <c r="G31" s="114">
        <v>154276</v>
      </c>
      <c r="H31" s="114">
        <v>154019</v>
      </c>
      <c r="I31" s="114">
        <v>152402</v>
      </c>
      <c r="J31" s="140">
        <v>152646</v>
      </c>
      <c r="K31" s="114">
        <v>1394</v>
      </c>
      <c r="L31" s="116">
        <v>0.91322406089907371</v>
      </c>
    </row>
    <row r="32" spans="1:12" s="110" customFormat="1" ht="15" customHeight="1" x14ac:dyDescent="0.2">
      <c r="A32" s="120"/>
      <c r="B32" s="119" t="s">
        <v>117</v>
      </c>
      <c r="C32" s="258"/>
      <c r="E32" s="113">
        <v>12.38312165727219</v>
      </c>
      <c r="F32" s="115">
        <v>42949</v>
      </c>
      <c r="G32" s="114">
        <v>42342</v>
      </c>
      <c r="H32" s="114">
        <v>42599</v>
      </c>
      <c r="I32" s="114">
        <v>41923</v>
      </c>
      <c r="J32" s="140">
        <v>40232</v>
      </c>
      <c r="K32" s="114">
        <v>2717</v>
      </c>
      <c r="L32" s="116">
        <v>6.7533306820441439</v>
      </c>
    </row>
    <row r="33" spans="1:12" s="110" customFormat="1" ht="15" customHeight="1" x14ac:dyDescent="0.2">
      <c r="A33" s="120"/>
      <c r="B33" s="119"/>
      <c r="C33" s="258" t="s">
        <v>106</v>
      </c>
      <c r="E33" s="113">
        <v>59.724324198467947</v>
      </c>
      <c r="F33" s="115">
        <v>25651</v>
      </c>
      <c r="G33" s="114">
        <v>25336</v>
      </c>
      <c r="H33" s="114">
        <v>25728</v>
      </c>
      <c r="I33" s="114">
        <v>25201</v>
      </c>
      <c r="J33" s="140">
        <v>23991</v>
      </c>
      <c r="K33" s="114">
        <v>1660</v>
      </c>
      <c r="L33" s="116">
        <v>6.9192613896877999</v>
      </c>
    </row>
    <row r="34" spans="1:12" s="110" customFormat="1" ht="15" customHeight="1" x14ac:dyDescent="0.2">
      <c r="A34" s="120"/>
      <c r="B34" s="119"/>
      <c r="C34" s="258" t="s">
        <v>107</v>
      </c>
      <c r="E34" s="113">
        <v>40.275675801532053</v>
      </c>
      <c r="F34" s="115">
        <v>17298</v>
      </c>
      <c r="G34" s="114">
        <v>17006</v>
      </c>
      <c r="H34" s="114">
        <v>16871</v>
      </c>
      <c r="I34" s="114">
        <v>16722</v>
      </c>
      <c r="J34" s="140">
        <v>16241</v>
      </c>
      <c r="K34" s="114">
        <v>1057</v>
      </c>
      <c r="L34" s="116">
        <v>6.5082199371959852</v>
      </c>
    </row>
    <row r="35" spans="1:12" s="110" customFormat="1" ht="24.95" customHeight="1" x14ac:dyDescent="0.2">
      <c r="A35" s="604" t="s">
        <v>190</v>
      </c>
      <c r="B35" s="605"/>
      <c r="C35" s="605"/>
      <c r="D35" s="606"/>
      <c r="E35" s="113">
        <v>68.754595124482819</v>
      </c>
      <c r="F35" s="115">
        <v>238465</v>
      </c>
      <c r="G35" s="114">
        <v>239207</v>
      </c>
      <c r="H35" s="114">
        <v>240874</v>
      </c>
      <c r="I35" s="114">
        <v>238354</v>
      </c>
      <c r="J35" s="140">
        <v>238207</v>
      </c>
      <c r="K35" s="114">
        <v>258</v>
      </c>
      <c r="L35" s="116">
        <v>0.10830915968044599</v>
      </c>
    </row>
    <row r="36" spans="1:12" s="110" customFormat="1" ht="15" customHeight="1" x14ac:dyDescent="0.2">
      <c r="A36" s="120"/>
      <c r="B36" s="119"/>
      <c r="C36" s="258" t="s">
        <v>106</v>
      </c>
      <c r="E36" s="113">
        <v>62.366804352840042</v>
      </c>
      <c r="F36" s="115">
        <v>148723</v>
      </c>
      <c r="G36" s="114">
        <v>149390</v>
      </c>
      <c r="H36" s="114">
        <v>150611</v>
      </c>
      <c r="I36" s="114">
        <v>148958</v>
      </c>
      <c r="J36" s="140">
        <v>148469</v>
      </c>
      <c r="K36" s="114">
        <v>254</v>
      </c>
      <c r="L36" s="116">
        <v>0.17107948460621408</v>
      </c>
    </row>
    <row r="37" spans="1:12" s="110" customFormat="1" ht="15" customHeight="1" x14ac:dyDescent="0.2">
      <c r="A37" s="120"/>
      <c r="B37" s="119"/>
      <c r="C37" s="258" t="s">
        <v>107</v>
      </c>
      <c r="E37" s="113">
        <v>37.633195647159958</v>
      </c>
      <c r="F37" s="115">
        <v>89742</v>
      </c>
      <c r="G37" s="114">
        <v>89817</v>
      </c>
      <c r="H37" s="114">
        <v>90263</v>
      </c>
      <c r="I37" s="114">
        <v>89396</v>
      </c>
      <c r="J37" s="140">
        <v>89738</v>
      </c>
      <c r="K37" s="114">
        <v>4</v>
      </c>
      <c r="L37" s="116">
        <v>4.4574204907619963E-3</v>
      </c>
    </row>
    <row r="38" spans="1:12" s="110" customFormat="1" ht="15" customHeight="1" x14ac:dyDescent="0.2">
      <c r="A38" s="120"/>
      <c r="B38" s="119" t="s">
        <v>182</v>
      </c>
      <c r="C38" s="258"/>
      <c r="E38" s="113">
        <v>31.245404875517178</v>
      </c>
      <c r="F38" s="115">
        <v>108370</v>
      </c>
      <c r="G38" s="114">
        <v>107945</v>
      </c>
      <c r="H38" s="114">
        <v>106807</v>
      </c>
      <c r="I38" s="114">
        <v>105627</v>
      </c>
      <c r="J38" s="140">
        <v>104236</v>
      </c>
      <c r="K38" s="114">
        <v>4134</v>
      </c>
      <c r="L38" s="116">
        <v>3.9660002302467476</v>
      </c>
    </row>
    <row r="39" spans="1:12" s="110" customFormat="1" ht="15" customHeight="1" x14ac:dyDescent="0.2">
      <c r="A39" s="120"/>
      <c r="B39" s="119"/>
      <c r="C39" s="258" t="s">
        <v>106</v>
      </c>
      <c r="E39" s="113">
        <v>24.606440896927193</v>
      </c>
      <c r="F39" s="115">
        <v>26666</v>
      </c>
      <c r="G39" s="114">
        <v>26369</v>
      </c>
      <c r="H39" s="114">
        <v>26061</v>
      </c>
      <c r="I39" s="114">
        <v>25785</v>
      </c>
      <c r="J39" s="140">
        <v>24975</v>
      </c>
      <c r="K39" s="114">
        <v>1691</v>
      </c>
      <c r="L39" s="116">
        <v>6.7707707707707705</v>
      </c>
    </row>
    <row r="40" spans="1:12" s="110" customFormat="1" ht="15" customHeight="1" x14ac:dyDescent="0.2">
      <c r="A40" s="120"/>
      <c r="B40" s="119"/>
      <c r="C40" s="258" t="s">
        <v>107</v>
      </c>
      <c r="E40" s="113">
        <v>75.393559103072803</v>
      </c>
      <c r="F40" s="115">
        <v>81704</v>
      </c>
      <c r="G40" s="114">
        <v>81576</v>
      </c>
      <c r="H40" s="114">
        <v>80746</v>
      </c>
      <c r="I40" s="114">
        <v>79842</v>
      </c>
      <c r="J40" s="140">
        <v>79261</v>
      </c>
      <c r="K40" s="114">
        <v>2443</v>
      </c>
      <c r="L40" s="116">
        <v>3.0822220259648505</v>
      </c>
    </row>
    <row r="41" spans="1:12" s="110" customFormat="1" ht="24.75" customHeight="1" x14ac:dyDescent="0.2">
      <c r="A41" s="604" t="s">
        <v>519</v>
      </c>
      <c r="B41" s="605"/>
      <c r="C41" s="605"/>
      <c r="D41" s="606"/>
      <c r="E41" s="113">
        <v>4.7535571669525858</v>
      </c>
      <c r="F41" s="115">
        <v>16487</v>
      </c>
      <c r="G41" s="114">
        <v>18024</v>
      </c>
      <c r="H41" s="114">
        <v>18175</v>
      </c>
      <c r="I41" s="114">
        <v>15142</v>
      </c>
      <c r="J41" s="140">
        <v>16442</v>
      </c>
      <c r="K41" s="114">
        <v>45</v>
      </c>
      <c r="L41" s="116">
        <v>0.27368933219802943</v>
      </c>
    </row>
    <row r="42" spans="1:12" s="110" customFormat="1" ht="15" customHeight="1" x14ac:dyDescent="0.2">
      <c r="A42" s="120"/>
      <c r="B42" s="119"/>
      <c r="C42" s="258" t="s">
        <v>106</v>
      </c>
      <c r="E42" s="113">
        <v>54.970582883483956</v>
      </c>
      <c r="F42" s="115">
        <v>9063</v>
      </c>
      <c r="G42" s="114">
        <v>10120</v>
      </c>
      <c r="H42" s="114">
        <v>10270</v>
      </c>
      <c r="I42" s="114">
        <v>8358</v>
      </c>
      <c r="J42" s="140">
        <v>9028</v>
      </c>
      <c r="K42" s="114">
        <v>35</v>
      </c>
      <c r="L42" s="116">
        <v>0.38768276473194507</v>
      </c>
    </row>
    <row r="43" spans="1:12" s="110" customFormat="1" ht="15" customHeight="1" x14ac:dyDescent="0.2">
      <c r="A43" s="123"/>
      <c r="B43" s="124"/>
      <c r="C43" s="260" t="s">
        <v>107</v>
      </c>
      <c r="D43" s="261"/>
      <c r="E43" s="125">
        <v>45.029417116516044</v>
      </c>
      <c r="F43" s="143">
        <v>7424</v>
      </c>
      <c r="G43" s="144">
        <v>7904</v>
      </c>
      <c r="H43" s="144">
        <v>7905</v>
      </c>
      <c r="I43" s="144">
        <v>6784</v>
      </c>
      <c r="J43" s="145">
        <v>7414</v>
      </c>
      <c r="K43" s="144">
        <v>10</v>
      </c>
      <c r="L43" s="146">
        <v>0.13487995683841381</v>
      </c>
    </row>
    <row r="44" spans="1:12" s="110" customFormat="1" ht="45.75" customHeight="1" x14ac:dyDescent="0.2">
      <c r="A44" s="604" t="s">
        <v>191</v>
      </c>
      <c r="B44" s="605"/>
      <c r="C44" s="605"/>
      <c r="D44" s="606"/>
      <c r="E44" s="113">
        <v>0.93272016953306325</v>
      </c>
      <c r="F44" s="115">
        <v>3235</v>
      </c>
      <c r="G44" s="114">
        <v>3241</v>
      </c>
      <c r="H44" s="114">
        <v>3228</v>
      </c>
      <c r="I44" s="114">
        <v>3197</v>
      </c>
      <c r="J44" s="140">
        <v>3213</v>
      </c>
      <c r="K44" s="114">
        <v>22</v>
      </c>
      <c r="L44" s="116">
        <v>0.68471833177715535</v>
      </c>
    </row>
    <row r="45" spans="1:12" s="110" customFormat="1" ht="15" customHeight="1" x14ac:dyDescent="0.2">
      <c r="A45" s="120"/>
      <c r="B45" s="119"/>
      <c r="C45" s="258" t="s">
        <v>106</v>
      </c>
      <c r="E45" s="113">
        <v>58.238021638330757</v>
      </c>
      <c r="F45" s="115">
        <v>1884</v>
      </c>
      <c r="G45" s="114">
        <v>1887</v>
      </c>
      <c r="H45" s="114">
        <v>1882</v>
      </c>
      <c r="I45" s="114">
        <v>1848</v>
      </c>
      <c r="J45" s="140">
        <v>1859</v>
      </c>
      <c r="K45" s="114">
        <v>25</v>
      </c>
      <c r="L45" s="116">
        <v>1.3448090371167294</v>
      </c>
    </row>
    <row r="46" spans="1:12" s="110" customFormat="1" ht="15" customHeight="1" x14ac:dyDescent="0.2">
      <c r="A46" s="123"/>
      <c r="B46" s="124"/>
      <c r="C46" s="260" t="s">
        <v>107</v>
      </c>
      <c r="D46" s="261"/>
      <c r="E46" s="125">
        <v>41.761978361669243</v>
      </c>
      <c r="F46" s="143">
        <v>1351</v>
      </c>
      <c r="G46" s="144">
        <v>1354</v>
      </c>
      <c r="H46" s="144">
        <v>1346</v>
      </c>
      <c r="I46" s="144">
        <v>1349</v>
      </c>
      <c r="J46" s="145">
        <v>1354</v>
      </c>
      <c r="K46" s="144">
        <v>-3</v>
      </c>
      <c r="L46" s="146">
        <v>-0.22156573116691286</v>
      </c>
    </row>
    <row r="47" spans="1:12" s="110" customFormat="1" ht="39" customHeight="1" x14ac:dyDescent="0.2">
      <c r="A47" s="604" t="s">
        <v>520</v>
      </c>
      <c r="B47" s="607"/>
      <c r="C47" s="607"/>
      <c r="D47" s="608"/>
      <c r="E47" s="113">
        <v>0.39355889688180257</v>
      </c>
      <c r="F47" s="115">
        <v>1365</v>
      </c>
      <c r="G47" s="114">
        <v>1433</v>
      </c>
      <c r="H47" s="114">
        <v>1289</v>
      </c>
      <c r="I47" s="114">
        <v>1216</v>
      </c>
      <c r="J47" s="140">
        <v>1381</v>
      </c>
      <c r="K47" s="114">
        <v>-16</v>
      </c>
      <c r="L47" s="116">
        <v>-1.1585807385952209</v>
      </c>
    </row>
    <row r="48" spans="1:12" s="110" customFormat="1" ht="15" customHeight="1" x14ac:dyDescent="0.2">
      <c r="A48" s="120"/>
      <c r="B48" s="119"/>
      <c r="C48" s="258" t="s">
        <v>106</v>
      </c>
      <c r="E48" s="113">
        <v>40.659340659340657</v>
      </c>
      <c r="F48" s="115">
        <v>555</v>
      </c>
      <c r="G48" s="114">
        <v>570</v>
      </c>
      <c r="H48" s="114">
        <v>513</v>
      </c>
      <c r="I48" s="114">
        <v>503</v>
      </c>
      <c r="J48" s="140">
        <v>567</v>
      </c>
      <c r="K48" s="114">
        <v>-12</v>
      </c>
      <c r="L48" s="116">
        <v>-2.1164021164021163</v>
      </c>
    </row>
    <row r="49" spans="1:12" s="110" customFormat="1" ht="15" customHeight="1" x14ac:dyDescent="0.2">
      <c r="A49" s="123"/>
      <c r="B49" s="124"/>
      <c r="C49" s="260" t="s">
        <v>107</v>
      </c>
      <c r="D49" s="261"/>
      <c r="E49" s="125">
        <v>59.340659340659343</v>
      </c>
      <c r="F49" s="143">
        <v>810</v>
      </c>
      <c r="G49" s="144">
        <v>863</v>
      </c>
      <c r="H49" s="144">
        <v>776</v>
      </c>
      <c r="I49" s="144">
        <v>713</v>
      </c>
      <c r="J49" s="145">
        <v>814</v>
      </c>
      <c r="K49" s="144">
        <v>-4</v>
      </c>
      <c r="L49" s="146">
        <v>-0.49140049140049141</v>
      </c>
    </row>
    <row r="50" spans="1:12" s="110" customFormat="1" ht="24.95" customHeight="1" x14ac:dyDescent="0.2">
      <c r="A50" s="609" t="s">
        <v>192</v>
      </c>
      <c r="B50" s="610"/>
      <c r="C50" s="610"/>
      <c r="D50" s="611"/>
      <c r="E50" s="262">
        <v>13.509882220652472</v>
      </c>
      <c r="F50" s="263">
        <v>46857</v>
      </c>
      <c r="G50" s="264">
        <v>48281</v>
      </c>
      <c r="H50" s="264">
        <v>48146</v>
      </c>
      <c r="I50" s="264">
        <v>45399</v>
      </c>
      <c r="J50" s="265">
        <v>45528</v>
      </c>
      <c r="K50" s="263">
        <v>1329</v>
      </c>
      <c r="L50" s="266">
        <v>2.9190827622561941</v>
      </c>
    </row>
    <row r="51" spans="1:12" s="110" customFormat="1" ht="15" customHeight="1" x14ac:dyDescent="0.2">
      <c r="A51" s="120"/>
      <c r="B51" s="119"/>
      <c r="C51" s="258" t="s">
        <v>106</v>
      </c>
      <c r="E51" s="113">
        <v>56.467550205945749</v>
      </c>
      <c r="F51" s="115">
        <v>26459</v>
      </c>
      <c r="G51" s="114">
        <v>27247</v>
      </c>
      <c r="H51" s="114">
        <v>27369</v>
      </c>
      <c r="I51" s="114">
        <v>25829</v>
      </c>
      <c r="J51" s="140">
        <v>25645</v>
      </c>
      <c r="K51" s="114">
        <v>814</v>
      </c>
      <c r="L51" s="116">
        <v>3.1741080132579449</v>
      </c>
    </row>
    <row r="52" spans="1:12" s="110" customFormat="1" ht="15" customHeight="1" x14ac:dyDescent="0.2">
      <c r="A52" s="120"/>
      <c r="B52" s="119"/>
      <c r="C52" s="258" t="s">
        <v>107</v>
      </c>
      <c r="E52" s="113">
        <v>43.532449794054251</v>
      </c>
      <c r="F52" s="115">
        <v>20398</v>
      </c>
      <c r="G52" s="114">
        <v>21034</v>
      </c>
      <c r="H52" s="114">
        <v>20777</v>
      </c>
      <c r="I52" s="114">
        <v>19570</v>
      </c>
      <c r="J52" s="140">
        <v>19883</v>
      </c>
      <c r="K52" s="114">
        <v>515</v>
      </c>
      <c r="L52" s="116">
        <v>2.5901523914902178</v>
      </c>
    </row>
    <row r="53" spans="1:12" s="110" customFormat="1" ht="15" customHeight="1" x14ac:dyDescent="0.2">
      <c r="A53" s="120"/>
      <c r="B53" s="119"/>
      <c r="C53" s="258" t="s">
        <v>187</v>
      </c>
      <c r="D53" s="110" t="s">
        <v>193</v>
      </c>
      <c r="E53" s="113">
        <v>23.663486778923108</v>
      </c>
      <c r="F53" s="115">
        <v>11088</v>
      </c>
      <c r="G53" s="114">
        <v>12734</v>
      </c>
      <c r="H53" s="114">
        <v>12855</v>
      </c>
      <c r="I53" s="114">
        <v>10220</v>
      </c>
      <c r="J53" s="140">
        <v>11069</v>
      </c>
      <c r="K53" s="114">
        <v>19</v>
      </c>
      <c r="L53" s="116">
        <v>0.17165055560574577</v>
      </c>
    </row>
    <row r="54" spans="1:12" s="110" customFormat="1" ht="15" customHeight="1" x14ac:dyDescent="0.2">
      <c r="A54" s="120"/>
      <c r="B54" s="119"/>
      <c r="D54" s="267" t="s">
        <v>194</v>
      </c>
      <c r="E54" s="113">
        <v>56.123737373737377</v>
      </c>
      <c r="F54" s="115">
        <v>6223</v>
      </c>
      <c r="G54" s="114">
        <v>7215</v>
      </c>
      <c r="H54" s="114">
        <v>7378</v>
      </c>
      <c r="I54" s="114">
        <v>5865</v>
      </c>
      <c r="J54" s="140">
        <v>6263</v>
      </c>
      <c r="K54" s="114">
        <v>-40</v>
      </c>
      <c r="L54" s="116">
        <v>-0.63867156314865081</v>
      </c>
    </row>
    <row r="55" spans="1:12" s="110" customFormat="1" ht="15" customHeight="1" x14ac:dyDescent="0.2">
      <c r="A55" s="120"/>
      <c r="B55" s="119"/>
      <c r="D55" s="267" t="s">
        <v>195</v>
      </c>
      <c r="E55" s="113">
        <v>43.876262626262623</v>
      </c>
      <c r="F55" s="115">
        <v>4865</v>
      </c>
      <c r="G55" s="114">
        <v>5519</v>
      </c>
      <c r="H55" s="114">
        <v>5477</v>
      </c>
      <c r="I55" s="114">
        <v>4355</v>
      </c>
      <c r="J55" s="140">
        <v>4806</v>
      </c>
      <c r="K55" s="114">
        <v>59</v>
      </c>
      <c r="L55" s="116">
        <v>1.227632126508531</v>
      </c>
    </row>
    <row r="56" spans="1:12" s="110" customFormat="1" ht="15" customHeight="1" x14ac:dyDescent="0.2">
      <c r="A56" s="120"/>
      <c r="B56" s="119" t="s">
        <v>196</v>
      </c>
      <c r="C56" s="258"/>
      <c r="E56" s="113">
        <v>52.129687026972476</v>
      </c>
      <c r="F56" s="115">
        <v>180804</v>
      </c>
      <c r="G56" s="114">
        <v>180251</v>
      </c>
      <c r="H56" s="114">
        <v>180802</v>
      </c>
      <c r="I56" s="114">
        <v>180383</v>
      </c>
      <c r="J56" s="140">
        <v>180238</v>
      </c>
      <c r="K56" s="114">
        <v>566</v>
      </c>
      <c r="L56" s="116">
        <v>0.31402922802072814</v>
      </c>
    </row>
    <row r="57" spans="1:12" s="110" customFormat="1" ht="15" customHeight="1" x14ac:dyDescent="0.2">
      <c r="A57" s="120"/>
      <c r="B57" s="119"/>
      <c r="C57" s="258" t="s">
        <v>106</v>
      </c>
      <c r="E57" s="113">
        <v>47.683126479502668</v>
      </c>
      <c r="F57" s="115">
        <v>86213</v>
      </c>
      <c r="G57" s="114">
        <v>85880</v>
      </c>
      <c r="H57" s="114">
        <v>86338</v>
      </c>
      <c r="I57" s="114">
        <v>86206</v>
      </c>
      <c r="J57" s="140">
        <v>85952</v>
      </c>
      <c r="K57" s="114">
        <v>261</v>
      </c>
      <c r="L57" s="116">
        <v>0.3036578555472822</v>
      </c>
    </row>
    <row r="58" spans="1:12" s="110" customFormat="1" ht="15" customHeight="1" x14ac:dyDescent="0.2">
      <c r="A58" s="120"/>
      <c r="B58" s="119"/>
      <c r="C58" s="258" t="s">
        <v>107</v>
      </c>
      <c r="E58" s="113">
        <v>52.316873520497332</v>
      </c>
      <c r="F58" s="115">
        <v>94591</v>
      </c>
      <c r="G58" s="114">
        <v>94371</v>
      </c>
      <c r="H58" s="114">
        <v>94464</v>
      </c>
      <c r="I58" s="114">
        <v>94177</v>
      </c>
      <c r="J58" s="140">
        <v>94286</v>
      </c>
      <c r="K58" s="114">
        <v>305</v>
      </c>
      <c r="L58" s="116">
        <v>0.32348386823070235</v>
      </c>
    </row>
    <row r="59" spans="1:12" s="110" customFormat="1" ht="15" customHeight="1" x14ac:dyDescent="0.2">
      <c r="A59" s="120"/>
      <c r="B59" s="119"/>
      <c r="C59" s="258" t="s">
        <v>105</v>
      </c>
      <c r="D59" s="110" t="s">
        <v>197</v>
      </c>
      <c r="E59" s="113">
        <v>92.925488374151016</v>
      </c>
      <c r="F59" s="115">
        <v>168013</v>
      </c>
      <c r="G59" s="114">
        <v>167463</v>
      </c>
      <c r="H59" s="114">
        <v>168082</v>
      </c>
      <c r="I59" s="114">
        <v>167837</v>
      </c>
      <c r="J59" s="140">
        <v>167850</v>
      </c>
      <c r="K59" s="114">
        <v>163</v>
      </c>
      <c r="L59" s="116">
        <v>9.7110515341078341E-2</v>
      </c>
    </row>
    <row r="60" spans="1:12" s="110" customFormat="1" ht="15" customHeight="1" x14ac:dyDescent="0.2">
      <c r="A60" s="120"/>
      <c r="B60" s="119"/>
      <c r="C60" s="258"/>
      <c r="D60" s="267" t="s">
        <v>198</v>
      </c>
      <c r="E60" s="113">
        <v>45.969657109866496</v>
      </c>
      <c r="F60" s="115">
        <v>77235</v>
      </c>
      <c r="G60" s="114">
        <v>76888</v>
      </c>
      <c r="H60" s="114">
        <v>77372</v>
      </c>
      <c r="I60" s="114">
        <v>77351</v>
      </c>
      <c r="J60" s="140">
        <v>77213</v>
      </c>
      <c r="K60" s="114">
        <v>22</v>
      </c>
      <c r="L60" s="116">
        <v>2.849261134783003E-2</v>
      </c>
    </row>
    <row r="61" spans="1:12" s="110" customFormat="1" ht="15" customHeight="1" x14ac:dyDescent="0.2">
      <c r="A61" s="120"/>
      <c r="B61" s="119"/>
      <c r="C61" s="258"/>
      <c r="D61" s="267" t="s">
        <v>199</v>
      </c>
      <c r="E61" s="113">
        <v>54.030342890133504</v>
      </c>
      <c r="F61" s="115">
        <v>90778</v>
      </c>
      <c r="G61" s="114">
        <v>90575</v>
      </c>
      <c r="H61" s="114">
        <v>90710</v>
      </c>
      <c r="I61" s="114">
        <v>90486</v>
      </c>
      <c r="J61" s="140">
        <v>90637</v>
      </c>
      <c r="K61" s="114">
        <v>141</v>
      </c>
      <c r="L61" s="116">
        <v>0.15556560786433796</v>
      </c>
    </row>
    <row r="62" spans="1:12" s="110" customFormat="1" ht="15" customHeight="1" x14ac:dyDescent="0.2">
      <c r="A62" s="120"/>
      <c r="B62" s="119"/>
      <c r="C62" s="258"/>
      <c r="D62" s="258" t="s">
        <v>200</v>
      </c>
      <c r="E62" s="113">
        <v>7.0745116258489853</v>
      </c>
      <c r="F62" s="115">
        <v>12791</v>
      </c>
      <c r="G62" s="114">
        <v>12788</v>
      </c>
      <c r="H62" s="114">
        <v>12720</v>
      </c>
      <c r="I62" s="114">
        <v>12546</v>
      </c>
      <c r="J62" s="140">
        <v>12388</v>
      </c>
      <c r="K62" s="114">
        <v>403</v>
      </c>
      <c r="L62" s="116">
        <v>3.2531482079431706</v>
      </c>
    </row>
    <row r="63" spans="1:12" s="110" customFormat="1" ht="15" customHeight="1" x14ac:dyDescent="0.2">
      <c r="A63" s="120"/>
      <c r="B63" s="119"/>
      <c r="C63" s="258"/>
      <c r="D63" s="267" t="s">
        <v>198</v>
      </c>
      <c r="E63" s="113">
        <v>70.18997732780862</v>
      </c>
      <c r="F63" s="115">
        <v>8978</v>
      </c>
      <c r="G63" s="114">
        <v>8992</v>
      </c>
      <c r="H63" s="114">
        <v>8966</v>
      </c>
      <c r="I63" s="114">
        <v>8855</v>
      </c>
      <c r="J63" s="140">
        <v>8739</v>
      </c>
      <c r="K63" s="114">
        <v>239</v>
      </c>
      <c r="L63" s="116">
        <v>2.7348666895525802</v>
      </c>
    </row>
    <row r="64" spans="1:12" s="110" customFormat="1" ht="15" customHeight="1" x14ac:dyDescent="0.2">
      <c r="A64" s="120"/>
      <c r="B64" s="119"/>
      <c r="C64" s="258"/>
      <c r="D64" s="267" t="s">
        <v>199</v>
      </c>
      <c r="E64" s="113">
        <v>29.810022672191383</v>
      </c>
      <c r="F64" s="115">
        <v>3813</v>
      </c>
      <c r="G64" s="114">
        <v>3796</v>
      </c>
      <c r="H64" s="114">
        <v>3754</v>
      </c>
      <c r="I64" s="114">
        <v>3691</v>
      </c>
      <c r="J64" s="140">
        <v>3649</v>
      </c>
      <c r="K64" s="114">
        <v>164</v>
      </c>
      <c r="L64" s="116">
        <v>4.4943820224719104</v>
      </c>
    </row>
    <row r="65" spans="1:12" s="110" customFormat="1" ht="15" customHeight="1" x14ac:dyDescent="0.2">
      <c r="A65" s="120"/>
      <c r="B65" s="119" t="s">
        <v>201</v>
      </c>
      <c r="C65" s="258"/>
      <c r="E65" s="113">
        <v>23.222569809851947</v>
      </c>
      <c r="F65" s="115">
        <v>80544</v>
      </c>
      <c r="G65" s="114">
        <v>79536</v>
      </c>
      <c r="H65" s="114">
        <v>78472</v>
      </c>
      <c r="I65" s="114">
        <v>77660</v>
      </c>
      <c r="J65" s="140">
        <v>76415</v>
      </c>
      <c r="K65" s="114">
        <v>4129</v>
      </c>
      <c r="L65" s="116">
        <v>5.4033893869004777</v>
      </c>
    </row>
    <row r="66" spans="1:12" s="110" customFormat="1" ht="15" customHeight="1" x14ac:dyDescent="0.2">
      <c r="A66" s="120"/>
      <c r="B66" s="119"/>
      <c r="C66" s="258" t="s">
        <v>106</v>
      </c>
      <c r="E66" s="113">
        <v>49.920540325784664</v>
      </c>
      <c r="F66" s="115">
        <v>40208</v>
      </c>
      <c r="G66" s="114">
        <v>39927</v>
      </c>
      <c r="H66" s="114">
        <v>39477</v>
      </c>
      <c r="I66" s="114">
        <v>39231</v>
      </c>
      <c r="J66" s="140">
        <v>38686</v>
      </c>
      <c r="K66" s="114">
        <v>1522</v>
      </c>
      <c r="L66" s="116">
        <v>3.9342397766633925</v>
      </c>
    </row>
    <row r="67" spans="1:12" s="110" customFormat="1" ht="15" customHeight="1" x14ac:dyDescent="0.2">
      <c r="A67" s="120"/>
      <c r="B67" s="119"/>
      <c r="C67" s="258" t="s">
        <v>107</v>
      </c>
      <c r="E67" s="113">
        <v>50.079459674215336</v>
      </c>
      <c r="F67" s="115">
        <v>40336</v>
      </c>
      <c r="G67" s="114">
        <v>39609</v>
      </c>
      <c r="H67" s="114">
        <v>38995</v>
      </c>
      <c r="I67" s="114">
        <v>38429</v>
      </c>
      <c r="J67" s="140">
        <v>37729</v>
      </c>
      <c r="K67" s="114">
        <v>2607</v>
      </c>
      <c r="L67" s="116">
        <v>6.909804129449495</v>
      </c>
    </row>
    <row r="68" spans="1:12" s="110" customFormat="1" ht="15" customHeight="1" x14ac:dyDescent="0.2">
      <c r="A68" s="120"/>
      <c r="B68" s="119"/>
      <c r="C68" s="258" t="s">
        <v>105</v>
      </c>
      <c r="D68" s="110" t="s">
        <v>202</v>
      </c>
      <c r="E68" s="113">
        <v>17.669845053635282</v>
      </c>
      <c r="F68" s="115">
        <v>14232</v>
      </c>
      <c r="G68" s="114">
        <v>13858</v>
      </c>
      <c r="H68" s="114">
        <v>13513</v>
      </c>
      <c r="I68" s="114">
        <v>13144</v>
      </c>
      <c r="J68" s="140">
        <v>12515</v>
      </c>
      <c r="K68" s="114">
        <v>1717</v>
      </c>
      <c r="L68" s="116">
        <v>13.71953655613264</v>
      </c>
    </row>
    <row r="69" spans="1:12" s="110" customFormat="1" ht="15" customHeight="1" x14ac:dyDescent="0.2">
      <c r="A69" s="120"/>
      <c r="B69" s="119"/>
      <c r="C69" s="258"/>
      <c r="D69" s="267" t="s">
        <v>198</v>
      </c>
      <c r="E69" s="113">
        <v>47.835862844294546</v>
      </c>
      <c r="F69" s="115">
        <v>6808</v>
      </c>
      <c r="G69" s="114">
        <v>6667</v>
      </c>
      <c r="H69" s="114">
        <v>6537</v>
      </c>
      <c r="I69" s="114">
        <v>6359</v>
      </c>
      <c r="J69" s="140">
        <v>6022</v>
      </c>
      <c r="K69" s="114">
        <v>786</v>
      </c>
      <c r="L69" s="116">
        <v>13.052142145466622</v>
      </c>
    </row>
    <row r="70" spans="1:12" s="110" customFormat="1" ht="15" customHeight="1" x14ac:dyDescent="0.2">
      <c r="A70" s="120"/>
      <c r="B70" s="119"/>
      <c r="C70" s="258"/>
      <c r="D70" s="267" t="s">
        <v>199</v>
      </c>
      <c r="E70" s="113">
        <v>52.164137155705454</v>
      </c>
      <c r="F70" s="115">
        <v>7424</v>
      </c>
      <c r="G70" s="114">
        <v>7191</v>
      </c>
      <c r="H70" s="114">
        <v>6976</v>
      </c>
      <c r="I70" s="114">
        <v>6785</v>
      </c>
      <c r="J70" s="140">
        <v>6493</v>
      </c>
      <c r="K70" s="114">
        <v>931</v>
      </c>
      <c r="L70" s="116">
        <v>14.338518404435545</v>
      </c>
    </row>
    <row r="71" spans="1:12" s="110" customFormat="1" ht="15" customHeight="1" x14ac:dyDescent="0.2">
      <c r="A71" s="120"/>
      <c r="B71" s="119"/>
      <c r="C71" s="258"/>
      <c r="D71" s="110" t="s">
        <v>203</v>
      </c>
      <c r="E71" s="113">
        <v>73.203466428287641</v>
      </c>
      <c r="F71" s="115">
        <v>58961</v>
      </c>
      <c r="G71" s="114">
        <v>58517</v>
      </c>
      <c r="H71" s="114">
        <v>57904</v>
      </c>
      <c r="I71" s="114">
        <v>57572</v>
      </c>
      <c r="J71" s="140">
        <v>57089</v>
      </c>
      <c r="K71" s="114">
        <v>1872</v>
      </c>
      <c r="L71" s="116">
        <v>3.2790905428366237</v>
      </c>
    </row>
    <row r="72" spans="1:12" s="110" customFormat="1" ht="15" customHeight="1" x14ac:dyDescent="0.2">
      <c r="A72" s="120"/>
      <c r="B72" s="119"/>
      <c r="C72" s="258"/>
      <c r="D72" s="267" t="s">
        <v>198</v>
      </c>
      <c r="E72" s="113">
        <v>49.588711181967739</v>
      </c>
      <c r="F72" s="115">
        <v>29238</v>
      </c>
      <c r="G72" s="114">
        <v>29161</v>
      </c>
      <c r="H72" s="114">
        <v>28895</v>
      </c>
      <c r="I72" s="114">
        <v>28870</v>
      </c>
      <c r="J72" s="140">
        <v>28714</v>
      </c>
      <c r="K72" s="114">
        <v>524</v>
      </c>
      <c r="L72" s="116">
        <v>1.8248937800376124</v>
      </c>
    </row>
    <row r="73" spans="1:12" s="110" customFormat="1" ht="15" customHeight="1" x14ac:dyDescent="0.2">
      <c r="A73" s="120"/>
      <c r="B73" s="119"/>
      <c r="C73" s="258"/>
      <c r="D73" s="267" t="s">
        <v>199</v>
      </c>
      <c r="E73" s="113">
        <v>50.411288818032261</v>
      </c>
      <c r="F73" s="115">
        <v>29723</v>
      </c>
      <c r="G73" s="114">
        <v>29356</v>
      </c>
      <c r="H73" s="114">
        <v>29009</v>
      </c>
      <c r="I73" s="114">
        <v>28702</v>
      </c>
      <c r="J73" s="140">
        <v>28375</v>
      </c>
      <c r="K73" s="114">
        <v>1348</v>
      </c>
      <c r="L73" s="116">
        <v>4.7506607929515416</v>
      </c>
    </row>
    <row r="74" spans="1:12" s="110" customFormat="1" ht="15" customHeight="1" x14ac:dyDescent="0.2">
      <c r="A74" s="120"/>
      <c r="B74" s="119"/>
      <c r="C74" s="258"/>
      <c r="D74" s="110" t="s">
        <v>204</v>
      </c>
      <c r="E74" s="113">
        <v>9.126688518077076</v>
      </c>
      <c r="F74" s="115">
        <v>7351</v>
      </c>
      <c r="G74" s="114">
        <v>7161</v>
      </c>
      <c r="H74" s="114">
        <v>7055</v>
      </c>
      <c r="I74" s="114">
        <v>6944</v>
      </c>
      <c r="J74" s="140">
        <v>6811</v>
      </c>
      <c r="K74" s="114">
        <v>540</v>
      </c>
      <c r="L74" s="116">
        <v>7.928351196593745</v>
      </c>
    </row>
    <row r="75" spans="1:12" s="110" customFormat="1" ht="15" customHeight="1" x14ac:dyDescent="0.2">
      <c r="A75" s="120"/>
      <c r="B75" s="119"/>
      <c r="C75" s="258"/>
      <c r="D75" s="267" t="s">
        <v>198</v>
      </c>
      <c r="E75" s="113">
        <v>56.618147190858387</v>
      </c>
      <c r="F75" s="115">
        <v>4162</v>
      </c>
      <c r="G75" s="114">
        <v>4099</v>
      </c>
      <c r="H75" s="114">
        <v>4045</v>
      </c>
      <c r="I75" s="114">
        <v>4002</v>
      </c>
      <c r="J75" s="140">
        <v>3950</v>
      </c>
      <c r="K75" s="114">
        <v>212</v>
      </c>
      <c r="L75" s="116">
        <v>5.3670886075949369</v>
      </c>
    </row>
    <row r="76" spans="1:12" s="110" customFormat="1" ht="15" customHeight="1" x14ac:dyDescent="0.2">
      <c r="A76" s="120"/>
      <c r="B76" s="119"/>
      <c r="C76" s="258"/>
      <c r="D76" s="267" t="s">
        <v>199</v>
      </c>
      <c r="E76" s="113">
        <v>43.381852809141613</v>
      </c>
      <c r="F76" s="115">
        <v>3189</v>
      </c>
      <c r="G76" s="114">
        <v>3062</v>
      </c>
      <c r="H76" s="114">
        <v>3010</v>
      </c>
      <c r="I76" s="114">
        <v>2942</v>
      </c>
      <c r="J76" s="140">
        <v>2861</v>
      </c>
      <c r="K76" s="114">
        <v>328</v>
      </c>
      <c r="L76" s="116">
        <v>11.464522894092974</v>
      </c>
    </row>
    <row r="77" spans="1:12" s="110" customFormat="1" ht="15" customHeight="1" x14ac:dyDescent="0.2">
      <c r="A77" s="534"/>
      <c r="B77" s="119" t="s">
        <v>205</v>
      </c>
      <c r="C77" s="268"/>
      <c r="D77" s="182"/>
      <c r="E77" s="113">
        <v>11.137860942523101</v>
      </c>
      <c r="F77" s="115">
        <v>38630</v>
      </c>
      <c r="G77" s="114">
        <v>39084</v>
      </c>
      <c r="H77" s="114">
        <v>40261</v>
      </c>
      <c r="I77" s="114">
        <v>40539</v>
      </c>
      <c r="J77" s="140">
        <v>40262</v>
      </c>
      <c r="K77" s="114">
        <v>-1632</v>
      </c>
      <c r="L77" s="116">
        <v>-4.0534499031344691</v>
      </c>
    </row>
    <row r="78" spans="1:12" s="110" customFormat="1" ht="15" customHeight="1" x14ac:dyDescent="0.2">
      <c r="A78" s="120"/>
      <c r="B78" s="119"/>
      <c r="C78" s="268" t="s">
        <v>106</v>
      </c>
      <c r="D78" s="182"/>
      <c r="E78" s="113">
        <v>58.268185348174995</v>
      </c>
      <c r="F78" s="115">
        <v>22509</v>
      </c>
      <c r="G78" s="114">
        <v>22705</v>
      </c>
      <c r="H78" s="114">
        <v>23488</v>
      </c>
      <c r="I78" s="114">
        <v>23477</v>
      </c>
      <c r="J78" s="140">
        <v>23161</v>
      </c>
      <c r="K78" s="114">
        <v>-652</v>
      </c>
      <c r="L78" s="116">
        <v>-2.8150770692111742</v>
      </c>
    </row>
    <row r="79" spans="1:12" s="110" customFormat="1" ht="15" customHeight="1" x14ac:dyDescent="0.2">
      <c r="A79" s="123"/>
      <c r="B79" s="124"/>
      <c r="C79" s="260" t="s">
        <v>107</v>
      </c>
      <c r="D79" s="261"/>
      <c r="E79" s="125">
        <v>41.731814651825005</v>
      </c>
      <c r="F79" s="143">
        <v>16121</v>
      </c>
      <c r="G79" s="144">
        <v>16379</v>
      </c>
      <c r="H79" s="144">
        <v>16773</v>
      </c>
      <c r="I79" s="144">
        <v>17062</v>
      </c>
      <c r="J79" s="145">
        <v>17101</v>
      </c>
      <c r="K79" s="144">
        <v>-980</v>
      </c>
      <c r="L79" s="146">
        <v>-5.7306590257879657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346835</v>
      </c>
      <c r="E11" s="114">
        <v>347152</v>
      </c>
      <c r="F11" s="114">
        <v>347681</v>
      </c>
      <c r="G11" s="114">
        <v>343981</v>
      </c>
      <c r="H11" s="140">
        <v>342443</v>
      </c>
      <c r="I11" s="115">
        <v>4392</v>
      </c>
      <c r="J11" s="116">
        <v>1.2825492125696831</v>
      </c>
    </row>
    <row r="12" spans="1:15" s="110" customFormat="1" ht="24.95" customHeight="1" x14ac:dyDescent="0.2">
      <c r="A12" s="193" t="s">
        <v>132</v>
      </c>
      <c r="B12" s="194" t="s">
        <v>133</v>
      </c>
      <c r="C12" s="113">
        <v>0.41547133363126559</v>
      </c>
      <c r="D12" s="115">
        <v>1441</v>
      </c>
      <c r="E12" s="114">
        <v>1251</v>
      </c>
      <c r="F12" s="114">
        <v>1775</v>
      </c>
      <c r="G12" s="114">
        <v>1749</v>
      </c>
      <c r="H12" s="140">
        <v>1432</v>
      </c>
      <c r="I12" s="115">
        <v>9</v>
      </c>
      <c r="J12" s="116">
        <v>0.62849162011173187</v>
      </c>
    </row>
    <row r="13" spans="1:15" s="110" customFormat="1" ht="24.95" customHeight="1" x14ac:dyDescent="0.2">
      <c r="A13" s="193" t="s">
        <v>134</v>
      </c>
      <c r="B13" s="199" t="s">
        <v>214</v>
      </c>
      <c r="C13" s="113">
        <v>1.0068188043305895</v>
      </c>
      <c r="D13" s="115">
        <v>3492</v>
      </c>
      <c r="E13" s="114">
        <v>3511</v>
      </c>
      <c r="F13" s="114">
        <v>3511</v>
      </c>
      <c r="G13" s="114">
        <v>3488</v>
      </c>
      <c r="H13" s="140">
        <v>3489</v>
      </c>
      <c r="I13" s="115">
        <v>3</v>
      </c>
      <c r="J13" s="116">
        <v>8.5984522785898534E-2</v>
      </c>
    </row>
    <row r="14" spans="1:15" s="287" customFormat="1" ht="24" customHeight="1" x14ac:dyDescent="0.2">
      <c r="A14" s="193" t="s">
        <v>215</v>
      </c>
      <c r="B14" s="199" t="s">
        <v>137</v>
      </c>
      <c r="C14" s="113">
        <v>10.699900529070019</v>
      </c>
      <c r="D14" s="115">
        <v>37111</v>
      </c>
      <c r="E14" s="114">
        <v>37764</v>
      </c>
      <c r="F14" s="114">
        <v>38222</v>
      </c>
      <c r="G14" s="114">
        <v>37976</v>
      </c>
      <c r="H14" s="140">
        <v>38160</v>
      </c>
      <c r="I14" s="115">
        <v>-1049</v>
      </c>
      <c r="J14" s="116">
        <v>-2.7489517819706499</v>
      </c>
      <c r="K14" s="110"/>
      <c r="L14" s="110"/>
      <c r="M14" s="110"/>
      <c r="N14" s="110"/>
      <c r="O14" s="110"/>
    </row>
    <row r="15" spans="1:15" s="110" customFormat="1" ht="24.75" customHeight="1" x14ac:dyDescent="0.2">
      <c r="A15" s="193" t="s">
        <v>216</v>
      </c>
      <c r="B15" s="199" t="s">
        <v>217</v>
      </c>
      <c r="C15" s="113">
        <v>2.1275246154511511</v>
      </c>
      <c r="D15" s="115">
        <v>7379</v>
      </c>
      <c r="E15" s="114">
        <v>7479</v>
      </c>
      <c r="F15" s="114">
        <v>7512</v>
      </c>
      <c r="G15" s="114">
        <v>7356</v>
      </c>
      <c r="H15" s="140">
        <v>7400</v>
      </c>
      <c r="I15" s="115">
        <v>-21</v>
      </c>
      <c r="J15" s="116">
        <v>-0.28378378378378377</v>
      </c>
    </row>
    <row r="16" spans="1:15" s="287" customFormat="1" ht="24.95" customHeight="1" x14ac:dyDescent="0.2">
      <c r="A16" s="193" t="s">
        <v>218</v>
      </c>
      <c r="B16" s="199" t="s">
        <v>141</v>
      </c>
      <c r="C16" s="113">
        <v>5.405740481785287</v>
      </c>
      <c r="D16" s="115">
        <v>18749</v>
      </c>
      <c r="E16" s="114">
        <v>19008</v>
      </c>
      <c r="F16" s="114">
        <v>19254</v>
      </c>
      <c r="G16" s="114">
        <v>19131</v>
      </c>
      <c r="H16" s="140">
        <v>19172</v>
      </c>
      <c r="I16" s="115">
        <v>-423</v>
      </c>
      <c r="J16" s="116">
        <v>-2.2063425829334444</v>
      </c>
      <c r="K16" s="110"/>
      <c r="L16" s="110"/>
      <c r="M16" s="110"/>
      <c r="N16" s="110"/>
      <c r="O16" s="110"/>
    </row>
    <row r="17" spans="1:15" s="110" customFormat="1" ht="24.95" customHeight="1" x14ac:dyDescent="0.2">
      <c r="A17" s="193" t="s">
        <v>219</v>
      </c>
      <c r="B17" s="199" t="s">
        <v>220</v>
      </c>
      <c r="C17" s="113">
        <v>3.1666354318335808</v>
      </c>
      <c r="D17" s="115">
        <v>10983</v>
      </c>
      <c r="E17" s="114">
        <v>11277</v>
      </c>
      <c r="F17" s="114">
        <v>11456</v>
      </c>
      <c r="G17" s="114">
        <v>11489</v>
      </c>
      <c r="H17" s="140">
        <v>11588</v>
      </c>
      <c r="I17" s="115">
        <v>-605</v>
      </c>
      <c r="J17" s="116">
        <v>-5.2209181912323093</v>
      </c>
    </row>
    <row r="18" spans="1:15" s="287" customFormat="1" ht="24.95" customHeight="1" x14ac:dyDescent="0.2">
      <c r="A18" s="201" t="s">
        <v>144</v>
      </c>
      <c r="B18" s="202" t="s">
        <v>145</v>
      </c>
      <c r="C18" s="113">
        <v>4.4911845690313834</v>
      </c>
      <c r="D18" s="115">
        <v>15577</v>
      </c>
      <c r="E18" s="114">
        <v>15535</v>
      </c>
      <c r="F18" s="114">
        <v>15791</v>
      </c>
      <c r="G18" s="114">
        <v>15279</v>
      </c>
      <c r="H18" s="140">
        <v>15025</v>
      </c>
      <c r="I18" s="115">
        <v>552</v>
      </c>
      <c r="J18" s="116">
        <v>3.6738768718801995</v>
      </c>
      <c r="K18" s="110"/>
      <c r="L18" s="110"/>
      <c r="M18" s="110"/>
      <c r="N18" s="110"/>
      <c r="O18" s="110"/>
    </row>
    <row r="19" spans="1:15" s="110" customFormat="1" ht="24.95" customHeight="1" x14ac:dyDescent="0.2">
      <c r="A19" s="193" t="s">
        <v>146</v>
      </c>
      <c r="B19" s="199" t="s">
        <v>147</v>
      </c>
      <c r="C19" s="113">
        <v>11.949197745325588</v>
      </c>
      <c r="D19" s="115">
        <v>41444</v>
      </c>
      <c r="E19" s="114">
        <v>41643</v>
      </c>
      <c r="F19" s="114">
        <v>41828</v>
      </c>
      <c r="G19" s="114">
        <v>40903</v>
      </c>
      <c r="H19" s="140">
        <v>41089</v>
      </c>
      <c r="I19" s="115">
        <v>355</v>
      </c>
      <c r="J19" s="116">
        <v>0.86397819367713991</v>
      </c>
    </row>
    <row r="20" spans="1:15" s="287" customFormat="1" ht="24.95" customHeight="1" x14ac:dyDescent="0.2">
      <c r="A20" s="193" t="s">
        <v>148</v>
      </c>
      <c r="B20" s="199" t="s">
        <v>149</v>
      </c>
      <c r="C20" s="113">
        <v>4.6486081277841045</v>
      </c>
      <c r="D20" s="115">
        <v>16123</v>
      </c>
      <c r="E20" s="114">
        <v>16399</v>
      </c>
      <c r="F20" s="114">
        <v>16260</v>
      </c>
      <c r="G20" s="114">
        <v>15691</v>
      </c>
      <c r="H20" s="140">
        <v>15738</v>
      </c>
      <c r="I20" s="115">
        <v>385</v>
      </c>
      <c r="J20" s="116">
        <v>2.446308298386072</v>
      </c>
      <c r="K20" s="110"/>
      <c r="L20" s="110"/>
      <c r="M20" s="110"/>
      <c r="N20" s="110"/>
      <c r="O20" s="110"/>
    </row>
    <row r="21" spans="1:15" s="110" customFormat="1" ht="24.95" customHeight="1" x14ac:dyDescent="0.2">
      <c r="A21" s="201" t="s">
        <v>150</v>
      </c>
      <c r="B21" s="202" t="s">
        <v>151</v>
      </c>
      <c r="C21" s="113">
        <v>3.4292963512909598</v>
      </c>
      <c r="D21" s="115">
        <v>11894</v>
      </c>
      <c r="E21" s="114">
        <v>12112</v>
      </c>
      <c r="F21" s="114">
        <v>12355</v>
      </c>
      <c r="G21" s="114">
        <v>12171</v>
      </c>
      <c r="H21" s="140">
        <v>11962</v>
      </c>
      <c r="I21" s="115">
        <v>-68</v>
      </c>
      <c r="J21" s="116">
        <v>-0.56846681156997159</v>
      </c>
    </row>
    <row r="22" spans="1:15" s="110" customFormat="1" ht="24.95" customHeight="1" x14ac:dyDescent="0.2">
      <c r="A22" s="201" t="s">
        <v>152</v>
      </c>
      <c r="B22" s="199" t="s">
        <v>153</v>
      </c>
      <c r="C22" s="113">
        <v>6.7351910850981014</v>
      </c>
      <c r="D22" s="115">
        <v>23360</v>
      </c>
      <c r="E22" s="114">
        <v>23183</v>
      </c>
      <c r="F22" s="114">
        <v>23014</v>
      </c>
      <c r="G22" s="114">
        <v>22426</v>
      </c>
      <c r="H22" s="140">
        <v>22228</v>
      </c>
      <c r="I22" s="115">
        <v>1132</v>
      </c>
      <c r="J22" s="116">
        <v>5.0926759042648913</v>
      </c>
    </row>
    <row r="23" spans="1:15" s="110" customFormat="1" ht="24.95" customHeight="1" x14ac:dyDescent="0.2">
      <c r="A23" s="193" t="s">
        <v>154</v>
      </c>
      <c r="B23" s="199" t="s">
        <v>155</v>
      </c>
      <c r="C23" s="113">
        <v>2.6603428143065146</v>
      </c>
      <c r="D23" s="115">
        <v>9227</v>
      </c>
      <c r="E23" s="114">
        <v>9340</v>
      </c>
      <c r="F23" s="114">
        <v>9448</v>
      </c>
      <c r="G23" s="114">
        <v>10666</v>
      </c>
      <c r="H23" s="140">
        <v>10744</v>
      </c>
      <c r="I23" s="115">
        <v>-1517</v>
      </c>
      <c r="J23" s="116">
        <v>-14.119508562918838</v>
      </c>
    </row>
    <row r="24" spans="1:15" s="110" customFormat="1" ht="24.95" customHeight="1" x14ac:dyDescent="0.2">
      <c r="A24" s="193" t="s">
        <v>156</v>
      </c>
      <c r="B24" s="199" t="s">
        <v>221</v>
      </c>
      <c r="C24" s="113">
        <v>10.153242896478153</v>
      </c>
      <c r="D24" s="115">
        <v>35215</v>
      </c>
      <c r="E24" s="114">
        <v>34213</v>
      </c>
      <c r="F24" s="114">
        <v>33990</v>
      </c>
      <c r="G24" s="114">
        <v>33550</v>
      </c>
      <c r="H24" s="140">
        <v>33373</v>
      </c>
      <c r="I24" s="115">
        <v>1842</v>
      </c>
      <c r="J24" s="116">
        <v>5.5194318760674799</v>
      </c>
    </row>
    <row r="25" spans="1:15" s="110" customFormat="1" ht="24.95" customHeight="1" x14ac:dyDescent="0.2">
      <c r="A25" s="193" t="s">
        <v>222</v>
      </c>
      <c r="B25" s="204" t="s">
        <v>159</v>
      </c>
      <c r="C25" s="113">
        <v>4.5179984718958579</v>
      </c>
      <c r="D25" s="115">
        <v>15670</v>
      </c>
      <c r="E25" s="114">
        <v>15813</v>
      </c>
      <c r="F25" s="114">
        <v>15503</v>
      </c>
      <c r="G25" s="114">
        <v>15686</v>
      </c>
      <c r="H25" s="140">
        <v>15181</v>
      </c>
      <c r="I25" s="115">
        <v>489</v>
      </c>
      <c r="J25" s="116">
        <v>3.2211316777550887</v>
      </c>
    </row>
    <row r="26" spans="1:15" s="110" customFormat="1" ht="24.95" customHeight="1" x14ac:dyDescent="0.2">
      <c r="A26" s="201">
        <v>782.78300000000002</v>
      </c>
      <c r="B26" s="203" t="s">
        <v>160</v>
      </c>
      <c r="C26" s="113">
        <v>1.0388224948462526</v>
      </c>
      <c r="D26" s="115">
        <v>3603</v>
      </c>
      <c r="E26" s="114">
        <v>3743</v>
      </c>
      <c r="F26" s="114">
        <v>4253</v>
      </c>
      <c r="G26" s="114">
        <v>4254</v>
      </c>
      <c r="H26" s="140">
        <v>4148</v>
      </c>
      <c r="I26" s="115">
        <v>-545</v>
      </c>
      <c r="J26" s="116">
        <v>-13.138862102217937</v>
      </c>
    </row>
    <row r="27" spans="1:15" s="110" customFormat="1" ht="24.95" customHeight="1" x14ac:dyDescent="0.2">
      <c r="A27" s="193" t="s">
        <v>161</v>
      </c>
      <c r="B27" s="199" t="s">
        <v>223</v>
      </c>
      <c r="C27" s="113">
        <v>8.8952960341372691</v>
      </c>
      <c r="D27" s="115">
        <v>30852</v>
      </c>
      <c r="E27" s="114">
        <v>30861</v>
      </c>
      <c r="F27" s="114">
        <v>30754</v>
      </c>
      <c r="G27" s="114">
        <v>30200</v>
      </c>
      <c r="H27" s="140">
        <v>30338</v>
      </c>
      <c r="I27" s="115">
        <v>514</v>
      </c>
      <c r="J27" s="116">
        <v>1.6942448414529634</v>
      </c>
    </row>
    <row r="28" spans="1:15" s="110" customFormat="1" ht="24.95" customHeight="1" x14ac:dyDescent="0.2">
      <c r="A28" s="193" t="s">
        <v>163</v>
      </c>
      <c r="B28" s="199" t="s">
        <v>164</v>
      </c>
      <c r="C28" s="113">
        <v>5.3186673778597893</v>
      </c>
      <c r="D28" s="115">
        <v>18447</v>
      </c>
      <c r="E28" s="114">
        <v>18555</v>
      </c>
      <c r="F28" s="114">
        <v>18233</v>
      </c>
      <c r="G28" s="114">
        <v>17940</v>
      </c>
      <c r="H28" s="140">
        <v>17549</v>
      </c>
      <c r="I28" s="115">
        <v>898</v>
      </c>
      <c r="J28" s="116">
        <v>5.1171006894979767</v>
      </c>
    </row>
    <row r="29" spans="1:15" s="110" customFormat="1" ht="24.95" customHeight="1" x14ac:dyDescent="0.2">
      <c r="A29" s="193">
        <v>86</v>
      </c>
      <c r="B29" s="199" t="s">
        <v>165</v>
      </c>
      <c r="C29" s="113">
        <v>9.3638185304251298</v>
      </c>
      <c r="D29" s="115">
        <v>32477</v>
      </c>
      <c r="E29" s="114">
        <v>32436</v>
      </c>
      <c r="F29" s="114">
        <v>32074</v>
      </c>
      <c r="G29" s="114">
        <v>31598</v>
      </c>
      <c r="H29" s="140">
        <v>31726</v>
      </c>
      <c r="I29" s="115">
        <v>751</v>
      </c>
      <c r="J29" s="116">
        <v>2.3671436676542901</v>
      </c>
    </row>
    <row r="30" spans="1:15" s="110" customFormat="1" ht="24.95" customHeight="1" x14ac:dyDescent="0.2">
      <c r="A30" s="193">
        <v>87.88</v>
      </c>
      <c r="B30" s="204" t="s">
        <v>166</v>
      </c>
      <c r="C30" s="113">
        <v>7.9077947727305489</v>
      </c>
      <c r="D30" s="115">
        <v>27427</v>
      </c>
      <c r="E30" s="114">
        <v>27320</v>
      </c>
      <c r="F30" s="114">
        <v>27207</v>
      </c>
      <c r="G30" s="114">
        <v>26710</v>
      </c>
      <c r="H30" s="140">
        <v>26706</v>
      </c>
      <c r="I30" s="115">
        <v>721</v>
      </c>
      <c r="J30" s="116">
        <v>2.6997678424324123</v>
      </c>
    </row>
    <row r="31" spans="1:15" s="110" customFormat="1" ht="24.95" customHeight="1" x14ac:dyDescent="0.2">
      <c r="A31" s="193" t="s">
        <v>167</v>
      </c>
      <c r="B31" s="199" t="s">
        <v>168</v>
      </c>
      <c r="C31" s="113">
        <v>6.7671947756137643</v>
      </c>
      <c r="D31" s="115">
        <v>23471</v>
      </c>
      <c r="E31" s="114">
        <v>23470</v>
      </c>
      <c r="F31" s="114">
        <v>23461</v>
      </c>
      <c r="G31" s="114">
        <v>23694</v>
      </c>
      <c r="H31" s="140">
        <v>23555</v>
      </c>
      <c r="I31" s="115">
        <v>-84</v>
      </c>
      <c r="J31" s="116">
        <v>-0.35661218424962854</v>
      </c>
    </row>
    <row r="32" spans="1:15" s="110" customFormat="1" ht="24.95" customHeight="1" x14ac:dyDescent="0.2">
      <c r="A32" s="193"/>
      <c r="B32" s="288" t="s">
        <v>224</v>
      </c>
      <c r="C32" s="113">
        <v>1.153286144708579E-3</v>
      </c>
      <c r="D32" s="115">
        <v>4</v>
      </c>
      <c r="E32" s="114">
        <v>3</v>
      </c>
      <c r="F32" s="114" t="s">
        <v>514</v>
      </c>
      <c r="G32" s="114">
        <v>0</v>
      </c>
      <c r="H32" s="140">
        <v>0</v>
      </c>
      <c r="I32" s="115">
        <v>4</v>
      </c>
      <c r="J32" s="116" t="s">
        <v>515</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0.41547133363126559</v>
      </c>
      <c r="D34" s="115">
        <v>1441</v>
      </c>
      <c r="E34" s="114">
        <v>1251</v>
      </c>
      <c r="F34" s="114">
        <v>1775</v>
      </c>
      <c r="G34" s="114">
        <v>1749</v>
      </c>
      <c r="H34" s="140">
        <v>1432</v>
      </c>
      <c r="I34" s="115">
        <v>9</v>
      </c>
      <c r="J34" s="116">
        <v>0.62849162011173187</v>
      </c>
    </row>
    <row r="35" spans="1:10" s="110" customFormat="1" ht="24.95" customHeight="1" x14ac:dyDescent="0.2">
      <c r="A35" s="292" t="s">
        <v>171</v>
      </c>
      <c r="B35" s="293" t="s">
        <v>172</v>
      </c>
      <c r="C35" s="113">
        <v>16.197903902431992</v>
      </c>
      <c r="D35" s="115">
        <v>56180</v>
      </c>
      <c r="E35" s="114">
        <v>56810</v>
      </c>
      <c r="F35" s="114">
        <v>57524</v>
      </c>
      <c r="G35" s="114">
        <v>56743</v>
      </c>
      <c r="H35" s="140">
        <v>56674</v>
      </c>
      <c r="I35" s="115">
        <v>-494</v>
      </c>
      <c r="J35" s="116">
        <v>-0.87165190387126368</v>
      </c>
    </row>
    <row r="36" spans="1:10" s="110" customFormat="1" ht="24.95" customHeight="1" x14ac:dyDescent="0.2">
      <c r="A36" s="294" t="s">
        <v>173</v>
      </c>
      <c r="B36" s="295" t="s">
        <v>174</v>
      </c>
      <c r="C36" s="125">
        <v>83.385471477792038</v>
      </c>
      <c r="D36" s="143">
        <v>289210</v>
      </c>
      <c r="E36" s="144">
        <v>289088</v>
      </c>
      <c r="F36" s="144">
        <v>288380</v>
      </c>
      <c r="G36" s="144">
        <v>285489</v>
      </c>
      <c r="H36" s="145">
        <v>284337</v>
      </c>
      <c r="I36" s="143">
        <v>4873</v>
      </c>
      <c r="J36" s="146">
        <v>1.7138114279886192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2020-09-28T07:31:12Z</dcterms:created>
  <dcterms:modified xsi:type="dcterms:W3CDTF">2020-09-28T10:32:56Z</dcterms:modified>
</cp:coreProperties>
</file>