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K77" i="24" s="1"/>
  <c r="I75" i="24"/>
  <c r="I77" i="24" s="1"/>
  <c r="G75" i="24"/>
  <c r="F75" i="24"/>
  <c r="E75" i="24"/>
  <c r="L74" i="24"/>
  <c r="H74" i="24" s="1"/>
  <c r="K74" i="24"/>
  <c r="J74" i="24"/>
  <c r="I74" i="24"/>
  <c r="G74" i="24"/>
  <c r="F74" i="24"/>
  <c r="E74" i="24"/>
  <c r="L73" i="24"/>
  <c r="H73" i="24" s="1"/>
  <c r="K73" i="24"/>
  <c r="J73" i="24"/>
  <c r="I73" i="24"/>
  <c r="G73" i="24"/>
  <c r="F73" i="24"/>
  <c r="E73" i="24"/>
  <c r="L72" i="24"/>
  <c r="H72" i="24" s="1"/>
  <c r="K72" i="24" s="1"/>
  <c r="I72" i="24"/>
  <c r="G72" i="24"/>
  <c r="F72" i="24"/>
  <c r="E72" i="24"/>
  <c r="L71" i="24"/>
  <c r="H71" i="24" s="1"/>
  <c r="J71" i="24" s="1"/>
  <c r="K71" i="24"/>
  <c r="G71" i="24"/>
  <c r="F71" i="24"/>
  <c r="E71" i="24"/>
  <c r="L70" i="24"/>
  <c r="H70" i="24" s="1"/>
  <c r="G70" i="24"/>
  <c r="F70" i="24"/>
  <c r="E70" i="24"/>
  <c r="L69" i="24"/>
  <c r="H69" i="24" s="1"/>
  <c r="K69" i="24"/>
  <c r="G69" i="24"/>
  <c r="F69" i="24"/>
  <c r="E69" i="24"/>
  <c r="L68" i="24"/>
  <c r="H68" i="24" s="1"/>
  <c r="I68" i="24" s="1"/>
  <c r="G68" i="24"/>
  <c r="F68" i="24"/>
  <c r="E68" i="24"/>
  <c r="L67" i="24"/>
  <c r="H67" i="24" s="1"/>
  <c r="J67" i="24" s="1"/>
  <c r="K67" i="24"/>
  <c r="G67" i="24"/>
  <c r="F67" i="24"/>
  <c r="E67" i="24"/>
  <c r="L66" i="24"/>
  <c r="H66" i="24" s="1"/>
  <c r="K66" i="24"/>
  <c r="J66" i="24"/>
  <c r="I66" i="24"/>
  <c r="G66" i="24"/>
  <c r="F66" i="24"/>
  <c r="E66" i="24"/>
  <c r="L65" i="24"/>
  <c r="H65" i="24" s="1"/>
  <c r="K65" i="24"/>
  <c r="J65" i="24"/>
  <c r="I65" i="24"/>
  <c r="G65" i="24"/>
  <c r="F65" i="24"/>
  <c r="E65" i="24"/>
  <c r="L64" i="24"/>
  <c r="H64" i="24" s="1"/>
  <c r="K64" i="24" s="1"/>
  <c r="I64" i="24"/>
  <c r="G64" i="24"/>
  <c r="F64" i="24"/>
  <c r="E64" i="24"/>
  <c r="L63" i="24"/>
  <c r="H63" i="24" s="1"/>
  <c r="J63" i="24" s="1"/>
  <c r="K63" i="24"/>
  <c r="G63" i="24"/>
  <c r="F63" i="24"/>
  <c r="E63" i="24"/>
  <c r="L62" i="24"/>
  <c r="H62" i="24" s="1"/>
  <c r="G62" i="24"/>
  <c r="F62" i="24"/>
  <c r="E62" i="24"/>
  <c r="L61" i="24"/>
  <c r="H61" i="24" s="1"/>
  <c r="K61" i="24" s="1"/>
  <c r="G61" i="24"/>
  <c r="F61" i="24"/>
  <c r="E61" i="24"/>
  <c r="L60" i="24"/>
  <c r="H60" i="24" s="1"/>
  <c r="I60" i="24" s="1"/>
  <c r="K60" i="24"/>
  <c r="G60" i="24"/>
  <c r="F60" i="24"/>
  <c r="E60" i="24"/>
  <c r="L59" i="24"/>
  <c r="H59" i="24" s="1"/>
  <c r="I59" i="24" s="1"/>
  <c r="G59" i="24"/>
  <c r="F59" i="24"/>
  <c r="E59" i="24"/>
  <c r="L58" i="24"/>
  <c r="H58" i="24" s="1"/>
  <c r="K58" i="24"/>
  <c r="J58" i="24"/>
  <c r="I58" i="24"/>
  <c r="G58" i="24"/>
  <c r="F58" i="24"/>
  <c r="E58" i="24"/>
  <c r="L57" i="24"/>
  <c r="H57" i="24" s="1"/>
  <c r="K57" i="24"/>
  <c r="J57" i="24"/>
  <c r="I57" i="24"/>
  <c r="G57" i="24"/>
  <c r="F57" i="24"/>
  <c r="E57" i="24"/>
  <c r="L56" i="24"/>
  <c r="H56" i="24" s="1"/>
  <c r="K56" i="24" s="1"/>
  <c r="I56" i="24"/>
  <c r="G56" i="24"/>
  <c r="F56" i="24"/>
  <c r="E56" i="24"/>
  <c r="L55" i="24"/>
  <c r="H55" i="24" s="1"/>
  <c r="J55" i="24" s="1"/>
  <c r="K55" i="24"/>
  <c r="G55" i="24"/>
  <c r="F55" i="24"/>
  <c r="E55" i="24"/>
  <c r="L54" i="24"/>
  <c r="H54" i="24" s="1"/>
  <c r="G54" i="24"/>
  <c r="F54" i="24"/>
  <c r="E54" i="24"/>
  <c r="L53" i="24"/>
  <c r="H53" i="24" s="1"/>
  <c r="G53" i="24"/>
  <c r="F53" i="24"/>
  <c r="E53" i="24"/>
  <c r="L52" i="24"/>
  <c r="H52" i="24" s="1"/>
  <c r="G52" i="24"/>
  <c r="F52" i="24"/>
  <c r="E52" i="24"/>
  <c r="L51" i="24"/>
  <c r="H51" i="24" s="1"/>
  <c r="K51" i="24"/>
  <c r="J51" i="24"/>
  <c r="I51" i="24"/>
  <c r="G51" i="24"/>
  <c r="F51" i="24"/>
  <c r="E51" i="24"/>
  <c r="K44" i="24"/>
  <c r="I44" i="24"/>
  <c r="H44" i="24"/>
  <c r="G44" i="24"/>
  <c r="F44" i="24"/>
  <c r="D44" i="24"/>
  <c r="C44" i="24"/>
  <c r="M44" i="24" s="1"/>
  <c r="B44" i="24"/>
  <c r="J44" i="24" s="1"/>
  <c r="L43" i="24"/>
  <c r="K43" i="24"/>
  <c r="J43" i="24"/>
  <c r="E43" i="24"/>
  <c r="D43" i="24"/>
  <c r="C43" i="24"/>
  <c r="M43" i="24" s="1"/>
  <c r="B43" i="24"/>
  <c r="L42" i="24"/>
  <c r="K42" i="24"/>
  <c r="I42" i="24"/>
  <c r="H42" i="24"/>
  <c r="G42" i="24"/>
  <c r="F42" i="24"/>
  <c r="D42" i="24"/>
  <c r="C42" i="24"/>
  <c r="M42" i="24" s="1"/>
  <c r="B42" i="24"/>
  <c r="J42" i="24" s="1"/>
  <c r="M41" i="24"/>
  <c r="L41" i="24"/>
  <c r="K41" i="24"/>
  <c r="J41" i="24"/>
  <c r="E41" i="24"/>
  <c r="D41" i="24"/>
  <c r="C41" i="24"/>
  <c r="B41" i="24"/>
  <c r="L40" i="24"/>
  <c r="K40" i="24"/>
  <c r="I40" i="24"/>
  <c r="H40" i="24"/>
  <c r="G40" i="24"/>
  <c r="F40" i="24"/>
  <c r="D40" i="24"/>
  <c r="C40" i="24"/>
  <c r="M40" i="24" s="1"/>
  <c r="B40" i="24"/>
  <c r="J40" i="24" s="1"/>
  <c r="M36" i="24"/>
  <c r="L36" i="24"/>
  <c r="K36" i="24"/>
  <c r="J36" i="24"/>
  <c r="I36" i="24"/>
  <c r="H36" i="24"/>
  <c r="G36" i="24"/>
  <c r="F36" i="24"/>
  <c r="E36" i="24"/>
  <c r="D36" i="24"/>
  <c r="I35" i="24"/>
  <c r="C35" i="24"/>
  <c r="B21" i="24"/>
  <c r="B9" i="24"/>
  <c r="C7" i="24"/>
  <c r="I7" i="24" s="1"/>
  <c r="L57" i="15"/>
  <c r="K57" i="15"/>
  <c r="C38" i="24"/>
  <c r="G38" i="24" s="1"/>
  <c r="C37" i="24"/>
  <c r="C34" i="24"/>
  <c r="C33" i="24"/>
  <c r="C32" i="24"/>
  <c r="M32" i="24" s="1"/>
  <c r="C31" i="24"/>
  <c r="C30" i="24"/>
  <c r="E30" i="24" s="1"/>
  <c r="C29" i="24"/>
  <c r="C28" i="24"/>
  <c r="C27" i="24"/>
  <c r="I27" i="24" s="1"/>
  <c r="C26" i="24"/>
  <c r="C25" i="24"/>
  <c r="C24" i="24"/>
  <c r="C23" i="24"/>
  <c r="C22" i="24"/>
  <c r="E22" i="24" s="1"/>
  <c r="C21" i="24"/>
  <c r="C20" i="24"/>
  <c r="C19" i="24"/>
  <c r="C18" i="24"/>
  <c r="C17" i="24"/>
  <c r="C16" i="24"/>
  <c r="C15" i="24"/>
  <c r="C9" i="24"/>
  <c r="C8" i="24"/>
  <c r="B38" i="24"/>
  <c r="B37" i="24"/>
  <c r="B35" i="24"/>
  <c r="B34" i="24"/>
  <c r="F34" i="24" s="1"/>
  <c r="B33" i="24"/>
  <c r="B32" i="24"/>
  <c r="B31" i="24"/>
  <c r="B30" i="24"/>
  <c r="B29" i="24"/>
  <c r="B28" i="24"/>
  <c r="B27" i="24"/>
  <c r="B26" i="24"/>
  <c r="F26" i="24" s="1"/>
  <c r="B25" i="24"/>
  <c r="B24" i="24"/>
  <c r="B23" i="24"/>
  <c r="J23" i="24" s="1"/>
  <c r="B22" i="24"/>
  <c r="B20" i="24"/>
  <c r="B19" i="24"/>
  <c r="B18" i="24"/>
  <c r="B17" i="24"/>
  <c r="B16" i="24"/>
  <c r="B15" i="24"/>
  <c r="B8" i="24"/>
  <c r="B7" i="24"/>
  <c r="F29" i="24" l="1"/>
  <c r="D29" i="24"/>
  <c r="J29" i="24"/>
  <c r="H29" i="24"/>
  <c r="K29" i="24"/>
  <c r="K30" i="24"/>
  <c r="J30" i="24"/>
  <c r="H30" i="24"/>
  <c r="F30" i="24"/>
  <c r="D30" i="24"/>
  <c r="F31" i="24"/>
  <c r="D31" i="24"/>
  <c r="K31" i="24"/>
  <c r="H31" i="24"/>
  <c r="J31" i="24"/>
  <c r="F15" i="24"/>
  <c r="D15" i="24"/>
  <c r="K15" i="24"/>
  <c r="H15" i="24"/>
  <c r="J15" i="24"/>
  <c r="K22" i="24"/>
  <c r="J22" i="24"/>
  <c r="H22" i="24"/>
  <c r="F22" i="24"/>
  <c r="D22" i="24"/>
  <c r="I18" i="24"/>
  <c r="M18" i="24"/>
  <c r="L18" i="24"/>
  <c r="G18" i="24"/>
  <c r="E18" i="24"/>
  <c r="B14" i="24"/>
  <c r="B6" i="24"/>
  <c r="I24" i="24"/>
  <c r="E24" i="24"/>
  <c r="L24" i="24"/>
  <c r="G24" i="24"/>
  <c r="F33" i="24"/>
  <c r="D33" i="24"/>
  <c r="J33" i="24"/>
  <c r="H33" i="24"/>
  <c r="K33" i="24"/>
  <c r="F9" i="24"/>
  <c r="D9" i="24"/>
  <c r="J9" i="24"/>
  <c r="H9" i="24"/>
  <c r="K9" i="24"/>
  <c r="J53" i="24"/>
  <c r="I53" i="24"/>
  <c r="K53" i="24"/>
  <c r="K70" i="24"/>
  <c r="J70" i="24"/>
  <c r="I70" i="24"/>
  <c r="F23" i="24"/>
  <c r="D23" i="24"/>
  <c r="K23" i="24"/>
  <c r="H23" i="24"/>
  <c r="K18" i="24"/>
  <c r="J18" i="24"/>
  <c r="H18" i="24"/>
  <c r="D18" i="24"/>
  <c r="K34" i="24"/>
  <c r="J34" i="24"/>
  <c r="H34" i="24"/>
  <c r="D34" i="24"/>
  <c r="D38" i="24"/>
  <c r="K38" i="24"/>
  <c r="J38" i="24"/>
  <c r="F38" i="24"/>
  <c r="H38" i="24"/>
  <c r="I16" i="24"/>
  <c r="E16" i="24"/>
  <c r="L16" i="24"/>
  <c r="G16" i="24"/>
  <c r="G19" i="24"/>
  <c r="M19" i="24"/>
  <c r="E19" i="24"/>
  <c r="L19" i="24"/>
  <c r="G25" i="24"/>
  <c r="M25" i="24"/>
  <c r="E25" i="24"/>
  <c r="L25" i="24"/>
  <c r="I25" i="24"/>
  <c r="G29" i="24"/>
  <c r="M29" i="24"/>
  <c r="E29" i="24"/>
  <c r="L29" i="24"/>
  <c r="I29" i="24"/>
  <c r="K20" i="24"/>
  <c r="J20" i="24"/>
  <c r="H20" i="24"/>
  <c r="F20" i="24"/>
  <c r="D20" i="24"/>
  <c r="G31" i="24"/>
  <c r="M31" i="24"/>
  <c r="E31" i="24"/>
  <c r="L31" i="24"/>
  <c r="I31" i="24"/>
  <c r="F7" i="24"/>
  <c r="D7" i="24"/>
  <c r="K7" i="24"/>
  <c r="J7" i="24"/>
  <c r="H7" i="24"/>
  <c r="H37" i="24"/>
  <c r="F37" i="24"/>
  <c r="K37" i="24"/>
  <c r="J37" i="24"/>
  <c r="M24" i="24"/>
  <c r="F19" i="24"/>
  <c r="D19" i="24"/>
  <c r="K19" i="24"/>
  <c r="J19" i="24"/>
  <c r="H19" i="24"/>
  <c r="F25" i="24"/>
  <c r="D25" i="24"/>
  <c r="J25" i="24"/>
  <c r="H25" i="24"/>
  <c r="K25" i="24"/>
  <c r="K28" i="24"/>
  <c r="J28" i="24"/>
  <c r="H28" i="24"/>
  <c r="F28" i="24"/>
  <c r="D28" i="24"/>
  <c r="I37" i="24"/>
  <c r="G37" i="24"/>
  <c r="M37" i="24"/>
  <c r="L37" i="24"/>
  <c r="E37" i="24"/>
  <c r="M16" i="24"/>
  <c r="F17" i="24"/>
  <c r="D17" i="24"/>
  <c r="J17" i="24"/>
  <c r="H17" i="24"/>
  <c r="K17" i="24"/>
  <c r="G21" i="24"/>
  <c r="M21" i="24"/>
  <c r="E21" i="24"/>
  <c r="L21" i="24"/>
  <c r="I21" i="24"/>
  <c r="C45" i="24"/>
  <c r="C39" i="24"/>
  <c r="F27" i="24"/>
  <c r="D27" i="24"/>
  <c r="K27" i="24"/>
  <c r="J27" i="24"/>
  <c r="H27" i="24"/>
  <c r="I32" i="24"/>
  <c r="E32" i="24"/>
  <c r="L32" i="24"/>
  <c r="G32" i="24"/>
  <c r="K59" i="24"/>
  <c r="J59" i="24"/>
  <c r="G9" i="24"/>
  <c r="M9" i="24"/>
  <c r="E9" i="24"/>
  <c r="L9" i="24"/>
  <c r="I9" i="24"/>
  <c r="G23" i="24"/>
  <c r="M23" i="24"/>
  <c r="E23" i="24"/>
  <c r="L23" i="24"/>
  <c r="I23" i="24"/>
  <c r="I26" i="24"/>
  <c r="M26" i="24"/>
  <c r="L26" i="24"/>
  <c r="G26" i="24"/>
  <c r="E26" i="24"/>
  <c r="G33" i="24"/>
  <c r="M33" i="24"/>
  <c r="E33" i="24"/>
  <c r="L33" i="24"/>
  <c r="I33" i="24"/>
  <c r="F18" i="24"/>
  <c r="I52" i="24"/>
  <c r="K52" i="24"/>
  <c r="J52" i="24"/>
  <c r="G27" i="24"/>
  <c r="M27" i="24"/>
  <c r="E27" i="24"/>
  <c r="L27" i="24"/>
  <c r="F21" i="24"/>
  <c r="D21" i="24"/>
  <c r="J21" i="24"/>
  <c r="H21" i="24"/>
  <c r="K21" i="24"/>
  <c r="G15" i="24"/>
  <c r="M15" i="24"/>
  <c r="E15" i="24"/>
  <c r="L15" i="24"/>
  <c r="I15" i="24"/>
  <c r="I34" i="24"/>
  <c r="M34" i="24"/>
  <c r="L34" i="24"/>
  <c r="G34" i="24"/>
  <c r="E34" i="24"/>
  <c r="K8" i="24"/>
  <c r="J8" i="24"/>
  <c r="H8" i="24"/>
  <c r="F8" i="24"/>
  <c r="D8" i="24"/>
  <c r="K26" i="24"/>
  <c r="J26" i="24"/>
  <c r="H26" i="24"/>
  <c r="D26" i="24"/>
  <c r="F35" i="24"/>
  <c r="D35" i="24"/>
  <c r="K35" i="24"/>
  <c r="J35" i="24"/>
  <c r="H35" i="24"/>
  <c r="B45" i="24"/>
  <c r="B39" i="24"/>
  <c r="I8" i="24"/>
  <c r="E8" i="24"/>
  <c r="M8" i="24"/>
  <c r="L8" i="24"/>
  <c r="G8" i="24"/>
  <c r="M38" i="24"/>
  <c r="E38" i="24"/>
  <c r="L38" i="24"/>
  <c r="I38" i="24"/>
  <c r="I19" i="24"/>
  <c r="D37" i="24"/>
  <c r="K79" i="24"/>
  <c r="K78" i="24"/>
  <c r="G7" i="24"/>
  <c r="M7" i="24"/>
  <c r="E7" i="24"/>
  <c r="L7" i="24"/>
  <c r="G35" i="24"/>
  <c r="M35" i="24"/>
  <c r="E35" i="24"/>
  <c r="L35" i="24"/>
  <c r="I22" i="24"/>
  <c r="M22" i="24"/>
  <c r="L22" i="24"/>
  <c r="G22" i="24"/>
  <c r="I28" i="24"/>
  <c r="E28" i="24"/>
  <c r="K62" i="24"/>
  <c r="J62" i="24"/>
  <c r="I62" i="24"/>
  <c r="K54" i="24"/>
  <c r="J54" i="24"/>
  <c r="I54" i="24"/>
  <c r="C14" i="24"/>
  <c r="C6" i="24"/>
  <c r="I20" i="24"/>
  <c r="E20" i="24"/>
  <c r="G20" i="24"/>
  <c r="G28" i="24"/>
  <c r="J68" i="24"/>
  <c r="J75" i="24"/>
  <c r="J77" i="24" s="1"/>
  <c r="J69" i="24"/>
  <c r="I69" i="24"/>
  <c r="I78" i="24"/>
  <c r="I79" i="24"/>
  <c r="G17" i="24"/>
  <c r="M17" i="24"/>
  <c r="E17" i="24"/>
  <c r="L17" i="24"/>
  <c r="I17" i="24"/>
  <c r="L20" i="24"/>
  <c r="L28" i="24"/>
  <c r="J61" i="24"/>
  <c r="I61" i="24"/>
  <c r="I67" i="24"/>
  <c r="K68" i="24"/>
  <c r="K16" i="24"/>
  <c r="J16" i="24"/>
  <c r="H16" i="24"/>
  <c r="F16" i="24"/>
  <c r="D16" i="24"/>
  <c r="K24" i="24"/>
  <c r="J24" i="24"/>
  <c r="H24" i="24"/>
  <c r="F24" i="24"/>
  <c r="D24" i="24"/>
  <c r="K32" i="24"/>
  <c r="J32" i="24"/>
  <c r="H32" i="24"/>
  <c r="F32" i="24"/>
  <c r="D32" i="24"/>
  <c r="I30" i="24"/>
  <c r="M30" i="24"/>
  <c r="L30" i="24"/>
  <c r="G30" i="24"/>
  <c r="M20" i="24"/>
  <c r="M28" i="24"/>
  <c r="J60" i="24"/>
  <c r="H41" i="24"/>
  <c r="F41" i="24"/>
  <c r="I55" i="24"/>
  <c r="J56" i="24"/>
  <c r="I63" i="24"/>
  <c r="J64" i="24"/>
  <c r="I71" i="24"/>
  <c r="J72" i="24"/>
  <c r="I41" i="24"/>
  <c r="G41" i="24"/>
  <c r="H43" i="24"/>
  <c r="F43" i="24"/>
  <c r="I43" i="24"/>
  <c r="G43" i="24"/>
  <c r="L44" i="24"/>
  <c r="E40" i="24"/>
  <c r="E42" i="24"/>
  <c r="E44" i="24"/>
  <c r="I82" i="24" l="1"/>
  <c r="I6" i="24"/>
  <c r="M6" i="24"/>
  <c r="L6" i="24"/>
  <c r="G6" i="24"/>
  <c r="E6" i="24"/>
  <c r="I14" i="24"/>
  <c r="M14" i="24"/>
  <c r="L14" i="24"/>
  <c r="G14" i="24"/>
  <c r="E14" i="24"/>
  <c r="I39" i="24"/>
  <c r="G39" i="24"/>
  <c r="E39" i="24"/>
  <c r="M39" i="24"/>
  <c r="L39" i="24"/>
  <c r="K6" i="24"/>
  <c r="J6" i="24"/>
  <c r="H6" i="24"/>
  <c r="D6" i="24"/>
  <c r="F6" i="24"/>
  <c r="J79" i="24"/>
  <c r="J78" i="24"/>
  <c r="I83" i="24" s="1"/>
  <c r="I45" i="24"/>
  <c r="G45" i="24"/>
  <c r="M45" i="24"/>
  <c r="L45" i="24"/>
  <c r="E45" i="24"/>
  <c r="H39" i="24"/>
  <c r="F39" i="24"/>
  <c r="J39" i="24"/>
  <c r="D39" i="24"/>
  <c r="K39" i="24"/>
  <c r="K14" i="24"/>
  <c r="J14" i="24"/>
  <c r="H14" i="24"/>
  <c r="F14" i="24"/>
  <c r="D14" i="24"/>
  <c r="H45" i="24"/>
  <c r="F45" i="24"/>
  <c r="D45" i="24"/>
  <c r="J45" i="24"/>
  <c r="K45" i="24"/>
  <c r="I81" i="24" l="1"/>
</calcChain>
</file>

<file path=xl/sharedStrings.xml><?xml version="1.0" encoding="utf-8"?>
<sst xmlns="http://schemas.openxmlformats.org/spreadsheetml/2006/main" count="1649" uniqueCount="522">
  <si>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</si>
  <si>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</si>
  <si>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</si>
  <si>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</si>
  <si>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</si>
  <si>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</si>
  <si>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</si>
  <si>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</si>
  <si>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</si>
  <si>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</si>
  <si>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</si>
  <si>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</si>
  <si>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</si>
  <si>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Brühl (325)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</si>
  <si>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</si>
  <si>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</si>
  <si>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</si>
  <si>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</si>
  <si>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</si>
  <si>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</si>
  <si>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</si>
  <si>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</si>
  <si>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</si>
  <si>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</si>
  <si>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</si>
  <si>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</si>
  <si>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</si>
  <si>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</si>
  <si>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</si>
  <si>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</si>
  <si>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</si>
  <si>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</si>
  <si>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</si>
  <si>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</si>
  <si>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</si>
  <si>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</si>
  <si>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</si>
  <si>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</si>
  <si>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</si>
  <si>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</si>
  <si>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</si>
  <si>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</si>
  <si>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</si>
  <si>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</si>
  <si>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</si>
  <si>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</si>
  <si>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</si>
  <si>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</si>
  <si>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</si>
  <si>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</si>
  <si>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</si>
  <si>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</si>
  <si>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</si>
  <si>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</si>
  <si>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</si>
  <si>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</si>
  <si>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</si>
  <si>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</si>
  <si>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</si>
  <si>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</si>
  <si>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</si>
  <si>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</si>
  <si>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</si>
  <si>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</si>
  <si>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</si>
  <si>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</si>
  <si>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</si>
  <si>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</si>
  <si>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</si>
  <si>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</si>
  <si>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</si>
  <si>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</si>
  <si>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</si>
  <si>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</si>
  <si>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</si>
  <si>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</si>
  <si>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</si>
  <si>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</si>
  <si>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</si>
  <si>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</si>
  <si>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</si>
  <si>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</si>
  <si>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</si>
  <si>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</si>
  <si>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</si>
  <si>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</si>
  <si>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</si>
  <si>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</si>
  <si>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</si>
  <si>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</si>
  <si>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</si>
  <si>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</si>
  <si>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Brühl (325);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</si>
  <si>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</si>
  <si>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</si>
  <si>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</si>
  <si>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</si>
  <si>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</si>
  <si>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</si>
  <si>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</si>
  <si>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</si>
  <si>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</si>
  <si>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</si>
  <si>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</si>
  <si>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</si>
  <si>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</si>
  <si>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</si>
  <si>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</si>
  <si>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</si>
  <si>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</si>
  <si>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</si>
  <si>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</si>
  <si>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</si>
  <si>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</si>
  <si>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</si>
  <si>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</si>
  <si>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</si>
  <si>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</si>
  <si>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</si>
  <si>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</si>
  <si>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</si>
  <si>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</si>
  <si>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</si>
  <si>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</si>
  <si>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</si>
  <si>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</si>
  <si>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</si>
  <si>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</si>
  <si>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</si>
  <si>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</si>
  <si>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</si>
  <si>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</si>
  <si>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</si>
  <si>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</si>
  <si>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</si>
  <si>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</si>
  <si>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</si>
  <si>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</si>
  <si>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</si>
  <si>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</si>
  <si>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</si>
  <si>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</si>
  <si>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</si>
  <si>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</si>
  <si>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</si>
  <si>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</si>
  <si>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</si>
  <si>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</si>
  <si>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</si>
  <si>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</si>
  <si>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</si>
  <si>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</si>
  <si>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</si>
  <si>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</si>
  <si>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</si>
  <si>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</si>
  <si>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</si>
  <si>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</si>
  <si>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</si>
  <si>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</si>
  <si>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</si>
  <si>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</si>
  <si>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</si>
  <si>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</si>
  <si>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</si>
  <si>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</si>
  <si>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</si>
  <si>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</si>
  <si>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</si>
  <si>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</si>
  <si>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</si>
  <si>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</si>
  <si>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</si>
  <si>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</si>
  <si>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</si>
  <si>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</si>
  <si>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</si>
  <si>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</si>
  <si>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</si>
  <si>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</si>
  <si>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</si>
  <si>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</si>
  <si>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</si>
  <si>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Brühl (325)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</si>
  <si>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</si>
  <si>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</si>
  <si>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</si>
  <si>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</si>
  <si>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</si>
  <si>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</si>
  <si>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</si>
  <si>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</si>
  <si>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</si>
  <si>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</si>
  <si>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</si>
  <si>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</si>
  <si>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</si>
  <si>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</si>
  <si>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</si>
  <si>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</si>
  <si>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</si>
  <si>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</si>
  <si>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</si>
  <si>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</si>
  <si>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</si>
  <si>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</si>
  <si>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</si>
  <si>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</si>
  <si>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</si>
  <si>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</si>
  <si>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</si>
  <si>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</si>
  <si>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</si>
  <si>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</si>
  <si>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</si>
  <si>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</si>
  <si>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</si>
  <si>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</si>
  <si>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</si>
  <si>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</si>
  <si>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</si>
  <si>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</si>
  <si>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</si>
  <si>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</si>
  <si>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</si>
  <si>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</si>
  <si>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</si>
  <si>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</si>
  <si>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</si>
  <si>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</si>
  <si>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</si>
  <si>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</si>
  <si>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</si>
  <si>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</si>
  <si>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</si>
  <si>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</si>
  <si>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</si>
  <si>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</si>
  <si>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</si>
  <si>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</si>
  <si>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</si>
  <si>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</si>
  <si>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</si>
  <si>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</si>
  <si>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</si>
  <si>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</si>
  <si>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</si>
  <si>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</si>
  <si>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</si>
  <si>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</si>
  <si>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</si>
  <si>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</si>
  <si>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</si>
  <si>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</si>
  <si>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</si>
  <si>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</si>
  <si>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</si>
  <si>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</si>
  <si>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</si>
  <si>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</si>
  <si>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</si>
  <si>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</si>
  <si>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</si>
  <si>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</si>
  <si>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</si>
  <si>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</si>
  <si>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</si>
  <si>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</si>
  <si>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</si>
  <si>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</si>
  <si>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</si>
  <si>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</si>
  <si>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</si>
  <si>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</si>
  <si>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</si>
  <si>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</si>
  <si>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</si>
  <si>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</si>
  <si>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</si>
  <si>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</si>
  <si>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</si>
  <si>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</si>
  <si>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</si>
  <si>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</si>
  <si>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</si>
  <si>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</si>
  <si>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</si>
  <si>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</si>
  <si>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</si>
  <si>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</si>
  <si>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</si>
  <si>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</si>
  <si>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</si>
  <si>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</si>
  <si>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</si>
  <si>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</si>
  <si>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</si>
  <si>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</si>
  <si>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</si>
  <si>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</si>
  <si>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</si>
  <si>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</si>
  <si>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</si>
  <si>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</si>
  <si>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</si>
  <si>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</si>
  <si>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</si>
  <si>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</si>
  <si>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</si>
  <si>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</si>
  <si>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</si>
  <si>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</si>
  <si>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</si>
  <si>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</si>
  <si>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</si>
  <si>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</si>
  <si>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</si>
  <si>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</si>
  <si>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</si>
  <si>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</si>
  <si>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</si>
  <si>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</si>
  <si>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</si>
  <si>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</si>
  <si>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</si>
  <si>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</si>
  <si>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</si>
  <si>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Brühl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</si>
  <si>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</si>
  <si>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</si>
  <si>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</si>
  <si>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</si>
  <si>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</si>
  <si>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</si>
  <si>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</si>
  <si>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</si>
  <si>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</si>
  <si>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</si>
  <si>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</si>
  <si>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</si>
  <si>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</si>
  <si>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</si>
  <si>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</si>
  <si>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</si>
  <si>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</si>
  <si>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</si>
  <si>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</si>
  <si>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</si>
  <si>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</si>
  <si>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</si>
  <si>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</si>
  <si>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</si>
  <si>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</si>
  <si>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</si>
  <si>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</si>
  <si>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</si>
  <si>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</si>
  <si>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</si>
  <si>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</si>
  <si>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</si>
  <si>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</si>
  <si>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</si>
  <si>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</si>
  <si>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</si>
  <si>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</si>
  <si>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</si>
  <si>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</si>
  <si>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</si>
  <si>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</si>
  <si>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</si>
  <si>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</si>
  <si>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</si>
  <si>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</si>
  <si>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</si>
  <si>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Brühl (325);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</si>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</sst>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{0749AD14-FA7F-415B-AA4D-7682CE7D6003}</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BD56-49C7-AE84-3964A87F13B3}"/>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{DA4D1CB9-2052-4F17-8EE9-7B77A37A91AF}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BD56-49C7-AE84-3964A87F13B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{0B82B848-560C-4D9A-967A-4801E912B298}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D56-49C7-AE84-3964A87F13B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{C805A95E-4A78-4EB7-8107-7A150E68B102}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D56-49C7-AE84-3964A87F13B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1.6498529833975191</c:v>
                </c:pt>
                <c:pt idx="1">
                  <c:v>1.3225681822425275</c:v>
                </c:pt>
                <c:pt idx="2">
                  <c:v>1.1186464311118853</c:v>
                </c:pt>
                <c:pt idx="3">
                  <c:v>1.0875687030768</c:v>
                </c:pt>
              </c:numCache>
            </c:numRef>
          </c:val>
          <c:extLst>
            <c:ext xmlns:c16="http://schemas.microsoft.com/office/drawing/2014/chart" uri="{C3380CC4-5D6E-409C-BE32-E72D297353CC}">
              <c16:uniqueId val="{00000004-BD56-49C7-AE84-3964A87F13B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{E8AB7543-B581-4874-A4EB-2C87E063C5FB}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D56-49C7-AE84-3964A87F13B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{30D8E47C-D771-443F-9B23-53A575179518}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D56-49C7-AE84-3964A87F13B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{0F06BC81-56FF-4DCB-BBC6-79B1879F8C1C}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D56-49C7-AE84-3964A87F13B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{5B44C012-49D1-44A6-B4D0-33022355C47D}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D56-49C7-AE84-3964A87F13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56-49C7-AE84-3964A87F13B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56-49C7-AE84-3964A87F13B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{D023E85F-CD87-4005-A684-3DC0597FF4F1}</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8014-47C7-82D6-A4F1D0B0655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{1B5699D2-45CB-4324-8E7C-D7E19757BD19}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8014-47C7-82D6-A4F1D0B0655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{F59C4768-248D-4AEA-B98F-3A20F3F6941B}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014-47C7-82D6-A4F1D0B0655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{73F97B7B-386A-4156-9C17-0E857FE5E8E4}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014-47C7-82D6-A4F1D0B065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-4.5759670344277552</c:v>
                </c:pt>
                <c:pt idx="1">
                  <c:v>-3.156552267354261</c:v>
                </c:pt>
                <c:pt idx="2">
                  <c:v>-2.7637010795899166</c:v>
                </c:pt>
                <c:pt idx="3">
                  <c:v>-2.8655893304673015</c:v>
                </c:pt>
              </c:numCache>
            </c:numRef>
          </c:val>
          <c:extLst>
            <c:ext xmlns:c16="http://schemas.microsoft.com/office/drawing/2014/chart" uri="{C3380CC4-5D6E-409C-BE32-E72D297353CC}">
              <c16:uniqueId val="{00000004-8014-47C7-82D6-A4F1D0B0655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{72847A06-58E4-4839-9319-821771CA92FA}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014-47C7-82D6-A4F1D0B0655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{6CD59257-A805-45EE-B11B-36D604E6667B}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014-47C7-82D6-A4F1D0B0655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{8B98F066-9C7C-4AED-9E22-E44DC9841D9D}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014-47C7-82D6-A4F1D0B0655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{DFEF7085-E047-4306-935C-9D8E69884131}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014-47C7-82D6-A4F1D0B065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014-47C7-82D6-A4F1D0B0655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014-47C7-82D6-A4F1D0B0655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{E0890639-1810-4146-9061-1437E8F20759}</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06A7-4BE6-BE17-F5EB87BE8CA3}"/>
                </c:ext>
              </c:extLst>
            </c:dLbl>
            <c:dLbl>
              <c:idx val="1"/>
              <c:tx>
                <c:strRef>
                  <c:f>Daten_Diagramme!$D$15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{A487658D-2801-4F3C-A221-51EF14DBAA30}</c15:txfldGUID>
                      <c15:f>Daten_Diagramme!$D$15</c15:f>
                      <c15:dlblFieldTableCache>
                        <c:ptCount val="1"/>
                        <c:pt idx="0">
                          <c:v>-0.3</c:v>
                        </c:pt>
                      </c15:dlblFieldTableCache>
                    </c15:dlblFTEntry>
                  </c15:dlblFieldTable>
                  <c15:showDataLabelsRange val="0"/>
                </c:ext>
                <c:ext xmlns:c16="http://schemas.microsoft.com/office/drawing/2014/chart" uri="{C3380CC4-5D6E-409C-BE32-E72D297353CC}">
                  <c16:uniqueId val="{00000001-06A7-4BE6-BE17-F5EB87BE8CA3}"/>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{D9D7F46A-7C5E-4D82-99AF-C86F224EAE6E}</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06A7-4BE6-BE17-F5EB87BE8CA3}"/>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{96AA56DF-D486-4C18-8542-B5F9F082BF6B}</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06A7-4BE6-BE17-F5EB87BE8CA3}"/>
                </c:ext>
              </c:extLst>
            </c:dLbl>
            <c:dLbl>
              <c:idx val="4"/>
              <c:tx>
                <c:strRef>
                  <c:f>Daten_Diagramme!$D$18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{2F1EDDA2-F695-4CCD-99E8-DEC8C5CCEB79}</c15:txfldGUID>
                      <c15:f>Daten_Diagramme!$D$18</c15:f>
                      <c15:dlblFieldTableCache>
                        <c:ptCount val="1"/>
                        <c:pt idx="0">
                          <c:v>4.8</c:v>
                        </c:pt>
                      </c15:dlblFieldTableCache>
                    </c15:dlblFTEntry>
                  </c15:dlblFieldTable>
                  <c15:showDataLabelsRange val="0"/>
                </c:ext>
                <c:ext xmlns:c16="http://schemas.microsoft.com/office/drawing/2014/chart" uri="{C3380CC4-5D6E-409C-BE32-E72D297353CC}">
                  <c16:uniqueId val="{00000004-06A7-4BE6-BE17-F5EB87BE8CA3}"/>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{C8EEC65A-CDE1-49FC-BED5-2C9C4E2D6765}</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06A7-4BE6-BE17-F5EB87BE8CA3}"/>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{BCF5005C-C404-423B-8ADB-155975B80A70}</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06A7-4BE6-BE17-F5EB87BE8CA3}"/>
                </c:ext>
              </c:extLst>
            </c:dLbl>
            <c:dLbl>
              <c:idx val="7"/>
              <c:tx>
                <c:strRef>
                  <c:f>Daten_Diagramme!$D$21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{F4CCCF85-012C-4B24-B32B-1896CF456CC6}</c15:txfldGUID>
                      <c15:f>Daten_Diagramme!$D$21</c15:f>
                      <c15:dlblFieldTableCache>
                        <c:ptCount val="1"/>
                        <c:pt idx="0">
                          <c:v>3.9</c:v>
                        </c:pt>
                      </c15:dlblFieldTableCache>
                    </c15:dlblFTEntry>
                  </c15:dlblFieldTable>
                  <c15:showDataLabelsRange val="0"/>
                </c:ext>
                <c:ext xmlns:c16="http://schemas.microsoft.com/office/drawing/2014/chart" uri="{C3380CC4-5D6E-409C-BE32-E72D297353CC}">
                  <c16:uniqueId val="{00000007-06A7-4BE6-BE17-F5EB87BE8CA3}"/>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{F00C09B2-899F-42CF-97F6-24F29121237E}</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06A7-4BE6-BE17-F5EB87BE8CA3}"/>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{B5E17EA0-B83B-4423-9FD1-3BF209D9861C}</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06A7-4BE6-BE17-F5EB87BE8CA3}"/>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{7B96BFA7-4FEE-491B-9C59-B0A2CF13C66A}</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06A7-4BE6-BE17-F5EB87BE8CA3}"/>
                </c:ext>
              </c:extLst>
            </c:dLbl>
            <c:dLbl>
              <c:idx val="11"/>
              <c:tx>
                <c:strRef>
                  <c:f>Daten_Diagramme!$D$25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{357AEF20-2CEB-4DD5-8A98-1B6329D95329}</c15:txfldGUID>
                      <c15:f>Daten_Diagramme!$D$25</c15:f>
                      <c15:dlblFieldTableCache>
                        <c:ptCount val="1"/>
                        <c:pt idx="0">
                          <c:v>1.1</c:v>
                        </c:pt>
                      </c15:dlblFieldTableCache>
                    </c15:dlblFTEntry>
                  </c15:dlblFieldTable>
                  <c15:showDataLabelsRange val="0"/>
                </c:ext>
                <c:ext xmlns:c16="http://schemas.microsoft.com/office/drawing/2014/chart" uri="{C3380CC4-5D6E-409C-BE32-E72D297353CC}">
                  <c16:uniqueId val="{0000000B-06A7-4BE6-BE17-F5EB87BE8CA3}"/>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{4B536541-E6DD-4445-9724-83E334C00196}</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06A7-4BE6-BE17-F5EB87BE8CA3}"/>
                </c:ext>
              </c:extLst>
            </c:dLbl>
            <c:dLbl>
              <c:idx val="13"/>
              <c:tx>
                <c:strRef>
                  <c:f>Daten_Diagramme!$D$27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{1DD035BB-FCFF-402A-A18D-CDA26523E93E}</c15:txfldGUID>
                      <c15:f>Daten_Diagramme!$D$27</c15:f>
                      <c15:dlblFieldTableCache>
                        <c:ptCount val="1"/>
                        <c:pt idx="0">
                          <c:v>6.0</c:v>
                        </c:pt>
                      </c15:dlblFieldTableCache>
                    </c15:dlblFTEntry>
                  </c15:dlblFieldTable>
                  <c15:showDataLabelsRange val="0"/>
                </c:ext>
                <c:ext xmlns:c16="http://schemas.microsoft.com/office/drawing/2014/chart" uri="{C3380CC4-5D6E-409C-BE32-E72D297353CC}">
                  <c16:uniqueId val="{0000000D-06A7-4BE6-BE17-F5EB87BE8CA3}"/>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{470E68DD-DE53-4FB8-8150-10B7CA592979}</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06A7-4BE6-BE17-F5EB87BE8CA3}"/>
                </c:ext>
              </c:extLst>
            </c:dLbl>
            <c:dLbl>
              <c:idx val="15"/>
              <c:tx>
                <c:strRef>
                  <c:f>Daten_Diagramme!$D$29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{351720F0-A203-4369-835E-0540F131A224}</c15:txfldGUID>
                      <c15:f>Daten_Diagramme!$D$29</c15:f>
                      <c15:dlblFieldTableCache>
                        <c:ptCount val="1"/>
                        <c:pt idx="0">
                          <c:v>-7.1</c:v>
                        </c:pt>
                      </c15:dlblFieldTableCache>
                    </c15:dlblFTEntry>
                  </c15:dlblFieldTable>
                  <c15:showDataLabelsRange val="0"/>
                </c:ext>
                <c:ext xmlns:c16="http://schemas.microsoft.com/office/drawing/2014/chart" uri="{C3380CC4-5D6E-409C-BE32-E72D297353CC}">
                  <c16:uniqueId val="{0000000F-06A7-4BE6-BE17-F5EB87BE8CA3}"/>
                </c:ext>
              </c:extLst>
            </c:dLbl>
            <c:dLbl>
              <c:idx val="16"/>
              <c:tx>
                <c:strRef>
                  <c:f>Daten_Diagramme!$D$30</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{F4B787F6-1CBD-413A-B57E-5DB95D44176A}</c15:txfldGUID>
                      <c15:f>Daten_Diagramme!$D$30</c15:f>
                      <c15:dlblFieldTableCache>
                        <c:ptCount val="1"/>
                        <c:pt idx="0">
                          <c:v>7.9</c:v>
                        </c:pt>
                      </c15:dlblFieldTableCache>
                    </c15:dlblFTEntry>
                  </c15:dlblFieldTable>
                  <c15:showDataLabelsRange val="0"/>
                </c:ext>
                <c:ext xmlns:c16="http://schemas.microsoft.com/office/drawing/2014/chart" uri="{C3380CC4-5D6E-409C-BE32-E72D297353CC}">
                  <c16:uniqueId val="{00000010-06A7-4BE6-BE17-F5EB87BE8CA3}"/>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{7F187AF3-7148-4BC7-96D6-A9BEC46D110B}</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06A7-4BE6-BE17-F5EB87BE8CA3}"/>
                </c:ext>
              </c:extLst>
            </c:dLbl>
            <c:dLbl>
              <c:idx val="18"/>
              <c:tx>
                <c:strRef>
                  <c:f>Daten_Diagramme!$D$32</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{DA738993-94D2-4664-A7BA-FB5B1A33FC67}</c15:txfldGUID>
                      <c15:f>Daten_Diagramme!$D$32</c15:f>
                      <c15:dlblFieldTableCache>
                        <c:ptCount val="1"/>
                        <c:pt idx="0">
                          <c:v>9.4</c:v>
                        </c:pt>
                      </c15:dlblFieldTableCache>
                    </c15:dlblFTEntry>
                  </c15:dlblFieldTable>
                  <c15:showDataLabelsRange val="0"/>
                </c:ext>
                <c:ext xmlns:c16="http://schemas.microsoft.com/office/drawing/2014/chart" uri="{C3380CC4-5D6E-409C-BE32-E72D297353CC}">
                  <c16:uniqueId val="{00000012-06A7-4BE6-BE17-F5EB87BE8CA3}"/>
                </c:ext>
              </c:extLst>
            </c:dLbl>
            <c:dLbl>
              <c:idx val="19"/>
              <c:tx>
                <c:strRef>
                  <c:f>Daten_Diagramme!$D$33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{00247212-7C3C-4F15-BB88-4926CFDDBF28}</c15:txfldGUID>
                      <c15:f>Daten_Diagramme!$D$33</c15:f>
                      <c15:dlblFieldTableCache>
                        <c:ptCount val="1"/>
                        <c:pt idx="0">
                          <c:v>-5.5</c:v>
                        </c:pt>
                      </c15:dlblFieldTableCache>
                    </c15:dlblFTEntry>
                  </c15:dlblFieldTable>
                  <c15:showDataLabelsRange val="0"/>
                </c:ext>
                <c:ext xmlns:c16="http://schemas.microsoft.com/office/drawing/2014/chart" uri="{C3380CC4-5D6E-409C-BE32-E72D297353CC}">
                  <c16:uniqueId val="{00000013-06A7-4BE6-BE17-F5EB87BE8CA3}"/>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{B1569BF5-405A-47D7-8152-0C76FDB8B710}</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06A7-4BE6-BE17-F5EB87BE8CA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{B55645CD-09A0-44EC-90BE-8DAE74543349}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6A7-4BE6-BE17-F5EB87BE8CA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{71669102-8D48-4EBC-9D37-B65C21F3AE01}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A7-4BE6-BE17-F5EB87BE8CA3}"/>
                </c:ext>
              </c:extLst>
            </c:dLbl>
            <c:dLbl>
              <c:idx val="23"/>
              <c:tx>
                <c:strRef>
                  <c:f>Daten_Diagramme!$D$37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{453A6703-4844-44B4-9FC9-E6F7DD760100}</c15:txfldGUID>
                      <c15:f>Daten_Diagramme!$D$37</c15:f>
                      <c15:dlblFieldTableCache>
                        <c:ptCount val="1"/>
                        <c:pt idx="0">
                          <c:v>-0.3</c:v>
                        </c:pt>
                      </c15:dlblFieldTableCache>
                    </c15:dlblFTEntry>
                  </c15:dlblFieldTable>
                  <c15:showDataLabelsRange val="0"/>
                </c:ext>
                <c:ext xmlns:c16="http://schemas.microsoft.com/office/drawing/2014/chart" uri="{C3380CC4-5D6E-409C-BE32-E72D297353CC}">
                  <c16:uniqueId val="{00000017-06A7-4BE6-BE17-F5EB87BE8CA3}"/>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{22CBA4F5-3453-48F8-BE05-69A840A6AC32}</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06A7-4BE6-BE17-F5EB87BE8CA3}"/>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{04467DBC-7718-4FBA-B868-1B0A94696878}</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06A7-4BE6-BE17-F5EB87BE8CA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{E15E360F-1538-4C68-90DE-B7FD9FB9C030}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A7-4BE6-BE17-F5EB87BE8CA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{5004D8C7-7FD4-46A1-95B7-9B123B6EDE2C}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A7-4BE6-BE17-F5EB87BE8CA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{51D6E94D-D06F-488D-95FB-45306642E233}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A7-4BE6-BE17-F5EB87BE8CA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{E05B04C3-7554-4219-9BEE-C5E6E7145BB3}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A7-4BE6-BE17-F5EB87BE8CA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{61D4138F-9ED4-4C48-A605-7E6870E4C37C}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A7-4BE6-BE17-F5EB87BE8CA3}"/>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{9F936329-4A2B-430D-B7AA-34006D12E603}</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06A7-4BE6-BE17-F5EB87BE8C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1.6498529833975191</c:v>
                </c:pt>
                <c:pt idx="1">
                  <c:v>-0.29175784099197666</c:v>
                </c:pt>
                <c:pt idx="2">
                  <c:v>0.87931034482758619</c:v>
                </c:pt>
                <c:pt idx="3">
                  <c:v>0.15413801280531184</c:v>
                </c:pt>
                <c:pt idx="4">
                  <c:v>4.8128342245989302</c:v>
                </c:pt>
                <c:pt idx="5">
                  <c:v>-1.0085236515062788</c:v>
                </c:pt>
                <c:pt idx="6">
                  <c:v>-0.270310857486109</c:v>
                </c:pt>
                <c:pt idx="7">
                  <c:v>3.9490147012824521</c:v>
                </c:pt>
                <c:pt idx="8">
                  <c:v>0.80893784090010801</c:v>
                </c:pt>
                <c:pt idx="9">
                  <c:v>2.5458814805660261</c:v>
                </c:pt>
                <c:pt idx="10">
                  <c:v>-0.49837071113666859</c:v>
                </c:pt>
                <c:pt idx="11">
                  <c:v>1.141842172037554</c:v>
                </c:pt>
                <c:pt idx="12">
                  <c:v>1.2363023321157629</c:v>
                </c:pt>
                <c:pt idx="13">
                  <c:v>6.0287860957726078</c:v>
                </c:pt>
                <c:pt idx="14">
                  <c:v>3.7952338923212712</c:v>
                </c:pt>
                <c:pt idx="15">
                  <c:v>-7.1235568656349795</c:v>
                </c:pt>
                <c:pt idx="16">
                  <c:v>7.8714445303772447</c:v>
                </c:pt>
                <c:pt idx="17">
                  <c:v>3.1483736301965561</c:v>
                </c:pt>
                <c:pt idx="18">
                  <c:v>9.3769716088328074</c:v>
                </c:pt>
                <c:pt idx="19">
                  <c:v>-5.5477376055423253</c:v>
                </c:pt>
                <c:pt idx="20">
                  <c:v>-1.8512804689910523</c:v>
                </c:pt>
                <c:pt idx="21">
                  <c:v>0</c:v>
                </c:pt>
                <c:pt idx="23">
                  <c:v>-0.29175784099197666</c:v>
                </c:pt>
                <c:pt idx="24">
                  <c:v>1.16199067349591</c:v>
                </c:pt>
                <c:pt idx="25">
                  <c:v>1.8399034539484773</c:v>
                </c:pt>
              </c:numCache>
            </c:numRef>
          </c:val>
          <c:extLst>
            <c:ext xmlns:c16="http://schemas.microsoft.com/office/drawing/2014/chart" uri="{C3380CC4-5D6E-409C-BE32-E72D297353CC}">
              <c16:uniqueId val="{00000020-06A7-4BE6-BE17-F5EB87BE8CA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{48DDACE1-B531-4AE2-AFBC-B33D58A176B6}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A7-4BE6-BE17-F5EB87BE8CA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{1D2F127A-1C75-4A0C-8129-871EC1D166AF}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A7-4BE6-BE17-F5EB87BE8CA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{AE476125-769F-4467-9A1D-2546D9BC49E4}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A7-4BE6-BE17-F5EB87BE8CA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{35F2700C-E9BA-4985-AAA7-867709A5006F}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A7-4BE6-BE17-F5EB87BE8CA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{B8223367-2EB5-43F0-B970-9744C8905D6E}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A7-4BE6-BE17-F5EB87BE8CA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{4B98632A-4B8A-4688-BD2C-CC5C938D355F}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A7-4BE6-BE17-F5EB87BE8CA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{626B8E97-02D3-49E0-BD3F-956298F48ACC}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A7-4BE6-BE17-F5EB87BE8CA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{B06D480F-466F-479A-ABB9-9C7F0B3F4E37}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A7-4BE6-BE17-F5EB87BE8CA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{23591528-AD0B-47A4-B4D4-D23498578B8D}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A7-4BE6-BE17-F5EB87BE8CA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{733FFB9A-CF6D-4524-954C-18672D58C981}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A7-4BE6-BE17-F5EB87BE8CA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{5E0125B6-F46D-48D4-8822-EC6A0039C144}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A7-4BE6-BE17-F5EB87BE8CA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{0F449322-EA2C-4A96-A7A3-9FA9B8E33BAA}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A7-4BE6-BE17-F5EB87BE8CA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{D112FE45-8089-42B7-8C80-E77DBB6A80B6}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A7-4BE6-BE17-F5EB87BE8CA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{FDD53CA6-06C4-4091-86B0-845D828B85A0}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A7-4BE6-BE17-F5EB87BE8CA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{6B18C858-2454-49D2-A140-81A0808F9FBC}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A7-4BE6-BE17-F5EB87BE8CA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{277BC3CD-4CF6-4711-B979-2EF875E3024A}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A7-4BE6-BE17-F5EB87BE8CA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{5C4FF11C-4E55-4E1F-841D-7E450F046F7C}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A7-4BE6-BE17-F5EB87BE8CA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{0E990E6E-5507-4516-AA4F-00DB0BEAF049}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A7-4BE6-BE17-F5EB87BE8CA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{89F1EBAB-E996-4AA5-9394-42CF9A8D36CF}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A7-4BE6-BE17-F5EB87BE8CA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{603EADDF-B93B-487E-BC04-08CD6D71C121}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A7-4BE6-BE17-F5EB87BE8CA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{804DCD52-7B1D-45AA-AE19-92AE55C1ED68}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A7-4BE6-BE17-F5EB87BE8CA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{C7737E6F-4BF3-4434-AB3D-819B2074EF01}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A7-4BE6-BE17-F5EB87BE8CA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{F11A201E-8BAC-44C4-B1E2-54B08FA894E0}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A7-4BE6-BE17-F5EB87BE8CA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{30B756A5-F0CA-4885-A423-D68B7B75BD49}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A7-4BE6-BE17-F5EB87BE8CA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{DD32BBE6-0956-4856-926E-4E4BB202AFD5}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A7-4BE6-BE17-F5EB87BE8CA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{1D3567A0-8C06-438B-8A22-B0D31C0EEFD0}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A7-4BE6-BE17-F5EB87BE8CA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{04C63945-7A89-4159-9C10-6BBF426F7C94}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A7-4BE6-BE17-F5EB87BE8CA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{DAD64C3E-39F9-48B5-A99F-A1B6D1A30CC8}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A7-4BE6-BE17-F5EB87BE8CA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{698BB0DF-6084-48A2-98D2-E6344FBFC3EF}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A7-4BE6-BE17-F5EB87BE8CA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{C761BEC4-BB01-4567-957B-08B81C7AC046}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A7-4BE6-BE17-F5EB87BE8CA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{FBC28DA2-9BFD-4DF2-B495-C976FB20B2D4}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A7-4BE6-BE17-F5EB87BE8CA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{58585893-ECA2-461B-A040-C9271CC06BD8}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A7-4BE6-BE17-F5EB87BE8C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6A7-4BE6-BE17-F5EB87BE8CA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6A7-4BE6-BE17-F5EB87BE8CA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{3CF2C783-F36A-4657-A461-BD877D2DBA5D}</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E436-4E49-8C73-27E18A91F288}"/>
                </c:ext>
              </c:extLst>
            </c:dLbl>
            <c:dLbl>
              <c:idx val="1"/>
              <c:tx>
                <c:strRef>
                  <c:f>Daten_Diagramme!$E$15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{53849B8D-9A1F-46D8-965D-257E39CB8C1D}</c15:txfldGUID>
                      <c15:f>Daten_Diagramme!$E$15</c15:f>
                      <c15:dlblFieldTableCache>
                        <c:ptCount val="1"/>
                        <c:pt idx="0">
                          <c:v>1.7</c:v>
                        </c:pt>
                      </c15:dlblFieldTableCache>
                    </c15:dlblFTEntry>
                  </c15:dlblFieldTable>
                  <c15:showDataLabelsRange val="0"/>
                </c:ext>
                <c:ext xmlns:c16="http://schemas.microsoft.com/office/drawing/2014/chart" uri="{C3380CC4-5D6E-409C-BE32-E72D297353CC}">
                  <c16:uniqueId val="{00000001-E436-4E49-8C73-27E18A91F288}"/>
                </c:ext>
              </c:extLst>
            </c:dLbl>
            <c:dLbl>
              <c:idx val="2"/>
              <c:tx>
                <c:strRef>
                  <c:f>Daten_Diagramme!$E$16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{7F3565F8-89EC-422D-9B1B-5C9D29C05540}</c15:txfldGUID>
                      <c15:f>Daten_Diagramme!$E$16</c15:f>
                      <c15:dlblFieldTableCache>
                        <c:ptCount val="1"/>
                        <c:pt idx="0">
                          <c:v>-6.2</c:v>
                        </c:pt>
                      </c15:dlblFieldTableCache>
                    </c15:dlblFTEntry>
                  </c15:dlblFieldTable>
                  <c15:showDataLabelsRange val="0"/>
                </c:ext>
                <c:ext xmlns:c16="http://schemas.microsoft.com/office/drawing/2014/chart" uri="{C3380CC4-5D6E-409C-BE32-E72D297353CC}">
                  <c16:uniqueId val="{00000002-E436-4E49-8C73-27E18A91F288}"/>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{545002FE-5CA0-418C-9204-6C8CC6F26860}</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E436-4E49-8C73-27E18A91F288}"/>
                </c:ext>
              </c:extLst>
            </c:dLbl>
            <c:dLbl>
              <c:idx val="4"/>
              <c:tx>
                <c:strRef>
                  <c:f>Daten_Diagramme!$E$18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{D08FD9DB-301B-4740-8216-4D1499379B5E}</c15:txfldGUID>
                      <c15:f>Daten_Diagramme!$E$18</c15:f>
                      <c15:dlblFieldTableCache>
                        <c:ptCount val="1"/>
                        <c:pt idx="0">
                          <c:v>-3.5</c:v>
                        </c:pt>
                      </c15:dlblFieldTableCache>
                    </c15:dlblFTEntry>
                  </c15:dlblFieldTable>
                  <c15:showDataLabelsRange val="0"/>
                </c:ext>
                <c:ext xmlns:c16="http://schemas.microsoft.com/office/drawing/2014/chart" uri="{C3380CC4-5D6E-409C-BE32-E72D297353CC}">
                  <c16:uniqueId val="{00000004-E436-4E49-8C73-27E18A91F288}"/>
                </c:ext>
              </c:extLst>
            </c:dLbl>
            <c:dLbl>
              <c:idx val="5"/>
              <c:tx>
                <c:strRef>
                  <c:f>Daten_Diagramme!$E$19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{F0F0ACF9-A76D-4F53-9052-1A032EE201C1}</c15:txfldGUID>
                      <c15:f>Daten_Diagramme!$E$19</c15:f>
                      <c15:dlblFieldTableCache>
                        <c:ptCount val="1"/>
                        <c:pt idx="0">
                          <c:v>-4.7</c:v>
                        </c:pt>
                      </c15:dlblFieldTableCache>
                    </c15:dlblFTEntry>
                  </c15:dlblFieldTable>
                  <c15:showDataLabelsRange val="0"/>
                </c:ext>
                <c:ext xmlns:c16="http://schemas.microsoft.com/office/drawing/2014/chart" uri="{C3380CC4-5D6E-409C-BE32-E72D297353CC}">
                  <c16:uniqueId val="{00000005-E436-4E49-8C73-27E18A91F288}"/>
                </c:ext>
              </c:extLst>
            </c:dLbl>
            <c:dLbl>
              <c:idx val="6"/>
              <c:tx>
                <c:strRef>
                  <c:f>Daten_Diagramme!$E$20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{4B15158F-AE1E-47F2-892C-73B86F7D1592}</c15:txfldGUID>
                      <c15:f>Daten_Diagramme!$E$20</c15:f>
                      <c15:dlblFieldTableCache>
                        <c:ptCount val="1"/>
                        <c:pt idx="0">
                          <c:v>-7.8</c:v>
                        </c:pt>
                      </c15:dlblFieldTableCache>
                    </c15:dlblFTEntry>
                  </c15:dlblFieldTable>
                  <c15:showDataLabelsRange val="0"/>
                </c:ext>
                <c:ext xmlns:c16="http://schemas.microsoft.com/office/drawing/2014/chart" uri="{C3380CC4-5D6E-409C-BE32-E72D297353CC}">
                  <c16:uniqueId val="{00000006-E436-4E49-8C73-27E18A91F288}"/>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{A72D908B-C544-4806-ABDF-7C214A68508F}</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E436-4E49-8C73-27E18A91F288}"/>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{8B8C860C-4A2C-4942-BE9D-13C552E72A2A}</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E436-4E49-8C73-27E18A91F288}"/>
                </c:ext>
              </c:extLst>
            </c:dLbl>
            <c:dLbl>
              <c:idx val="9"/>
              <c:tx>
                <c:strRef>
                  <c:f>Daten_Diagramme!$E$23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{C6FB940D-A28E-4FB0-9F5C-20631B3D2EAA}</c15:txfldGUID>
                      <c15:f>Daten_Diagramme!$E$23</c15:f>
                      <c15:dlblFieldTableCache>
                        <c:ptCount val="1"/>
                        <c:pt idx="0">
                          <c:v>-6.4</c:v>
                        </c:pt>
                      </c15:dlblFieldTableCache>
                    </c15:dlblFTEntry>
                  </c15:dlblFieldTable>
                  <c15:showDataLabelsRange val="0"/>
                </c:ext>
                <c:ext xmlns:c16="http://schemas.microsoft.com/office/drawing/2014/chart" uri="{C3380CC4-5D6E-409C-BE32-E72D297353CC}">
                  <c16:uniqueId val="{00000009-E436-4E49-8C73-27E18A91F288}"/>
                </c:ext>
              </c:extLst>
            </c:dLbl>
            <c:dLbl>
              <c:idx val="10"/>
              <c:tx>
                <c:strRef>
                  <c:f>Daten_Diagramme!$E$24</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{9111BA39-795D-4ED8-B59A-D59D0CC14F52}</c15:txfldGUID>
                      <c15:f>Daten_Diagramme!$E$24</c15:f>
                      <c15:dlblFieldTableCache>
                        <c:ptCount val="1"/>
                        <c:pt idx="0">
                          <c:v>-18.3</c:v>
                        </c:pt>
                      </c15:dlblFieldTableCache>
                    </c15:dlblFTEntry>
                  </c15:dlblFieldTable>
                  <c15:showDataLabelsRange val="0"/>
                </c:ext>
                <c:ext xmlns:c16="http://schemas.microsoft.com/office/drawing/2014/chart" uri="{C3380CC4-5D6E-409C-BE32-E72D297353CC}">
                  <c16:uniqueId val="{0000000A-E436-4E49-8C73-27E18A91F288}"/>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{88E08AF7-C93C-452C-A92E-EDCA88AB26F8}</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E436-4E49-8C73-27E18A91F288}"/>
                </c:ext>
              </c:extLst>
            </c:dLbl>
            <c:dLbl>
              <c:idx val="12"/>
              <c:tx>
                <c:strRef>
                  <c:f>Daten_Diagramme!$E$26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{2FA78E9B-F4A7-4210-8F26-45698D334C60}</c15:txfldGUID>
                      <c15:f>Daten_Diagramme!$E$26</c15:f>
                      <c15:dlblFieldTableCache>
                        <c:ptCount val="1"/>
                        <c:pt idx="0">
                          <c:v>-1.3</c:v>
                        </c:pt>
                      </c15:dlblFieldTableCache>
                    </c15:dlblFTEntry>
                  </c15:dlblFieldTable>
                  <c15:showDataLabelsRange val="0"/>
                </c:ext>
                <c:ext xmlns:c16="http://schemas.microsoft.com/office/drawing/2014/chart" uri="{C3380CC4-5D6E-409C-BE32-E72D297353CC}">
                  <c16:uniqueId val="{0000000C-E436-4E49-8C73-27E18A91F288}"/>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{30681BC8-DAC2-4DBA-9234-4705C4BE331B}</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E436-4E49-8C73-27E18A91F288}"/>
                </c:ext>
              </c:extLst>
            </c:dLbl>
            <c:dLbl>
              <c:idx val="14"/>
              <c:tx>
                <c:strRef>
                  <c:f>Daten_Diagramme!$E$28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{7A69DD27-41AC-4396-A9EE-FEF1B832661C}</c15:txfldGUID>
                      <c15:f>Daten_Diagramme!$E$28</c15:f>
                      <c15:dlblFieldTableCache>
                        <c:ptCount val="1"/>
                        <c:pt idx="0">
                          <c:v>-8.3</c:v>
                        </c:pt>
                      </c15:dlblFieldTableCache>
                    </c15:dlblFTEntry>
                  </c15:dlblFieldTable>
                  <c15:showDataLabelsRange val="0"/>
                </c:ext>
                <c:ext xmlns:c16="http://schemas.microsoft.com/office/drawing/2014/chart" uri="{C3380CC4-5D6E-409C-BE32-E72D297353CC}">
                  <c16:uniqueId val="{0000000E-E436-4E49-8C73-27E18A91F288}"/>
                </c:ext>
              </c:extLst>
            </c:dLbl>
            <c:dLbl>
              <c:idx val="15"/>
              <c:tx>
                <c:strRef>
                  <c:f>Daten_Diagramme!$E$29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{F3CDAFAC-3C1B-4996-82F4-22CBC70B7F91}</c15:txfldGUID>
                      <c15:f>Daten_Diagramme!$E$29</c15:f>
                      <c15:dlblFieldTableCache>
                        <c:ptCount val="1"/>
                        <c:pt idx="0">
                          <c:v>2.3</c:v>
                        </c:pt>
                      </c15:dlblFieldTableCache>
                    </c15:dlblFTEntry>
                  </c15:dlblFieldTable>
                  <c15:showDataLabelsRange val="0"/>
                </c:ext>
                <c:ext xmlns:c16="http://schemas.microsoft.com/office/drawing/2014/chart" uri="{C3380CC4-5D6E-409C-BE32-E72D297353CC}">
                  <c16:uniqueId val="{0000000F-E436-4E49-8C73-27E18A91F288}"/>
                </c:ext>
              </c:extLst>
            </c:dLbl>
            <c:dLbl>
              <c:idx val="16"/>
              <c:tx>
                <c:strRef>
                  <c:f>Daten_Diagramme!$E$30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{B12A13B5-985F-41FB-9025-E0F718E7EA57}</c15:txfldGUID>
                      <c15:f>Daten_Diagramme!$E$30</c15:f>
                      <c15:dlblFieldTableCache>
                        <c:ptCount val="1"/>
                        <c:pt idx="0">
                          <c:v>5.4</c:v>
                        </c:pt>
                      </c15:dlblFieldTableCache>
                    </c15:dlblFTEntry>
                  </c15:dlblFieldTable>
                  <c15:showDataLabelsRange val="0"/>
                </c:ext>
                <c:ext xmlns:c16="http://schemas.microsoft.com/office/drawing/2014/chart" uri="{C3380CC4-5D6E-409C-BE32-E72D297353CC}">
                  <c16:uniqueId val="{00000010-E436-4E49-8C73-27E18A91F288}"/>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{C11F3E26-FC69-4799-A3B1-71BDE1DE26EC}</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E436-4E49-8C73-27E18A91F288}"/>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{26827691-BF2A-4679-966F-82670EA48998}</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E436-4E49-8C73-27E18A91F288}"/>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{F4BABA7E-FA2B-47BB-9FE8-6F462313A083}</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E436-4E49-8C73-27E18A91F288}"/>
                </c:ext>
              </c:extLst>
            </c:dLbl>
            <c:dLbl>
              <c:idx val="20"/>
              <c:tx>
                <c:strRef>
                  <c:f>Daten_Diagramme!$E$34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{4437FA66-766A-4B99-936C-B9D896C6A1E4}</c15:txfldGUID>
                      <c15:f>Daten_Diagramme!$E$34</c15:f>
                      <c15:dlblFieldTableCache>
                        <c:ptCount val="1"/>
                        <c:pt idx="0">
                          <c:v>-4.5</c:v>
                        </c:pt>
                      </c15:dlblFieldTableCache>
                    </c15:dlblFTEntry>
                  </c15:dlblFieldTable>
                  <c15:showDataLabelsRange val="0"/>
                </c:ext>
                <c:ext xmlns:c16="http://schemas.microsoft.com/office/drawing/2014/chart" uri="{C3380CC4-5D6E-409C-BE32-E72D297353CC}">
                  <c16:uniqueId val="{00000014-E436-4E49-8C73-27E18A91F28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{9E04AEF3-8537-4335-9FEC-48C1E108EA6C}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436-4E49-8C73-27E18A91F28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{4B9C6D3D-1992-46EC-AAA9-35481FDD403B}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436-4E49-8C73-27E18A91F288}"/>
                </c:ext>
              </c:extLst>
            </c:dLbl>
            <c:dLbl>
              <c:idx val="23"/>
              <c:tx>
                <c:strRef>
                  <c:f>Daten_Diagramme!$E$37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{0103E613-D9CE-4068-BBDC-D3461A1033DC}</c15:txfldGUID>
                      <c15:f>Daten_Diagramme!$E$37</c15:f>
                      <c15:dlblFieldTableCache>
                        <c:ptCount val="1"/>
                        <c:pt idx="0">
                          <c:v>1.7</c:v>
                        </c:pt>
                      </c15:dlblFieldTableCache>
                    </c15:dlblFTEntry>
                  </c15:dlblFieldTable>
                  <c15:showDataLabelsRange val="0"/>
                </c:ext>
                <c:ext xmlns:c16="http://schemas.microsoft.com/office/drawing/2014/chart" uri="{C3380CC4-5D6E-409C-BE32-E72D297353CC}">
                  <c16:uniqueId val="{00000017-E436-4E49-8C73-27E18A91F288}"/>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{8D717A04-B3C6-4E3E-9483-FD061BA532A1}</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E436-4E49-8C73-27E18A91F288}"/>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{D0699A54-3A7F-4F1F-A48E-2C55EC8E8118}</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E436-4E49-8C73-27E18A91F28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{1F3CF3EC-4967-401C-BBDA-402451C78B37}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436-4E49-8C73-27E18A91F28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{1AF903FA-05F0-4701-8E9E-E5FE23758360}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436-4E49-8C73-27E18A91F28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{4985A4AD-D50B-413E-BAE2-D16A8C8D7F80}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436-4E49-8C73-27E18A91F28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{1F681F20-A0E1-4587-85D6-FC7A13E24A9D}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436-4E49-8C73-27E18A91F28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{6291BE26-884E-4CF1-B922-E37D8D854AA4}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436-4E49-8C73-27E18A91F288}"/>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{707A1FDC-6112-4C86-9892-8C9ADB017767}</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E436-4E49-8C73-27E18A91F2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-4.5759670344277552</c:v>
                </c:pt>
                <c:pt idx="1">
                  <c:v>1.7195767195767195</c:v>
                </c:pt>
                <c:pt idx="2">
                  <c:v>-6.1728395061728394</c:v>
                </c:pt>
                <c:pt idx="3">
                  <c:v>-4.6484260076493085</c:v>
                </c:pt>
                <c:pt idx="4">
                  <c:v>-3.5414165666266508</c:v>
                </c:pt>
                <c:pt idx="5">
                  <c:v>-4.716981132075472</c:v>
                </c:pt>
                <c:pt idx="6">
                  <c:v>-7.7601410934744264</c:v>
                </c:pt>
                <c:pt idx="7">
                  <c:v>-1.4632268001540238</c:v>
                </c:pt>
                <c:pt idx="8">
                  <c:v>0.50351510545316358</c:v>
                </c:pt>
                <c:pt idx="9">
                  <c:v>-6.3791322314049586</c:v>
                </c:pt>
                <c:pt idx="10">
                  <c:v>-18.2627688172043</c:v>
                </c:pt>
                <c:pt idx="11">
                  <c:v>-1.0139416983523448</c:v>
                </c:pt>
                <c:pt idx="12">
                  <c:v>-1.3333333333333333</c:v>
                </c:pt>
                <c:pt idx="13">
                  <c:v>2.2676655193358979</c:v>
                </c:pt>
                <c:pt idx="14">
                  <c:v>-8.26454033771107</c:v>
                </c:pt>
                <c:pt idx="15">
                  <c:v>2.2875816993464051</c:v>
                </c:pt>
                <c:pt idx="16">
                  <c:v>5.393258426966292</c:v>
                </c:pt>
                <c:pt idx="17">
                  <c:v>-1.8981880931837791</c:v>
                </c:pt>
                <c:pt idx="18">
                  <c:v>-2.679658952496955</c:v>
                </c:pt>
                <c:pt idx="19">
                  <c:v>-2.5525946704067319</c:v>
                </c:pt>
                <c:pt idx="20">
                  <c:v>-4.546102322930027</c:v>
                </c:pt>
                <c:pt idx="21">
                  <c:v>0</c:v>
                </c:pt>
                <c:pt idx="23">
                  <c:v>1.7195767195767195</c:v>
                </c:pt>
                <c:pt idx="24">
                  <c:v>-3.3819522359352461</c:v>
                </c:pt>
                <c:pt idx="25">
                  <c:v>-4.8055048976292092</c:v>
                </c:pt>
              </c:numCache>
            </c:numRef>
          </c:val>
          <c:extLst>
            <c:ext xmlns:c16="http://schemas.microsoft.com/office/drawing/2014/chart" uri="{C3380CC4-5D6E-409C-BE32-E72D297353CC}">
              <c16:uniqueId val="{00000020-E436-4E49-8C73-27E18A91F28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{B0409A6A-DAA8-4B6A-86C2-CEE31DCF8C83}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436-4E49-8C73-27E18A91F28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{56FB328E-B28E-4857-A99C-2198B0AA3890}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436-4E49-8C73-27E18A91F28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{51027102-EEF0-4AE4-BF8F-1DD52DDE17C8}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436-4E49-8C73-27E18A91F28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{C8D3037D-3563-461D-8EA6-29A9E2853368}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436-4E49-8C73-27E18A91F28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{206D6CD4-545F-4531-878C-CB00BA6CFC2C}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436-4E49-8C73-27E18A91F28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{A861468D-7790-43B4-8BF2-0092E412E5DE}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436-4E49-8C73-27E18A91F28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{75BE9002-FA6C-43B1-9AF5-832CF0F0B456}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436-4E49-8C73-27E18A91F28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{A04CEE28-0CD3-46CD-B387-E1E6A6169481}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436-4E49-8C73-27E18A91F28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{3CBA8C9F-F937-4DCA-8DDC-C2EEA9D23F96}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436-4E49-8C73-27E18A91F28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{2E827178-982F-47D4-AF5E-CECD4B1AA38B}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436-4E49-8C73-27E18A91F28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{CEF11B3D-F710-400D-8848-FE17A5B71BA3}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436-4E49-8C73-27E18A91F28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{A57F138D-E827-47A0-8A53-F526F45BFF42}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436-4E49-8C73-27E18A91F28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{63B9CE01-F4EF-45DE-9823-426D8EB18FAA}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436-4E49-8C73-27E18A91F28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{3033AA12-E5F3-4E5B-82D0-A164364E31E4}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436-4E49-8C73-27E18A91F28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{AD6E12E0-9FF7-4297-A21A-20DDF242034F}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436-4E49-8C73-27E18A91F28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{398D3765-D417-45D3-960D-BB2035638915}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436-4E49-8C73-27E18A91F28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{153ECE11-E8EC-4FB5-8D96-4073641B654F}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436-4E49-8C73-27E18A91F28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{6F053FDD-298F-4F82-B698-06B45672A20A}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436-4E49-8C73-27E18A91F28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{994AFA47-40CF-47CD-9810-80D6587C7913}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436-4E49-8C73-27E18A91F28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{37589A30-D161-4594-9F51-B5CD3F2BD75C}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436-4E49-8C73-27E18A91F28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{ADF27EC4-6D91-4AA9-9FA9-84227772BE81}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436-4E49-8C73-27E18A91F28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{0E6CF186-1210-42C4-9BE4-C6049AAB0293}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436-4E49-8C73-27E18A91F28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{6E7B7651-B377-4571-8A68-6732E06DCCF4}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436-4E49-8C73-27E18A91F28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{DC3C1A3F-E0CA-4E6A-A819-37A21E33BC60}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436-4E49-8C73-27E18A91F28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{2E5DF92C-14E8-4AE7-9E37-7C6F591B1289}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436-4E49-8C73-27E18A91F28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{E418CFB3-B4F6-441F-9EC4-003C294F6039}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436-4E49-8C73-27E18A91F28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{44E71D15-52C2-4DD8-984D-72239C3FCDF2}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436-4E49-8C73-27E18A91F28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{0D0874C5-ADC5-40E3-9D54-96A0D82FF654}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436-4E49-8C73-27E18A91F28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{6FF86CEE-68BD-4500-878F-4246B222F5F8}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436-4E49-8C73-27E18A91F28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{A2745F24-0EC2-4B99-B2BA-3C02D660A968}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436-4E49-8C73-27E18A91F28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{2D3EFB1C-73B8-4CE3-8E39-16A1CD1E5339}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436-4E49-8C73-27E18A91F28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{F92E2B62-8B48-4890-A3B2-C11DE45C27C6}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436-4E49-8C73-27E18A91F2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436-4E49-8C73-27E18A91F28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436-4E49-8C73-27E18A91F28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{5419A7FA-7083-4C3F-A36A-B80A15BA471A}</c15:txfldGUID>
                      <c15:f>Diagramm!$I$46</c15:f>
                      <c15:dlblFieldTableCache>
                        <c:ptCount val="1"/>
                      </c15:dlblFieldTableCache>
                    </c15:dlblFTEntry>
                  </c15:dlblFieldTable>
                  <c15:showDataLabelsRange val="0"/>
                </c:ext>
                <c:ext xmlns:c16="http://schemas.microsoft.com/office/drawing/2014/chart" uri="{C3380CC4-5D6E-409C-BE32-E72D297353CC}">
                  <c16:uniqueId val="{00000000-DE1D-4ECB-BD37-AC9FB753F50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{6E2FE03F-ECE0-44BC-BE63-7B158121041A}</c15:txfldGUID>
                      <c15:f>Diagramm!$I$47</c15:f>
                      <c15:dlblFieldTableCache>
                        <c:ptCount val="1"/>
                      </c15:dlblFieldTableCache>
                    </c15:dlblFTEntry>
                  </c15:dlblFieldTable>
                  <c15:showDataLabelsRange val="0"/>
                </c:ext>
                <c:ext xmlns:c16="http://schemas.microsoft.com/office/drawing/2014/chart" uri="{C3380CC4-5D6E-409C-BE32-E72D297353CC}">
                  <c16:uniqueId val="{00000001-DE1D-4ECB-BD37-AC9FB753F50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{ABBB6AFA-29B4-4B7E-BAF0-AAA48E3D9E02}</c15:txfldGUID>
                      <c15:f>Diagramm!$I$48</c15:f>
                      <c15:dlblFieldTableCache>
                        <c:ptCount val="1"/>
                      </c15:dlblFieldTableCache>
                    </c15:dlblFTEntry>
                  </c15:dlblFieldTable>
                  <c15:showDataLabelsRange val="0"/>
                </c:ext>
                <c:ext xmlns:c16="http://schemas.microsoft.com/office/drawing/2014/chart" uri="{C3380CC4-5D6E-409C-BE32-E72D297353CC}">
                  <c16:uniqueId val="{00000002-DE1D-4ECB-BD37-AC9FB753F50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{F2F5377D-92E4-4847-AD10-73E4063A47F6}</c15:txfldGUID>
                      <c15:f>Diagramm!$I$49</c15:f>
                      <c15:dlblFieldTableCache>
                        <c:ptCount val="1"/>
                      </c15:dlblFieldTableCache>
                    </c15:dlblFTEntry>
                  </c15:dlblFieldTable>
                  <c15:showDataLabelsRange val="0"/>
                </c:ext>
                <c:ext xmlns:c16="http://schemas.microsoft.com/office/drawing/2014/chart" uri="{C3380CC4-5D6E-409C-BE32-E72D297353CC}">
                  <c16:uniqueId val="{00000003-DE1D-4ECB-BD37-AC9FB753F50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{3666234F-FC1A-4321-A3B0-A3E7C25EB1B2}</c15:txfldGUID>
                      <c15:f>Diagramm!$I$50</c15:f>
                      <c15:dlblFieldTableCache>
                        <c:ptCount val="1"/>
                      </c15:dlblFieldTableCache>
                    </c15:dlblFTEntry>
                  </c15:dlblFieldTable>
                  <c15:showDataLabelsRange val="0"/>
                </c:ext>
                <c:ext xmlns:c16="http://schemas.microsoft.com/office/drawing/2014/chart" uri="{C3380CC4-5D6E-409C-BE32-E72D297353CC}">
                  <c16:uniqueId val="{00000004-DE1D-4ECB-BD37-AC9FB753F50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{D2CF9141-A23F-440E-9805-F1F51E8421B2}</c15:txfldGUID>
                      <c15:f>Diagramm!$I$51</c15:f>
                      <c15:dlblFieldTableCache>
                        <c:ptCount val="1"/>
                      </c15:dlblFieldTableCache>
                    </c15:dlblFTEntry>
                  </c15:dlblFieldTable>
                  <c15:showDataLabelsRange val="0"/>
                </c:ext>
                <c:ext xmlns:c16="http://schemas.microsoft.com/office/drawing/2014/chart" uri="{C3380CC4-5D6E-409C-BE32-E72D297353CC}">
                  <c16:uniqueId val="{00000005-DE1D-4ECB-BD37-AC9FB753F50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{6A3D9B26-77D4-4BA3-883C-95D6F5346AD1}</c15:txfldGUID>
                      <c15:f>Diagramm!$I$52</c15:f>
                      <c15:dlblFieldTableCache>
                        <c:ptCount val="1"/>
                      </c15:dlblFieldTableCache>
                    </c15:dlblFTEntry>
                  </c15:dlblFieldTable>
                  <c15:showDataLabelsRange val="0"/>
                </c:ext>
                <c:ext xmlns:c16="http://schemas.microsoft.com/office/drawing/2014/chart" uri="{C3380CC4-5D6E-409C-BE32-E72D297353CC}">
                  <c16:uniqueId val="{00000006-DE1D-4ECB-BD37-AC9FB753F50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{62ADCF43-D334-4FAD-B5B5-A717AB702C8B}</c15:txfldGUID>
                      <c15:f>Diagramm!$I$53</c15:f>
                      <c15:dlblFieldTableCache>
                        <c:ptCount val="1"/>
                      </c15:dlblFieldTableCache>
                    </c15:dlblFTEntry>
                  </c15:dlblFieldTable>
                  <c15:showDataLabelsRange val="0"/>
                </c:ext>
                <c:ext xmlns:c16="http://schemas.microsoft.com/office/drawing/2014/chart" uri="{C3380CC4-5D6E-409C-BE32-E72D297353CC}">
                  <c16:uniqueId val="{00000007-DE1D-4ECB-BD37-AC9FB753F50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{3C75F374-53B6-47EF-81E0-FC5E558C3767}</c15:txfldGUID>
                      <c15:f>Diagramm!$I$54</c15:f>
                      <c15:dlblFieldTableCache>
                        <c:ptCount val="1"/>
                      </c15:dlblFieldTableCache>
                    </c15:dlblFTEntry>
                  </c15:dlblFieldTable>
                  <c15:showDataLabelsRange val="0"/>
                </c:ext>
                <c:ext xmlns:c16="http://schemas.microsoft.com/office/drawing/2014/chart" uri="{C3380CC4-5D6E-409C-BE32-E72D297353CC}">
                  <c16:uniqueId val="{00000008-DE1D-4ECB-BD37-AC9FB753F50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{E4AB406F-D743-4D88-A093-5EDED642CB62}</c15:txfldGUID>
                      <c15:f>Diagramm!$I$55</c15:f>
                      <c15:dlblFieldTableCache>
                        <c:ptCount val="1"/>
                      </c15:dlblFieldTableCache>
                    </c15:dlblFTEntry>
                  </c15:dlblFieldTable>
                  <c15:showDataLabelsRange val="0"/>
                </c:ext>
                <c:ext xmlns:c16="http://schemas.microsoft.com/office/drawing/2014/chart" uri="{C3380CC4-5D6E-409C-BE32-E72D297353CC}">
                  <c16:uniqueId val="{00000009-DE1D-4ECB-BD37-AC9FB753F50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{34E0F643-DEF3-45F1-AF3E-263FEE3D46CC}</c15:txfldGUID>
                      <c15:f>Diagramm!$I$56</c15:f>
                      <c15:dlblFieldTableCache>
                        <c:ptCount val="1"/>
                      </c15:dlblFieldTableCache>
                    </c15:dlblFTEntry>
                  </c15:dlblFieldTable>
                  <c15:showDataLabelsRange val="0"/>
                </c:ext>
                <c:ext xmlns:c16="http://schemas.microsoft.com/office/drawing/2014/chart" uri="{C3380CC4-5D6E-409C-BE32-E72D297353CC}">
                  <c16:uniqueId val="{0000000A-DE1D-4ECB-BD37-AC9FB753F50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{820B130E-3382-434B-A967-2001F1B97AD8}</c15:txfldGUID>
                      <c15:f>Diagramm!$I$57</c15:f>
                      <c15:dlblFieldTableCache>
                        <c:ptCount val="1"/>
                      </c15:dlblFieldTableCache>
                    </c15:dlblFTEntry>
                  </c15:dlblFieldTable>
                  <c15:showDataLabelsRange val="0"/>
                </c:ext>
                <c:ext xmlns:c16="http://schemas.microsoft.com/office/drawing/2014/chart" uri="{C3380CC4-5D6E-409C-BE32-E72D297353CC}">
                  <c16:uniqueId val="{0000000B-DE1D-4ECB-BD37-AC9FB753F50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{9ED8798A-D994-468D-AE85-0C72DD54F78C}</c15:txfldGUID>
                      <c15:f>Diagramm!$I$58</c15:f>
                      <c15:dlblFieldTableCache>
                        <c:ptCount val="1"/>
                      </c15:dlblFieldTableCache>
                    </c15:dlblFTEntry>
                  </c15:dlblFieldTable>
                  <c15:showDataLabelsRange val="0"/>
                </c:ext>
                <c:ext xmlns:c16="http://schemas.microsoft.com/office/drawing/2014/chart" uri="{C3380CC4-5D6E-409C-BE32-E72D297353CC}">
                  <c16:uniqueId val="{0000000C-DE1D-4ECB-BD37-AC9FB753F50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{B8914F99-FA3B-4D8A-BFDB-21DE0E3E0C72}</c15:txfldGUID>
                      <c15:f>Diagramm!$I$59</c15:f>
                      <c15:dlblFieldTableCache>
                        <c:ptCount val="1"/>
                      </c15:dlblFieldTableCache>
                    </c15:dlblFTEntry>
                  </c15:dlblFieldTable>
                  <c15:showDataLabelsRange val="0"/>
                </c:ext>
                <c:ext xmlns:c16="http://schemas.microsoft.com/office/drawing/2014/chart" uri="{C3380CC4-5D6E-409C-BE32-E72D297353CC}">
                  <c16:uniqueId val="{0000000D-DE1D-4ECB-BD37-AC9FB753F50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{0CCC2770-0DF8-4EDE-96CE-D338EB4E4024}</c15:txfldGUID>
                      <c15:f>Diagramm!$I$60</c15:f>
                      <c15:dlblFieldTableCache>
                        <c:ptCount val="1"/>
                      </c15:dlblFieldTableCache>
                    </c15:dlblFTEntry>
                  </c15:dlblFieldTable>
                  <c15:showDataLabelsRange val="0"/>
                </c:ext>
                <c:ext xmlns:c16="http://schemas.microsoft.com/office/drawing/2014/chart" uri="{C3380CC4-5D6E-409C-BE32-E72D297353CC}">
                  <c16:uniqueId val="{0000000E-DE1D-4ECB-BD37-AC9FB753F50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{98B0DD98-2C95-4C06-9029-922ABCCEC3E0}</c15:txfldGUID>
                      <c15:f>Diagramm!$I$61</c15:f>
                      <c15:dlblFieldTableCache>
                        <c:ptCount val="1"/>
                      </c15:dlblFieldTableCache>
                    </c15:dlblFTEntry>
                  </c15:dlblFieldTable>
                  <c15:showDataLabelsRange val="0"/>
                </c:ext>
                <c:ext xmlns:c16="http://schemas.microsoft.com/office/drawing/2014/chart" uri="{C3380CC4-5D6E-409C-BE32-E72D297353CC}">
                  <c16:uniqueId val="{0000000F-DE1D-4ECB-BD37-AC9FB753F50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{A665C11A-2E65-4932-9061-6828C7E1BC5E}</c15:txfldGUID>
                      <c15:f>Diagramm!$I$62</c15:f>
                      <c15:dlblFieldTableCache>
                        <c:ptCount val="1"/>
                      </c15:dlblFieldTableCache>
                    </c15:dlblFTEntry>
                  </c15:dlblFieldTable>
                  <c15:showDataLabelsRange val="0"/>
                </c:ext>
                <c:ext xmlns:c16="http://schemas.microsoft.com/office/drawing/2014/chart" uri="{C3380CC4-5D6E-409C-BE32-E72D297353CC}">
                  <c16:uniqueId val="{00000010-DE1D-4ECB-BD37-AC9FB753F50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{1E044E79-7D3D-46E3-BA8C-BBD4B987E6DC}</c15:txfldGUID>
                      <c15:f>Diagramm!$I$63</c15:f>
                      <c15:dlblFieldTableCache>
                        <c:ptCount val="1"/>
                      </c15:dlblFieldTableCache>
                    </c15:dlblFTEntry>
                  </c15:dlblFieldTable>
                  <c15:showDataLabelsRange val="0"/>
                </c:ext>
                <c:ext xmlns:c16="http://schemas.microsoft.com/office/drawing/2014/chart" uri="{C3380CC4-5D6E-409C-BE32-E72D297353CC}">
                  <c16:uniqueId val="{00000011-DE1D-4ECB-BD37-AC9FB753F50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{4853EB9D-4160-4D40-83FF-30C51D3E80BA}</c15:txfldGUID>
                      <c15:f>Diagramm!$I$64</c15:f>
                      <c15:dlblFieldTableCache>
                        <c:ptCount val="1"/>
                      </c15:dlblFieldTableCache>
                    </c15:dlblFTEntry>
                  </c15:dlblFieldTable>
                  <c15:showDataLabelsRange val="0"/>
                </c:ext>
                <c:ext xmlns:c16="http://schemas.microsoft.com/office/drawing/2014/chart" uri="{C3380CC4-5D6E-409C-BE32-E72D297353CC}">
                  <c16:uniqueId val="{00000012-DE1D-4ECB-BD37-AC9FB753F50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{A4F8CCB1-BEB8-4B2E-B88F-127AF4D37D3A}</c15:txfldGUID>
                      <c15:f>Diagramm!$I$65</c15:f>
                      <c15:dlblFieldTableCache>
                        <c:ptCount val="1"/>
                      </c15:dlblFieldTableCache>
                    </c15:dlblFTEntry>
                  </c15:dlblFieldTable>
                  <c15:showDataLabelsRange val="0"/>
                </c:ext>
                <c:ext xmlns:c16="http://schemas.microsoft.com/office/drawing/2014/chart" uri="{C3380CC4-5D6E-409C-BE32-E72D297353CC}">
                  <c16:uniqueId val="{00000013-DE1D-4ECB-BD37-AC9FB753F50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{E9208923-DAA4-473A-9ADA-87B6B874B6CB}</c15:txfldGUID>
                      <c15:f>Diagramm!$I$66</c15:f>
                      <c15:dlblFieldTableCache>
                        <c:ptCount val="1"/>
                      </c15:dlblFieldTableCache>
                    </c15:dlblFTEntry>
                  </c15:dlblFieldTable>
                  <c15:showDataLabelsRange val="0"/>
                </c:ext>
                <c:ext xmlns:c16="http://schemas.microsoft.com/office/drawing/2014/chart" uri="{C3380CC4-5D6E-409C-BE32-E72D297353CC}">
                  <c16:uniqueId val="{00000014-DE1D-4ECB-BD37-AC9FB753F50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{A1E61E8D-A1DA-49F0-BFDE-D9ADFF20DC9F}</c15:txfldGUID>
                      <c15:f>Diagramm!$I$67</c15:f>
                      <c15:dlblFieldTableCache>
                        <c:ptCount val="1"/>
                      </c15:dlblFieldTableCache>
                    </c15:dlblFTEntry>
                  </c15:dlblFieldTable>
                  <c15:showDataLabelsRange val="0"/>
                </c:ext>
                <c:ext xmlns:c16="http://schemas.microsoft.com/office/drawing/2014/chart" uri="{C3380CC4-5D6E-409C-BE32-E72D297353CC}">
                  <c16:uniqueId val="{00000015-DE1D-4ECB-BD37-AC9FB753F50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E1D-4ECB-BD37-AC9FB753F50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{5E0044E6-AB70-4362-AC02-BF537C4EA096}</c15:txfldGUID>
                      <c15:f>Diagramm!$K$46</c15:f>
                      <c15:dlblFieldTableCache>
                        <c:ptCount val="1"/>
                      </c15:dlblFieldTableCache>
                    </c15:dlblFTEntry>
                  </c15:dlblFieldTable>
                  <c15:showDataLabelsRange val="0"/>
                </c:ext>
                <c:ext xmlns:c16="http://schemas.microsoft.com/office/drawing/2014/chart" uri="{C3380CC4-5D6E-409C-BE32-E72D297353CC}">
                  <c16:uniqueId val="{00000017-DE1D-4ECB-BD37-AC9FB753F50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{40B6EE03-56AB-438F-B3EA-7B2A67D4C1A7}</c15:txfldGUID>
                      <c15:f>Diagramm!$K$47</c15:f>
                      <c15:dlblFieldTableCache>
                        <c:ptCount val="1"/>
                      </c15:dlblFieldTableCache>
                    </c15:dlblFTEntry>
                  </c15:dlblFieldTable>
                  <c15:showDataLabelsRange val="0"/>
                </c:ext>
                <c:ext xmlns:c16="http://schemas.microsoft.com/office/drawing/2014/chart" uri="{C3380CC4-5D6E-409C-BE32-E72D297353CC}">
                  <c16:uniqueId val="{00000018-DE1D-4ECB-BD37-AC9FB753F50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{299F2199-B54D-4257-BE04-232BD2415461}</c15:txfldGUID>
                      <c15:f>Diagramm!$K$48</c15:f>
                      <c15:dlblFieldTableCache>
                        <c:ptCount val="1"/>
                      </c15:dlblFieldTableCache>
                    </c15:dlblFTEntry>
                  </c15:dlblFieldTable>
                  <c15:showDataLabelsRange val="0"/>
                </c:ext>
                <c:ext xmlns:c16="http://schemas.microsoft.com/office/drawing/2014/chart" uri="{C3380CC4-5D6E-409C-BE32-E72D297353CC}">
                  <c16:uniqueId val="{00000019-DE1D-4ECB-BD37-AC9FB753F50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{F82C9F66-852C-40EE-B99D-6C1BBDEEFAA1}</c15:txfldGUID>
                      <c15:f>Diagramm!$K$49</c15:f>
                      <c15:dlblFieldTableCache>
                        <c:ptCount val="1"/>
                      </c15:dlblFieldTableCache>
                    </c15:dlblFTEntry>
                  </c15:dlblFieldTable>
                  <c15:showDataLabelsRange val="0"/>
                </c:ext>
                <c:ext xmlns:c16="http://schemas.microsoft.com/office/drawing/2014/chart" uri="{C3380CC4-5D6E-409C-BE32-E72D297353CC}">
                  <c16:uniqueId val="{0000001A-DE1D-4ECB-BD37-AC9FB753F50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{532C43BD-F20C-49FB-8BCF-957B99759684}</c15:txfldGUID>
                      <c15:f>Diagramm!$K$50</c15:f>
                      <c15:dlblFieldTableCache>
                        <c:ptCount val="1"/>
                      </c15:dlblFieldTableCache>
                    </c15:dlblFTEntry>
                  </c15:dlblFieldTable>
                  <c15:showDataLabelsRange val="0"/>
                </c:ext>
                <c:ext xmlns:c16="http://schemas.microsoft.com/office/drawing/2014/chart" uri="{C3380CC4-5D6E-409C-BE32-E72D297353CC}">
                  <c16:uniqueId val="{0000001B-DE1D-4ECB-BD37-AC9FB753F50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{A64D9F0B-C65D-48BB-8729-ED40B6F7F2A7}</c15:txfldGUID>
                      <c15:f>Diagramm!$K$51</c15:f>
                      <c15:dlblFieldTableCache>
                        <c:ptCount val="1"/>
                      </c15:dlblFieldTableCache>
                    </c15:dlblFTEntry>
                  </c15:dlblFieldTable>
                  <c15:showDataLabelsRange val="0"/>
                </c:ext>
                <c:ext xmlns:c16="http://schemas.microsoft.com/office/drawing/2014/chart" uri="{C3380CC4-5D6E-409C-BE32-E72D297353CC}">
                  <c16:uniqueId val="{0000001C-DE1D-4ECB-BD37-AC9FB753F50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{AF4D92D4-678A-46D7-8467-81E08A9B2FD2}</c15:txfldGUID>
                      <c15:f>Diagramm!$K$52</c15:f>
                      <c15:dlblFieldTableCache>
                        <c:ptCount val="1"/>
                      </c15:dlblFieldTableCache>
                    </c15:dlblFTEntry>
                  </c15:dlblFieldTable>
                  <c15:showDataLabelsRange val="0"/>
                </c:ext>
                <c:ext xmlns:c16="http://schemas.microsoft.com/office/drawing/2014/chart" uri="{C3380CC4-5D6E-409C-BE32-E72D297353CC}">
                  <c16:uniqueId val="{0000001D-DE1D-4ECB-BD37-AC9FB753F50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{A195571C-D787-442D-B1AA-7473D10C3812}</c15:txfldGUID>
                      <c15:f>Diagramm!$K$53</c15:f>
                      <c15:dlblFieldTableCache>
                        <c:ptCount val="1"/>
                      </c15:dlblFieldTableCache>
                    </c15:dlblFTEntry>
                  </c15:dlblFieldTable>
                  <c15:showDataLabelsRange val="0"/>
                </c:ext>
                <c:ext xmlns:c16="http://schemas.microsoft.com/office/drawing/2014/chart" uri="{C3380CC4-5D6E-409C-BE32-E72D297353CC}">
                  <c16:uniqueId val="{0000001E-DE1D-4ECB-BD37-AC9FB753F50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{CF6530BF-DEE6-4557-A6AD-1684B99C4B50}</c15:txfldGUID>
                      <c15:f>Diagramm!$K$54</c15:f>
                      <c15:dlblFieldTableCache>
                        <c:ptCount val="1"/>
                      </c15:dlblFieldTableCache>
                    </c15:dlblFTEntry>
                  </c15:dlblFieldTable>
                  <c15:showDataLabelsRange val="0"/>
                </c:ext>
                <c:ext xmlns:c16="http://schemas.microsoft.com/office/drawing/2014/chart" uri="{C3380CC4-5D6E-409C-BE32-E72D297353CC}">
                  <c16:uniqueId val="{0000001F-DE1D-4ECB-BD37-AC9FB753F50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{E5247B23-DFE1-41C7-9C58-D310012A9592}</c15:txfldGUID>
                      <c15:f>Diagramm!$K$55</c15:f>
                      <c15:dlblFieldTableCache>
                        <c:ptCount val="1"/>
                      </c15:dlblFieldTableCache>
                    </c15:dlblFTEntry>
                  </c15:dlblFieldTable>
                  <c15:showDataLabelsRange val="0"/>
                </c:ext>
                <c:ext xmlns:c16="http://schemas.microsoft.com/office/drawing/2014/chart" uri="{C3380CC4-5D6E-409C-BE32-E72D297353CC}">
                  <c16:uniqueId val="{00000020-DE1D-4ECB-BD37-AC9FB753F50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{6E542534-0C9F-4473-8670-4167E1C17ECA}</c15:txfldGUID>
                      <c15:f>Diagramm!$K$56</c15:f>
                      <c15:dlblFieldTableCache>
                        <c:ptCount val="1"/>
                      </c15:dlblFieldTableCache>
                    </c15:dlblFTEntry>
                  </c15:dlblFieldTable>
                  <c15:showDataLabelsRange val="0"/>
                </c:ext>
                <c:ext xmlns:c16="http://schemas.microsoft.com/office/drawing/2014/chart" uri="{C3380CC4-5D6E-409C-BE32-E72D297353CC}">
                  <c16:uniqueId val="{00000021-DE1D-4ECB-BD37-AC9FB753F50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{223EC406-79F7-49DB-A2F8-77A03CD1BF90}</c15:txfldGUID>
                      <c15:f>Diagramm!$K$57</c15:f>
                      <c15:dlblFieldTableCache>
                        <c:ptCount val="1"/>
                      </c15:dlblFieldTableCache>
                    </c15:dlblFTEntry>
                  </c15:dlblFieldTable>
                  <c15:showDataLabelsRange val="0"/>
                </c:ext>
                <c:ext xmlns:c16="http://schemas.microsoft.com/office/drawing/2014/chart" uri="{C3380CC4-5D6E-409C-BE32-E72D297353CC}">
                  <c16:uniqueId val="{00000022-DE1D-4ECB-BD37-AC9FB753F50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{230E13BD-72C1-4C4B-85D3-1E8C6B9A8485}</c15:txfldGUID>
                      <c15:f>Diagramm!$K$58</c15:f>
                      <c15:dlblFieldTableCache>
                        <c:ptCount val="1"/>
                      </c15:dlblFieldTableCache>
                    </c15:dlblFTEntry>
                  </c15:dlblFieldTable>
                  <c15:showDataLabelsRange val="0"/>
                </c:ext>
                <c:ext xmlns:c16="http://schemas.microsoft.com/office/drawing/2014/chart" uri="{C3380CC4-5D6E-409C-BE32-E72D297353CC}">
                  <c16:uniqueId val="{00000023-DE1D-4ECB-BD37-AC9FB753F50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{59D4FFB8-B335-4FBA-8AEA-B834167B775D}</c15:txfldGUID>
                      <c15:f>Diagramm!$K$59</c15:f>
                      <c15:dlblFieldTableCache>
                        <c:ptCount val="1"/>
                      </c15:dlblFieldTableCache>
                    </c15:dlblFTEntry>
                  </c15:dlblFieldTable>
                  <c15:showDataLabelsRange val="0"/>
                </c:ext>
                <c:ext xmlns:c16="http://schemas.microsoft.com/office/drawing/2014/chart" uri="{C3380CC4-5D6E-409C-BE32-E72D297353CC}">
                  <c16:uniqueId val="{00000024-DE1D-4ECB-BD37-AC9FB753F50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{76FC084D-8922-4EE3-A7E7-BBA4817898A6}</c15:txfldGUID>
                      <c15:f>Diagramm!$K$60</c15:f>
                      <c15:dlblFieldTableCache>
                        <c:ptCount val="1"/>
                      </c15:dlblFieldTableCache>
                    </c15:dlblFTEntry>
                  </c15:dlblFieldTable>
                  <c15:showDataLabelsRange val="0"/>
                </c:ext>
                <c:ext xmlns:c16="http://schemas.microsoft.com/office/drawing/2014/chart" uri="{C3380CC4-5D6E-409C-BE32-E72D297353CC}">
                  <c16:uniqueId val="{00000025-DE1D-4ECB-BD37-AC9FB753F50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{39B45BF8-9D8D-43A9-9E32-8F13F677AB20}</c15:txfldGUID>
                      <c15:f>Diagramm!$K$61</c15:f>
                      <c15:dlblFieldTableCache>
                        <c:ptCount val="1"/>
                      </c15:dlblFieldTableCache>
                    </c15:dlblFTEntry>
                  </c15:dlblFieldTable>
                  <c15:showDataLabelsRange val="0"/>
                </c:ext>
                <c:ext xmlns:c16="http://schemas.microsoft.com/office/drawing/2014/chart" uri="{C3380CC4-5D6E-409C-BE32-E72D297353CC}">
                  <c16:uniqueId val="{00000026-DE1D-4ECB-BD37-AC9FB753F50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{BA5BC612-159E-4FCD-8258-19D8D3698610}</c15:txfldGUID>
                      <c15:f>Diagramm!$K$62</c15:f>
                      <c15:dlblFieldTableCache>
                        <c:ptCount val="1"/>
                      </c15:dlblFieldTableCache>
                    </c15:dlblFTEntry>
                  </c15:dlblFieldTable>
                  <c15:showDataLabelsRange val="0"/>
                </c:ext>
                <c:ext xmlns:c16="http://schemas.microsoft.com/office/drawing/2014/chart" uri="{C3380CC4-5D6E-409C-BE32-E72D297353CC}">
                  <c16:uniqueId val="{00000027-DE1D-4ECB-BD37-AC9FB753F50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{A28DB586-C3F5-42F8-A9AE-D068901D6F0A}</c15:txfldGUID>
                      <c15:f>Diagramm!$K$63</c15:f>
                      <c15:dlblFieldTableCache>
                        <c:ptCount val="1"/>
                      </c15:dlblFieldTableCache>
                    </c15:dlblFTEntry>
                  </c15:dlblFieldTable>
                  <c15:showDataLabelsRange val="0"/>
                </c:ext>
                <c:ext xmlns:c16="http://schemas.microsoft.com/office/drawing/2014/chart" uri="{C3380CC4-5D6E-409C-BE32-E72D297353CC}">
                  <c16:uniqueId val="{00000028-DE1D-4ECB-BD37-AC9FB753F50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{90C9D000-E917-40DF-9138-F53273932922}</c15:txfldGUID>
                      <c15:f>Diagramm!$K$64</c15:f>
                      <c15:dlblFieldTableCache>
                        <c:ptCount val="1"/>
                      </c15:dlblFieldTableCache>
                    </c15:dlblFTEntry>
                  </c15:dlblFieldTable>
                  <c15:showDataLabelsRange val="0"/>
                </c:ext>
                <c:ext xmlns:c16="http://schemas.microsoft.com/office/drawing/2014/chart" uri="{C3380CC4-5D6E-409C-BE32-E72D297353CC}">
                  <c16:uniqueId val="{00000029-DE1D-4ECB-BD37-AC9FB753F50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{72952676-313C-4297-93EA-DEF2625582FD}</c15:txfldGUID>
                      <c15:f>Diagramm!$K$65</c15:f>
                      <c15:dlblFieldTableCache>
                        <c:ptCount val="1"/>
                      </c15:dlblFieldTableCache>
                    </c15:dlblFTEntry>
                  </c15:dlblFieldTable>
                  <c15:showDataLabelsRange val="0"/>
                </c:ext>
                <c:ext xmlns:c16="http://schemas.microsoft.com/office/drawing/2014/chart" uri="{C3380CC4-5D6E-409C-BE32-E72D297353CC}">
                  <c16:uniqueId val="{0000002A-DE1D-4ECB-BD37-AC9FB753F50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{6977FDF9-06F2-47A9-8C1F-5189D9225008}</c15:txfldGUID>
                      <c15:f>Diagramm!$K$66</c15:f>
                      <c15:dlblFieldTableCache>
                        <c:ptCount val="1"/>
                      </c15:dlblFieldTableCache>
                    </c15:dlblFTEntry>
                  </c15:dlblFieldTable>
                  <c15:showDataLabelsRange val="0"/>
                </c:ext>
                <c:ext xmlns:c16="http://schemas.microsoft.com/office/drawing/2014/chart" uri="{C3380CC4-5D6E-409C-BE32-E72D297353CC}">
                  <c16:uniqueId val="{0000002B-DE1D-4ECB-BD37-AC9FB753F50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{315232ED-D7BF-4267-802E-B9CABB17008E}</c15:txfldGUID>
                      <c15:f>Diagramm!$K$67</c15:f>
                      <c15:dlblFieldTableCache>
                        <c:ptCount val="1"/>
                      </c15:dlblFieldTableCache>
                    </c15:dlblFTEntry>
                  </c15:dlblFieldTable>
                  <c15:showDataLabelsRange val="0"/>
                </c:ext>
                <c:ext xmlns:c16="http://schemas.microsoft.com/office/drawing/2014/chart" uri="{C3380CC4-5D6E-409C-BE32-E72D297353CC}">
                  <c16:uniqueId val="{0000002C-DE1D-4ECB-BD37-AC9FB753F50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E1D-4ECB-BD37-AC9FB753F50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{0E3965F9-C84B-4DCD-BD8B-F4E3524322C1}</c15:txfldGUID>
                      <c15:f>Diagramm!$J$46</c15:f>
                      <c15:dlblFieldTableCache>
                        <c:ptCount val="1"/>
                      </c15:dlblFieldTableCache>
                    </c15:dlblFTEntry>
                  </c15:dlblFieldTable>
                  <c15:showDataLabelsRange val="0"/>
                </c:ext>
                <c:ext xmlns:c16="http://schemas.microsoft.com/office/drawing/2014/chart" uri="{C3380CC4-5D6E-409C-BE32-E72D297353CC}">
                  <c16:uniqueId val="{0000002E-DE1D-4ECB-BD37-AC9FB753F50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{9417ED01-82CC-464B-82AE-9643F9E285F8}</c15:txfldGUID>
                      <c15:f>Diagramm!$J$47</c15:f>
                      <c15:dlblFieldTableCache>
                        <c:ptCount val="1"/>
                      </c15:dlblFieldTableCache>
                    </c15:dlblFTEntry>
                  </c15:dlblFieldTable>
                  <c15:showDataLabelsRange val="0"/>
                </c:ext>
                <c:ext xmlns:c16="http://schemas.microsoft.com/office/drawing/2014/chart" uri="{C3380CC4-5D6E-409C-BE32-E72D297353CC}">
                  <c16:uniqueId val="{0000002F-DE1D-4ECB-BD37-AC9FB753F50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{FCCF445F-5C91-49B3-889C-A34EA9D4E7FB}</c15:txfldGUID>
                      <c15:f>Diagramm!$J$48</c15:f>
                      <c15:dlblFieldTableCache>
                        <c:ptCount val="1"/>
                      </c15:dlblFieldTableCache>
                    </c15:dlblFTEntry>
                  </c15:dlblFieldTable>
                  <c15:showDataLabelsRange val="0"/>
                </c:ext>
                <c:ext xmlns:c16="http://schemas.microsoft.com/office/drawing/2014/chart" uri="{C3380CC4-5D6E-409C-BE32-E72D297353CC}">
                  <c16:uniqueId val="{00000030-DE1D-4ECB-BD37-AC9FB753F50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{7213AD11-4D08-42DE-B7B5-178B06006B94}</c15:txfldGUID>
                      <c15:f>Diagramm!$J$49</c15:f>
                      <c15:dlblFieldTableCache>
                        <c:ptCount val="1"/>
                      </c15:dlblFieldTableCache>
                    </c15:dlblFTEntry>
                  </c15:dlblFieldTable>
                  <c15:showDataLabelsRange val="0"/>
                </c:ext>
                <c:ext xmlns:c16="http://schemas.microsoft.com/office/drawing/2014/chart" uri="{C3380CC4-5D6E-409C-BE32-E72D297353CC}">
                  <c16:uniqueId val="{00000031-DE1D-4ECB-BD37-AC9FB753F50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{9581E754-B238-4CB5-AA34-6330E22EB81F}</c15:txfldGUID>
                      <c15:f>Diagramm!$J$50</c15:f>
                      <c15:dlblFieldTableCache>
                        <c:ptCount val="1"/>
                      </c15:dlblFieldTableCache>
                    </c15:dlblFTEntry>
                  </c15:dlblFieldTable>
                  <c15:showDataLabelsRange val="0"/>
                </c:ext>
                <c:ext xmlns:c16="http://schemas.microsoft.com/office/drawing/2014/chart" uri="{C3380CC4-5D6E-409C-BE32-E72D297353CC}">
                  <c16:uniqueId val="{00000032-DE1D-4ECB-BD37-AC9FB753F50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{756F42EE-7E2E-498C-A29E-D4344D8D818C}</c15:txfldGUID>
                      <c15:f>Diagramm!$J$51</c15:f>
                      <c15:dlblFieldTableCache>
                        <c:ptCount val="1"/>
                      </c15:dlblFieldTableCache>
                    </c15:dlblFTEntry>
                  </c15:dlblFieldTable>
                  <c15:showDataLabelsRange val="0"/>
                </c:ext>
                <c:ext xmlns:c16="http://schemas.microsoft.com/office/drawing/2014/chart" uri="{C3380CC4-5D6E-409C-BE32-E72D297353CC}">
                  <c16:uniqueId val="{00000033-DE1D-4ECB-BD37-AC9FB753F50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{F9D500A3-1950-4EE7-AD35-71D11C02F146}</c15:txfldGUID>
                      <c15:f>Diagramm!$J$52</c15:f>
                      <c15:dlblFieldTableCache>
                        <c:ptCount val="1"/>
                      </c15:dlblFieldTableCache>
                    </c15:dlblFTEntry>
                  </c15:dlblFieldTable>
                  <c15:showDataLabelsRange val="0"/>
                </c:ext>
                <c:ext xmlns:c16="http://schemas.microsoft.com/office/drawing/2014/chart" uri="{C3380CC4-5D6E-409C-BE32-E72D297353CC}">
                  <c16:uniqueId val="{00000034-DE1D-4ECB-BD37-AC9FB753F50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{6CBA2254-FCF3-4789-BA87-C20372C0673D}</c15:txfldGUID>
                      <c15:f>Diagramm!$J$53</c15:f>
                      <c15:dlblFieldTableCache>
                        <c:ptCount val="1"/>
                      </c15:dlblFieldTableCache>
                    </c15:dlblFTEntry>
                  </c15:dlblFieldTable>
                  <c15:showDataLabelsRange val="0"/>
                </c:ext>
                <c:ext xmlns:c16="http://schemas.microsoft.com/office/drawing/2014/chart" uri="{C3380CC4-5D6E-409C-BE32-E72D297353CC}">
                  <c16:uniqueId val="{00000035-DE1D-4ECB-BD37-AC9FB753F50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{C2C8931D-078E-4824-9AB1-3CEB0EF47CA2}</c15:txfldGUID>
                      <c15:f>Diagramm!$J$54</c15:f>
                      <c15:dlblFieldTableCache>
                        <c:ptCount val="1"/>
                      </c15:dlblFieldTableCache>
                    </c15:dlblFTEntry>
                  </c15:dlblFieldTable>
                  <c15:showDataLabelsRange val="0"/>
                </c:ext>
                <c:ext xmlns:c16="http://schemas.microsoft.com/office/drawing/2014/chart" uri="{C3380CC4-5D6E-409C-BE32-E72D297353CC}">
                  <c16:uniqueId val="{00000036-DE1D-4ECB-BD37-AC9FB753F50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{94B7EA44-16C8-4313-A76C-8071DD0560F4}</c15:txfldGUID>
                      <c15:f>Diagramm!$J$55</c15:f>
                      <c15:dlblFieldTableCache>
                        <c:ptCount val="1"/>
                      </c15:dlblFieldTableCache>
                    </c15:dlblFTEntry>
                  </c15:dlblFieldTable>
                  <c15:showDataLabelsRange val="0"/>
                </c:ext>
                <c:ext xmlns:c16="http://schemas.microsoft.com/office/drawing/2014/chart" uri="{C3380CC4-5D6E-409C-BE32-E72D297353CC}">
                  <c16:uniqueId val="{00000037-DE1D-4ECB-BD37-AC9FB753F50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{EA9966DA-3A6A-4A78-BB32-FFE99F330ED8}</c15:txfldGUID>
                      <c15:f>Diagramm!$J$56</c15:f>
                      <c15:dlblFieldTableCache>
                        <c:ptCount val="1"/>
                      </c15:dlblFieldTableCache>
                    </c15:dlblFTEntry>
                  </c15:dlblFieldTable>
                  <c15:showDataLabelsRange val="0"/>
                </c:ext>
                <c:ext xmlns:c16="http://schemas.microsoft.com/office/drawing/2014/chart" uri="{C3380CC4-5D6E-409C-BE32-E72D297353CC}">
                  <c16:uniqueId val="{00000038-DE1D-4ECB-BD37-AC9FB753F50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{B30F589C-440B-42F2-B4E0-0EDED1D73B6F}</c15:txfldGUID>
                      <c15:f>Diagramm!$J$57</c15:f>
                      <c15:dlblFieldTableCache>
                        <c:ptCount val="1"/>
                      </c15:dlblFieldTableCache>
                    </c15:dlblFTEntry>
                  </c15:dlblFieldTable>
                  <c15:showDataLabelsRange val="0"/>
                </c:ext>
                <c:ext xmlns:c16="http://schemas.microsoft.com/office/drawing/2014/chart" uri="{C3380CC4-5D6E-409C-BE32-E72D297353CC}">
                  <c16:uniqueId val="{00000039-DE1D-4ECB-BD37-AC9FB753F50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{D26CCB16-56EF-4B0C-9F47-74F248FB5514}</c15:txfldGUID>
                      <c15:f>Diagramm!$J$58</c15:f>
                      <c15:dlblFieldTableCache>
                        <c:ptCount val="1"/>
                      </c15:dlblFieldTableCache>
                    </c15:dlblFTEntry>
                  </c15:dlblFieldTable>
                  <c15:showDataLabelsRange val="0"/>
                </c:ext>
                <c:ext xmlns:c16="http://schemas.microsoft.com/office/drawing/2014/chart" uri="{C3380CC4-5D6E-409C-BE32-E72D297353CC}">
                  <c16:uniqueId val="{0000003A-DE1D-4ECB-BD37-AC9FB753F50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{FF88E246-4B28-4432-9111-4C7AE5DDA089}</c15:txfldGUID>
                      <c15:f>Diagramm!$J$59</c15:f>
                      <c15:dlblFieldTableCache>
                        <c:ptCount val="1"/>
                      </c15:dlblFieldTableCache>
                    </c15:dlblFTEntry>
                  </c15:dlblFieldTable>
                  <c15:showDataLabelsRange val="0"/>
                </c:ext>
                <c:ext xmlns:c16="http://schemas.microsoft.com/office/drawing/2014/chart" uri="{C3380CC4-5D6E-409C-BE32-E72D297353CC}">
                  <c16:uniqueId val="{0000003B-DE1D-4ECB-BD37-AC9FB753F50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{E9D22282-9C56-4DD1-8D31-7D49FD0CF71E}</c15:txfldGUID>
                      <c15:f>Diagramm!$J$60</c15:f>
                      <c15:dlblFieldTableCache>
                        <c:ptCount val="1"/>
                      </c15:dlblFieldTableCache>
                    </c15:dlblFTEntry>
                  </c15:dlblFieldTable>
                  <c15:showDataLabelsRange val="0"/>
                </c:ext>
                <c:ext xmlns:c16="http://schemas.microsoft.com/office/drawing/2014/chart" uri="{C3380CC4-5D6E-409C-BE32-E72D297353CC}">
                  <c16:uniqueId val="{0000003C-DE1D-4ECB-BD37-AC9FB753F50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{A9A01387-9C2A-49AF-9DCA-EC86372DD093}</c15:txfldGUID>
                      <c15:f>Diagramm!$J$61</c15:f>
                      <c15:dlblFieldTableCache>
                        <c:ptCount val="1"/>
                      </c15:dlblFieldTableCache>
                    </c15:dlblFTEntry>
                  </c15:dlblFieldTable>
                  <c15:showDataLabelsRange val="0"/>
                </c:ext>
                <c:ext xmlns:c16="http://schemas.microsoft.com/office/drawing/2014/chart" uri="{C3380CC4-5D6E-409C-BE32-E72D297353CC}">
                  <c16:uniqueId val="{0000003D-DE1D-4ECB-BD37-AC9FB753F50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{2BDD94BA-302C-4F4D-BF46-CD13AFA1400B}</c15:txfldGUID>
                      <c15:f>Diagramm!$J$62</c15:f>
                      <c15:dlblFieldTableCache>
                        <c:ptCount val="1"/>
                      </c15:dlblFieldTableCache>
                    </c15:dlblFTEntry>
                  </c15:dlblFieldTable>
                  <c15:showDataLabelsRange val="0"/>
                </c:ext>
                <c:ext xmlns:c16="http://schemas.microsoft.com/office/drawing/2014/chart" uri="{C3380CC4-5D6E-409C-BE32-E72D297353CC}">
                  <c16:uniqueId val="{0000003E-DE1D-4ECB-BD37-AC9FB753F50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{F55DC869-139E-483F-9336-2844F367EFE8}</c15:txfldGUID>
                      <c15:f>Diagramm!$J$63</c15:f>
                      <c15:dlblFieldTableCache>
                        <c:ptCount val="1"/>
                      </c15:dlblFieldTableCache>
                    </c15:dlblFTEntry>
                  </c15:dlblFieldTable>
                  <c15:showDataLabelsRange val="0"/>
                </c:ext>
                <c:ext xmlns:c16="http://schemas.microsoft.com/office/drawing/2014/chart" uri="{C3380CC4-5D6E-409C-BE32-E72D297353CC}">
                  <c16:uniqueId val="{0000003F-DE1D-4ECB-BD37-AC9FB753F50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{90198607-B7E3-48DF-B155-7DE939274AC6}</c15:txfldGUID>
                      <c15:f>Diagramm!$J$64</c15:f>
                      <c15:dlblFieldTableCache>
                        <c:ptCount val="1"/>
                      </c15:dlblFieldTableCache>
                    </c15:dlblFTEntry>
                  </c15:dlblFieldTable>
                  <c15:showDataLabelsRange val="0"/>
                </c:ext>
                <c:ext xmlns:c16="http://schemas.microsoft.com/office/drawing/2014/chart" uri="{C3380CC4-5D6E-409C-BE32-E72D297353CC}">
                  <c16:uniqueId val="{00000040-DE1D-4ECB-BD37-AC9FB753F50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{728A1AA0-4BF3-4B68-8B98-9632CB192E71}</c15:txfldGUID>
                      <c15:f>Diagramm!$J$65</c15:f>
                      <c15:dlblFieldTableCache>
                        <c:ptCount val="1"/>
                      </c15:dlblFieldTableCache>
                    </c15:dlblFTEntry>
                  </c15:dlblFieldTable>
                  <c15:showDataLabelsRange val="0"/>
                </c:ext>
                <c:ext xmlns:c16="http://schemas.microsoft.com/office/drawing/2014/chart" uri="{C3380CC4-5D6E-409C-BE32-E72D297353CC}">
                  <c16:uniqueId val="{00000041-DE1D-4ECB-BD37-AC9FB753F50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{7D780306-6DA2-4AC7-AD43-3A0C865BFF29}</c15:txfldGUID>
                      <c15:f>Diagramm!$J$66</c15:f>
                      <c15:dlblFieldTableCache>
                        <c:ptCount val="1"/>
                      </c15:dlblFieldTableCache>
                    </c15:dlblFTEntry>
                  </c15:dlblFieldTable>
                  <c15:showDataLabelsRange val="0"/>
                </c:ext>
                <c:ext xmlns:c16="http://schemas.microsoft.com/office/drawing/2014/chart" uri="{C3380CC4-5D6E-409C-BE32-E72D297353CC}">
                  <c16:uniqueId val="{00000042-DE1D-4ECB-BD37-AC9FB753F50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{6301FD89-69D3-4366-961C-F2C941884F3D}</c15:txfldGUID>
                      <c15:f>Diagramm!$J$67</c15:f>
                      <c15:dlblFieldTableCache>
                        <c:ptCount val="1"/>
                      </c15:dlblFieldTableCache>
                    </c15:dlblFTEntry>
                  </c15:dlblFieldTable>
                  <c15:showDataLabelsRange val="0"/>
                </c:ext>
                <c:ext xmlns:c16="http://schemas.microsoft.com/office/drawing/2014/chart" uri="{C3380CC4-5D6E-409C-BE32-E72D297353CC}">
                  <c16:uniqueId val="{00000043-DE1D-4ECB-BD37-AC9FB753F50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E1D-4ECB-BD37-AC9FB753F50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58-40D3-B661-3D4203710D5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58-40D3-B661-3D4203710D5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58-40D3-B661-3D4203710D5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58-40D3-B661-3D4203710D5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58-40D3-B661-3D4203710D5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58-40D3-B661-3D4203710D5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58-40D3-B661-3D4203710D5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58-40D3-B661-3D4203710D5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58-40D3-B661-3D4203710D5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58-40D3-B661-3D4203710D5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58-40D3-B661-3D4203710D5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558-40D3-B661-3D4203710D5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558-40D3-B661-3D4203710D5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558-40D3-B661-3D4203710D5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558-40D3-B661-3D4203710D5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558-40D3-B661-3D4203710D5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558-40D3-B661-3D4203710D5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558-40D3-B661-3D4203710D5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558-40D3-B661-3D4203710D5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558-40D3-B661-3D4203710D5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558-40D3-B661-3D4203710D5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558-40D3-B661-3D4203710D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558-40D3-B661-3D4203710D5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558-40D3-B661-3D4203710D5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558-40D3-B661-3D4203710D5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558-40D3-B661-3D4203710D5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558-40D3-B661-3D4203710D5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558-40D3-B661-3D4203710D5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558-40D3-B661-3D4203710D5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558-40D3-B661-3D4203710D5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558-40D3-B661-3D4203710D5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558-40D3-B661-3D4203710D5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558-40D3-B661-3D4203710D5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558-40D3-B661-3D4203710D5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558-40D3-B661-3D4203710D5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558-40D3-B661-3D4203710D5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558-40D3-B661-3D4203710D5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558-40D3-B661-3D4203710D5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558-40D3-B661-3D4203710D5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558-40D3-B661-3D4203710D5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558-40D3-B661-3D4203710D5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558-40D3-B661-3D4203710D5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558-40D3-B661-3D4203710D5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558-40D3-B661-3D4203710D5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558-40D3-B661-3D4203710D5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558-40D3-B661-3D4203710D5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558-40D3-B661-3D4203710D5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558-40D3-B661-3D4203710D5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558-40D3-B661-3D4203710D5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558-40D3-B661-3D4203710D5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558-40D3-B661-3D4203710D5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558-40D3-B661-3D4203710D5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558-40D3-B661-3D4203710D5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558-40D3-B661-3D4203710D5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558-40D3-B661-3D4203710D5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558-40D3-B661-3D4203710D5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558-40D3-B661-3D4203710D5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558-40D3-B661-3D4203710D5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558-40D3-B661-3D4203710D5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558-40D3-B661-3D4203710D5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558-40D3-B661-3D4203710D5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558-40D3-B661-3D4203710D5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558-40D3-B661-3D4203710D5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558-40D3-B661-3D4203710D5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558-40D3-B661-3D4203710D5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558-40D3-B661-3D4203710D5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558-40D3-B661-3D4203710D5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558-40D3-B661-3D4203710D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558-40D3-B661-3D4203710D5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100.82447590057497</c:v>
                </c:pt>
                <c:pt idx="2">
                  <c:v>102.365308804205</c:v>
                </c:pt>
                <c:pt idx="3">
                  <c:v>101.76594199282533</c:v>
                </c:pt>
                <c:pt idx="4">
                  <c:v>102.26717011260999</c:v>
                </c:pt>
                <c:pt idx="5">
                  <c:v>103.11992326330555</c:v>
                </c:pt>
                <c:pt idx="6">
                  <c:v>105.65988567119658</c:v>
                </c:pt>
                <c:pt idx="7">
                  <c:v>104.97180591826212</c:v>
                </c:pt>
                <c:pt idx="8">
                  <c:v>105.15089516902587</c:v>
                </c:pt>
                <c:pt idx="9">
                  <c:v>105.48190533220225</c:v>
                </c:pt>
                <c:pt idx="10">
                  <c:v>107.70028332695709</c:v>
                </c:pt>
                <c:pt idx="11">
                  <c:v>107.38313456089865</c:v>
                </c:pt>
                <c:pt idx="12">
                  <c:v>107.84000620990591</c:v>
                </c:pt>
                <c:pt idx="13">
                  <c:v>108.15327378477132</c:v>
                </c:pt>
                <c:pt idx="14">
                  <c:v>109.88539396862889</c:v>
                </c:pt>
                <c:pt idx="15">
                  <c:v>109.49561148167246</c:v>
                </c:pt>
                <c:pt idx="16">
                  <c:v>109.13854189191437</c:v>
                </c:pt>
                <c:pt idx="17">
                  <c:v>110.2590972349285</c:v>
                </c:pt>
                <c:pt idx="18">
                  <c:v>112.22187106682857</c:v>
                </c:pt>
                <c:pt idx="19">
                  <c:v>111.81545490333062</c:v>
                </c:pt>
                <c:pt idx="20">
                  <c:v>112.01006891886647</c:v>
                </c:pt>
                <c:pt idx="21">
                  <c:v>112.70868333361057</c:v>
                </c:pt>
                <c:pt idx="22">
                  <c:v>115.00801188753418</c:v>
                </c:pt>
                <c:pt idx="23">
                  <c:v>114.29165488447912</c:v>
                </c:pt>
                <c:pt idx="24">
                  <c:v>113.85807038263</c:v>
                </c:pt>
              </c:numCache>
            </c:numRef>
          </c:val>
          <c:smooth val="0"/>
          <c:extLst>
            <c:ext xmlns:c16="http://schemas.microsoft.com/office/drawing/2014/chart" uri="{C3380CC4-5D6E-409C-BE32-E72D297353CC}">
              <c16:uniqueId val="{00000000-B5A4-4C29-A17E-B9BBA966800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102.59574468085107</c:v>
                </c:pt>
                <c:pt idx="2">
                  <c:v>104.59042553191489</c:v>
                </c:pt>
                <c:pt idx="3">
                  <c:v>104.54787234042553</c:v>
                </c:pt>
                <c:pt idx="4">
                  <c:v>103.6436170212766</c:v>
                </c:pt>
                <c:pt idx="5">
                  <c:v>106.10106382978724</c:v>
                </c:pt>
                <c:pt idx="6">
                  <c:v>110.19680851063829</c:v>
                </c:pt>
                <c:pt idx="7">
                  <c:v>108.31914893617021</c:v>
                </c:pt>
                <c:pt idx="8">
                  <c:v>107.55851063829786</c:v>
                </c:pt>
                <c:pt idx="9">
                  <c:v>109.64361702127658</c:v>
                </c:pt>
                <c:pt idx="10">
                  <c:v>114.72872340425533</c:v>
                </c:pt>
                <c:pt idx="11">
                  <c:v>114.79255319148936</c:v>
                </c:pt>
                <c:pt idx="12">
                  <c:v>114.15957446808511</c:v>
                </c:pt>
                <c:pt idx="13">
                  <c:v>115.35638297872342</c:v>
                </c:pt>
                <c:pt idx="14">
                  <c:v>120.18617021276596</c:v>
                </c:pt>
                <c:pt idx="15">
                  <c:v>119.13297872340425</c:v>
                </c:pt>
                <c:pt idx="16">
                  <c:v>118.22872340425532</c:v>
                </c:pt>
                <c:pt idx="17">
                  <c:v>121.2659574468085</c:v>
                </c:pt>
                <c:pt idx="18">
                  <c:v>124.6436170212766</c:v>
                </c:pt>
                <c:pt idx="19">
                  <c:v>124.14361702127658</c:v>
                </c:pt>
                <c:pt idx="20">
                  <c:v>122.57446808510639</c:v>
                </c:pt>
                <c:pt idx="21">
                  <c:v>125.06914893617021</c:v>
                </c:pt>
                <c:pt idx="22">
                  <c:v>128.27659574468083</c:v>
                </c:pt>
                <c:pt idx="23">
                  <c:v>127.67553191489363</c:v>
                </c:pt>
                <c:pt idx="24">
                  <c:v>120.71276595744681</c:v>
                </c:pt>
              </c:numCache>
            </c:numRef>
          </c:val>
          <c:smooth val="0"/>
          <c:extLst>
            <c:ext xmlns:c16="http://schemas.microsoft.com/office/drawing/2014/chart" uri="{C3380CC4-5D6E-409C-BE32-E72D297353CC}">
              <c16:uniqueId val="{00000001-B5A4-4C29-A17E-B9BBA966800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102.38963244107072</c:v>
                </c:pt>
                <c:pt idx="2">
                  <c:v>100.71664003196163</c:v>
                </c:pt>
                <c:pt idx="3">
                  <c:v>99.855173791450255</c:v>
                </c:pt>
                <c:pt idx="4">
                  <c:v>97.078505793048336</c:v>
                </c:pt>
                <c:pt idx="5">
                  <c:v>99.061126648022366</c:v>
                </c:pt>
                <c:pt idx="6">
                  <c:v>97.755193767479014</c:v>
                </c:pt>
                <c:pt idx="7">
                  <c:v>96.926188573711542</c:v>
                </c:pt>
                <c:pt idx="8">
                  <c:v>95.902417099480616</c:v>
                </c:pt>
                <c:pt idx="9">
                  <c:v>98.486815821014787</c:v>
                </c:pt>
                <c:pt idx="10">
                  <c:v>97.817618857371158</c:v>
                </c:pt>
                <c:pt idx="11">
                  <c:v>97.3381941669996</c:v>
                </c:pt>
                <c:pt idx="12">
                  <c:v>96.881242508989217</c:v>
                </c:pt>
                <c:pt idx="13">
                  <c:v>98.38194166999601</c:v>
                </c:pt>
                <c:pt idx="14">
                  <c:v>96.59408709548542</c:v>
                </c:pt>
                <c:pt idx="15">
                  <c:v>95.445465441470233</c:v>
                </c:pt>
                <c:pt idx="16">
                  <c:v>94.424190970834999</c:v>
                </c:pt>
                <c:pt idx="17">
                  <c:v>96.439272872552934</c:v>
                </c:pt>
                <c:pt idx="18">
                  <c:v>93.954754294846182</c:v>
                </c:pt>
                <c:pt idx="19">
                  <c:v>93.707550938873354</c:v>
                </c:pt>
                <c:pt idx="20">
                  <c:v>92.738713543747508</c:v>
                </c:pt>
                <c:pt idx="21">
                  <c:v>94.326807830603272</c:v>
                </c:pt>
                <c:pt idx="22">
                  <c:v>91.784858170195761</c:v>
                </c:pt>
                <c:pt idx="23">
                  <c:v>90.840990811026771</c:v>
                </c:pt>
                <c:pt idx="24">
                  <c:v>86.735916899720337</c:v>
                </c:pt>
              </c:numCache>
            </c:numRef>
          </c:val>
          <c:smooth val="0"/>
          <c:extLst>
            <c:ext xmlns:c16="http://schemas.microsoft.com/office/drawing/2014/chart" uri="{C3380CC4-5D6E-409C-BE32-E72D297353CC}">
              <c16:uniqueId val="{00000002-B5A4-4C29-A17E-B9BBA966800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5A4-4C29-A17E-B9BBA9668005}"/>
                </c:ext>
              </c:extLst>
            </c:dLbl>
            <c:dLbl>
              <c:idx val="1"/>
              <c:delete val="1"/>
              <c:extLst>
                <c:ext xmlns:c15="http://schemas.microsoft.com/office/drawing/2012/chart" uri="{CE6537A1-D6FC-4f65-9D91-7224C49458BB}"/>
                <c:ext xmlns:c16="http://schemas.microsoft.com/office/drawing/2014/chart" uri="{C3380CC4-5D6E-409C-BE32-E72D297353CC}">
                  <c16:uniqueId val="{00000004-B5A4-4C29-A17E-B9BBA9668005}"/>
                </c:ext>
              </c:extLst>
            </c:dLbl>
            <c:dLbl>
              <c:idx val="2"/>
              <c:delete val="1"/>
              <c:extLst>
                <c:ext xmlns:c15="http://schemas.microsoft.com/office/drawing/2012/chart" uri="{CE6537A1-D6FC-4f65-9D91-7224C49458BB}"/>
                <c:ext xmlns:c16="http://schemas.microsoft.com/office/drawing/2014/chart" uri="{C3380CC4-5D6E-409C-BE32-E72D297353CC}">
                  <c16:uniqueId val="{00000005-B5A4-4C29-A17E-B9BBA9668005}"/>
                </c:ext>
              </c:extLst>
            </c:dLbl>
            <c:dLbl>
              <c:idx val="3"/>
              <c:delete val="1"/>
              <c:extLst>
                <c:ext xmlns:c15="http://schemas.microsoft.com/office/drawing/2012/chart" uri="{CE6537A1-D6FC-4f65-9D91-7224C49458BB}"/>
                <c:ext xmlns:c16="http://schemas.microsoft.com/office/drawing/2014/chart" uri="{C3380CC4-5D6E-409C-BE32-E72D297353CC}">
                  <c16:uniqueId val="{00000006-B5A4-4C29-A17E-B9BBA9668005}"/>
                </c:ext>
              </c:extLst>
            </c:dLbl>
            <c:dLbl>
              <c:idx val="4"/>
              <c:delete val="1"/>
              <c:extLst>
                <c:ext xmlns:c15="http://schemas.microsoft.com/office/drawing/2012/chart" uri="{CE6537A1-D6FC-4f65-9D91-7224C49458BB}"/>
                <c:ext xmlns:c16="http://schemas.microsoft.com/office/drawing/2014/chart" uri="{C3380CC4-5D6E-409C-BE32-E72D297353CC}">
                  <c16:uniqueId val="{00000007-B5A4-4C29-A17E-B9BBA9668005}"/>
                </c:ext>
              </c:extLst>
            </c:dLbl>
            <c:dLbl>
              <c:idx val="5"/>
              <c:delete val="1"/>
              <c:extLst>
                <c:ext xmlns:c15="http://schemas.microsoft.com/office/drawing/2012/chart" uri="{CE6537A1-D6FC-4f65-9D91-7224C49458BB}"/>
                <c:ext xmlns:c16="http://schemas.microsoft.com/office/drawing/2014/chart" uri="{C3380CC4-5D6E-409C-BE32-E72D297353CC}">
                  <c16:uniqueId val="{00000008-B5A4-4C29-A17E-B9BBA9668005}"/>
                </c:ext>
              </c:extLst>
            </c:dLbl>
            <c:dLbl>
              <c:idx val="6"/>
              <c:delete val="1"/>
              <c:extLst>
                <c:ext xmlns:c15="http://schemas.microsoft.com/office/drawing/2012/chart" uri="{CE6537A1-D6FC-4f65-9D91-7224C49458BB}"/>
                <c:ext xmlns:c16="http://schemas.microsoft.com/office/drawing/2014/chart" uri="{C3380CC4-5D6E-409C-BE32-E72D297353CC}">
                  <c16:uniqueId val="{00000009-B5A4-4C29-A17E-B9BBA9668005}"/>
                </c:ext>
              </c:extLst>
            </c:dLbl>
            <c:dLbl>
              <c:idx val="7"/>
              <c:delete val="1"/>
              <c:extLst>
                <c:ext xmlns:c15="http://schemas.microsoft.com/office/drawing/2012/chart" uri="{CE6537A1-D6FC-4f65-9D91-7224C49458BB}"/>
                <c:ext xmlns:c16="http://schemas.microsoft.com/office/drawing/2014/chart" uri="{C3380CC4-5D6E-409C-BE32-E72D297353CC}">
                  <c16:uniqueId val="{0000000A-B5A4-4C29-A17E-B9BBA9668005}"/>
                </c:ext>
              </c:extLst>
            </c:dLbl>
            <c:dLbl>
              <c:idx val="8"/>
              <c:delete val="1"/>
              <c:extLst>
                <c:ext xmlns:c15="http://schemas.microsoft.com/office/drawing/2012/chart" uri="{CE6537A1-D6FC-4f65-9D91-7224C49458BB}"/>
                <c:ext xmlns:c16="http://schemas.microsoft.com/office/drawing/2014/chart" uri="{C3380CC4-5D6E-409C-BE32-E72D297353CC}">
                  <c16:uniqueId val="{0000000B-B5A4-4C29-A17E-B9BBA9668005}"/>
                </c:ext>
              </c:extLst>
            </c:dLbl>
            <c:dLbl>
              <c:idx val="9"/>
              <c:delete val="1"/>
              <c:extLst>
                <c:ext xmlns:c15="http://schemas.microsoft.com/office/drawing/2012/chart" uri="{CE6537A1-D6FC-4f65-9D91-7224C49458BB}"/>
                <c:ext xmlns:c16="http://schemas.microsoft.com/office/drawing/2014/chart" uri="{C3380CC4-5D6E-409C-BE32-E72D297353CC}">
                  <c16:uniqueId val="{0000000C-B5A4-4C29-A17E-B9BBA9668005}"/>
                </c:ext>
              </c:extLst>
            </c:dLbl>
            <c:dLbl>
              <c:idx val="10"/>
              <c:delete val="1"/>
              <c:extLst>
                <c:ext xmlns:c15="http://schemas.microsoft.com/office/drawing/2012/chart" uri="{CE6537A1-D6FC-4f65-9D91-7224C49458BB}"/>
                <c:ext xmlns:c16="http://schemas.microsoft.com/office/drawing/2014/chart" uri="{C3380CC4-5D6E-409C-BE32-E72D297353CC}">
                  <c16:uniqueId val="{0000000D-B5A4-4C29-A17E-B9BBA9668005}"/>
                </c:ext>
              </c:extLst>
            </c:dLbl>
            <c:dLbl>
              <c:idx val="11"/>
              <c:delete val="1"/>
              <c:extLst>
                <c:ext xmlns:c15="http://schemas.microsoft.com/office/drawing/2012/chart" uri="{CE6537A1-D6FC-4f65-9D91-7224C49458BB}"/>
                <c:ext xmlns:c16="http://schemas.microsoft.com/office/drawing/2014/chart" uri="{C3380CC4-5D6E-409C-BE32-E72D297353CC}">
                  <c16:uniqueId val="{0000000E-B5A4-4C29-A17E-B9BBA9668005}"/>
                </c:ext>
              </c:extLst>
            </c:dLbl>
            <c:dLbl>
              <c:idx val="12"/>
              <c:delete val="1"/>
              <c:extLst>
                <c:ext xmlns:c15="http://schemas.microsoft.com/office/drawing/2012/chart" uri="{CE6537A1-D6FC-4f65-9D91-7224C49458BB}"/>
                <c:ext xmlns:c16="http://schemas.microsoft.com/office/drawing/2014/chart" uri="{C3380CC4-5D6E-409C-BE32-E72D297353CC}">
                  <c16:uniqueId val="{0000000F-B5A4-4C29-A17E-B9BBA966800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A4-4C29-A17E-B9BBA9668005}"/>
                </c:ext>
              </c:extLst>
            </c:dLbl>
            <c:dLbl>
              <c:idx val="14"/>
              <c:delete val="1"/>
              <c:extLst>
                <c:ext xmlns:c15="http://schemas.microsoft.com/office/drawing/2012/chart" uri="{CE6537A1-D6FC-4f65-9D91-7224C49458BB}"/>
                <c:ext xmlns:c16="http://schemas.microsoft.com/office/drawing/2014/chart" uri="{C3380CC4-5D6E-409C-BE32-E72D297353CC}">
                  <c16:uniqueId val="{00000011-B5A4-4C29-A17E-B9BBA9668005}"/>
                </c:ext>
              </c:extLst>
            </c:dLbl>
            <c:dLbl>
              <c:idx val="15"/>
              <c:delete val="1"/>
              <c:extLst>
                <c:ext xmlns:c15="http://schemas.microsoft.com/office/drawing/2012/chart" uri="{CE6537A1-D6FC-4f65-9D91-7224C49458BB}"/>
                <c:ext xmlns:c16="http://schemas.microsoft.com/office/drawing/2014/chart" uri="{C3380CC4-5D6E-409C-BE32-E72D297353CC}">
                  <c16:uniqueId val="{00000012-B5A4-4C29-A17E-B9BBA9668005}"/>
                </c:ext>
              </c:extLst>
            </c:dLbl>
            <c:dLbl>
              <c:idx val="16"/>
              <c:delete val="1"/>
              <c:extLst>
                <c:ext xmlns:c15="http://schemas.microsoft.com/office/drawing/2012/chart" uri="{CE6537A1-D6FC-4f65-9D91-7224C49458BB}"/>
                <c:ext xmlns:c16="http://schemas.microsoft.com/office/drawing/2014/chart" uri="{C3380CC4-5D6E-409C-BE32-E72D297353CC}">
                  <c16:uniqueId val="{00000013-B5A4-4C29-A17E-B9BBA9668005}"/>
                </c:ext>
              </c:extLst>
            </c:dLbl>
            <c:dLbl>
              <c:idx val="17"/>
              <c:delete val="1"/>
              <c:extLst>
                <c:ext xmlns:c15="http://schemas.microsoft.com/office/drawing/2012/chart" uri="{CE6537A1-D6FC-4f65-9D91-7224C49458BB}"/>
                <c:ext xmlns:c16="http://schemas.microsoft.com/office/drawing/2014/chart" uri="{C3380CC4-5D6E-409C-BE32-E72D297353CC}">
                  <c16:uniqueId val="{00000014-B5A4-4C29-A17E-B9BBA9668005}"/>
                </c:ext>
              </c:extLst>
            </c:dLbl>
            <c:dLbl>
              <c:idx val="18"/>
              <c:delete val="1"/>
              <c:extLst>
                <c:ext xmlns:c15="http://schemas.microsoft.com/office/drawing/2012/chart" uri="{CE6537A1-D6FC-4f65-9D91-7224C49458BB}"/>
                <c:ext xmlns:c16="http://schemas.microsoft.com/office/drawing/2014/chart" uri="{C3380CC4-5D6E-409C-BE32-E72D297353CC}">
                  <c16:uniqueId val="{00000015-B5A4-4C29-A17E-B9BBA9668005}"/>
                </c:ext>
              </c:extLst>
            </c:dLbl>
            <c:dLbl>
              <c:idx val="19"/>
              <c:delete val="1"/>
              <c:extLst>
                <c:ext xmlns:c15="http://schemas.microsoft.com/office/drawing/2012/chart" uri="{CE6537A1-D6FC-4f65-9D91-7224C49458BB}"/>
                <c:ext xmlns:c16="http://schemas.microsoft.com/office/drawing/2014/chart" uri="{C3380CC4-5D6E-409C-BE32-E72D297353CC}">
                  <c16:uniqueId val="{00000016-B5A4-4C29-A17E-B9BBA9668005}"/>
                </c:ext>
              </c:extLst>
            </c:dLbl>
            <c:dLbl>
              <c:idx val="20"/>
              <c:delete val="1"/>
              <c:extLst>
                <c:ext xmlns:c15="http://schemas.microsoft.com/office/drawing/2012/chart" uri="{CE6537A1-D6FC-4f65-9D91-7224C49458BB}"/>
                <c:ext xmlns:c16="http://schemas.microsoft.com/office/drawing/2014/chart" uri="{C3380CC4-5D6E-409C-BE32-E72D297353CC}">
                  <c16:uniqueId val="{00000017-B5A4-4C29-A17E-B9BBA9668005}"/>
                </c:ext>
              </c:extLst>
            </c:dLbl>
            <c:dLbl>
              <c:idx val="21"/>
              <c:delete val="1"/>
              <c:extLst>
                <c:ext xmlns:c15="http://schemas.microsoft.com/office/drawing/2012/chart" uri="{CE6537A1-D6FC-4f65-9D91-7224C49458BB}"/>
                <c:ext xmlns:c16="http://schemas.microsoft.com/office/drawing/2014/chart" uri="{C3380CC4-5D6E-409C-BE32-E72D297353CC}">
                  <c16:uniqueId val="{00000018-B5A4-4C29-A17E-B9BBA9668005}"/>
                </c:ext>
              </c:extLst>
            </c:dLbl>
            <c:dLbl>
              <c:idx val="22"/>
              <c:delete val="1"/>
              <c:extLst>
                <c:ext xmlns:c15="http://schemas.microsoft.com/office/drawing/2012/chart" uri="{CE6537A1-D6FC-4f65-9D91-7224C49458BB}"/>
                <c:ext xmlns:c16="http://schemas.microsoft.com/office/drawing/2014/chart" uri="{C3380CC4-5D6E-409C-BE32-E72D297353CC}">
                  <c16:uniqueId val="{00000019-B5A4-4C29-A17E-B9BBA9668005}"/>
                </c:ext>
              </c:extLst>
            </c:dLbl>
            <c:dLbl>
              <c:idx val="23"/>
              <c:delete val="1"/>
              <c:extLst>
                <c:ext xmlns:c15="http://schemas.microsoft.com/office/drawing/2012/chart" uri="{CE6537A1-D6FC-4f65-9D91-7224C49458BB}"/>
                <c:ext xmlns:c16="http://schemas.microsoft.com/office/drawing/2014/chart" uri="{C3380CC4-5D6E-409C-BE32-E72D297353CC}">
                  <c16:uniqueId val="{0000001A-B5A4-4C29-A17E-B9BBA9668005}"/>
                </c:ext>
              </c:extLst>
            </c:dLbl>
            <c:dLbl>
              <c:idx val="24"/>
              <c:delete val="1"/>
              <c:extLst>
                <c:ext xmlns:c15="http://schemas.microsoft.com/office/drawing/2012/chart" uri="{CE6537A1-D6FC-4f65-9D91-7224C49458BB}"/>
                <c:ext xmlns:c16="http://schemas.microsoft.com/office/drawing/2014/chart" uri="{C3380CC4-5D6E-409C-BE32-E72D297353CC}">
                  <c16:uniqueId val="{0000001B-B5A4-4C29-A17E-B9BBA966800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5A4-4C29-A17E-B9BBA966800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Brühl (325)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205351</v>
      </c>
      <c r="F11" s="238">
        <v>206133</v>
      </c>
      <c r="G11" s="238">
        <v>207425</v>
      </c>
      <c r="H11" s="238">
        <v>203278</v>
      </c>
      <c r="I11" s="265">
        <v>202018</v>
      </c>
      <c r="J11" s="263">
        <v>3333</v>
      </c>
      <c r="K11" s="266">
        <v>1.6498529833975191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17.076615161357871</v>
      </c>
      <c r="E13" s="115">
        <v>35067</v>
      </c>
      <c r="F13" s="114">
        <v>35629</v>
      </c>
      <c r="G13" s="114">
        <v>36384</v>
      </c>
      <c r="H13" s="114">
        <v>36252</v>
      </c>
      <c r="I13" s="140">
        <v>35443</v>
      </c>
      <c r="J13" s="115">
        <v>-376</v>
      </c>
      <c r="K13" s="116">
        <v>-1.0608582794910137</v>
      </c>
    </row>
    <row r="14" spans="1:255" ht="14.1" customHeight="1" x14ac:dyDescent="0.2">
      <c r="A14" s="306" t="s">
        <v>230</v>
      </c>
      <c r="B14" s="307"/>
      <c r="C14" s="308"/>
      <c r="D14" s="113">
        <v>61.580902941792345</v>
      </c>
      <c r="E14" s="115">
        <v>126457</v>
      </c>
      <c r="F14" s="114">
        <v>126960</v>
      </c>
      <c r="G14" s="114">
        <v>127619</v>
      </c>
      <c r="H14" s="114">
        <v>124237</v>
      </c>
      <c r="I14" s="140">
        <v>124036</v>
      </c>
      <c r="J14" s="115">
        <v>2421</v>
      </c>
      <c r="K14" s="116">
        <v>1.9518526879293108</v>
      </c>
    </row>
    <row r="15" spans="1:255" ht="14.1" customHeight="1" x14ac:dyDescent="0.2">
      <c r="A15" s="306" t="s">
        <v>231</v>
      </c>
      <c r="B15" s="307"/>
      <c r="C15" s="308"/>
      <c r="D15" s="113">
        <v>10.928605168711133</v>
      </c>
      <c r="E15" s="115">
        <v>22442</v>
      </c>
      <c r="F15" s="114">
        <v>22295</v>
      </c>
      <c r="G15" s="114">
        <v>22320</v>
      </c>
      <c r="H15" s="114">
        <v>21906</v>
      </c>
      <c r="I15" s="140">
        <v>21781</v>
      </c>
      <c r="J15" s="115">
        <v>661</v>
      </c>
      <c r="K15" s="116">
        <v>3.0347550617510675</v>
      </c>
    </row>
    <row r="16" spans="1:255" ht="14.1" customHeight="1" x14ac:dyDescent="0.2">
      <c r="A16" s="306" t="s">
        <v>232</v>
      </c>
      <c r="B16" s="307"/>
      <c r="C16" s="308"/>
      <c r="D16" s="113">
        <v>9.9493063096843937</v>
      </c>
      <c r="E16" s="115">
        <v>20431</v>
      </c>
      <c r="F16" s="114">
        <v>20285</v>
      </c>
      <c r="G16" s="114">
        <v>20122</v>
      </c>
      <c r="H16" s="114">
        <v>19899</v>
      </c>
      <c r="I16" s="140">
        <v>19756</v>
      </c>
      <c r="J16" s="115">
        <v>675</v>
      </c>
      <c r="K16" s="116">
        <v>3.4166835391779711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0.7421439389143466</v>
      </c>
      <c r="E18" s="115">
        <v>1524</v>
      </c>
      <c r="F18" s="114">
        <v>1403</v>
      </c>
      <c r="G18" s="114">
        <v>1823</v>
      </c>
      <c r="H18" s="114">
        <v>1621</v>
      </c>
      <c r="I18" s="140">
        <v>1516</v>
      </c>
      <c r="J18" s="115">
        <v>8</v>
      </c>
      <c r="K18" s="116">
        <v>0.52770448548812665</v>
      </c>
    </row>
    <row r="19" spans="1:255" ht="14.1" customHeight="1" x14ac:dyDescent="0.2">
      <c r="A19" s="306" t="s">
        <v>235</v>
      </c>
      <c r="B19" s="307" t="s">
        <v>236</v>
      </c>
      <c r="C19" s="308"/>
      <c r="D19" s="113">
        <v>0.45872676539193868</v>
      </c>
      <c r="E19" s="115">
        <v>942</v>
      </c>
      <c r="F19" s="114">
        <v>850</v>
      </c>
      <c r="G19" s="114">
        <v>1258</v>
      </c>
      <c r="H19" s="114">
        <v>1070</v>
      </c>
      <c r="I19" s="140">
        <v>963</v>
      </c>
      <c r="J19" s="115">
        <v>-21</v>
      </c>
      <c r="K19" s="116">
        <v>-2.1806853582554515</v>
      </c>
    </row>
    <row r="20" spans="1:255" ht="14.1" customHeight="1" x14ac:dyDescent="0.2">
      <c r="A20" s="306">
        <v>12</v>
      </c>
      <c r="B20" s="307" t="s">
        <v>237</v>
      </c>
      <c r="C20" s="308"/>
      <c r="D20" s="113">
        <v>1.0206914015514899</v>
      </c>
      <c r="E20" s="115">
        <v>2096</v>
      </c>
      <c r="F20" s="114">
        <v>2191</v>
      </c>
      <c r="G20" s="114">
        <v>2296</v>
      </c>
      <c r="H20" s="114">
        <v>2170</v>
      </c>
      <c r="I20" s="140">
        <v>2050</v>
      </c>
      <c r="J20" s="115">
        <v>46</v>
      </c>
      <c r="K20" s="116">
        <v>2.2439024390243905</v>
      </c>
    </row>
    <row r="21" spans="1:255" ht="14.1" customHeight="1" x14ac:dyDescent="0.2">
      <c r="A21" s="306">
        <v>21</v>
      </c>
      <c r="B21" s="307" t="s">
        <v>238</v>
      </c>
      <c r="C21" s="308"/>
      <c r="D21" s="113">
        <v>0.59605261235640439</v>
      </c>
      <c r="E21" s="115">
        <v>1224</v>
      </c>
      <c r="F21" s="114">
        <v>1226</v>
      </c>
      <c r="G21" s="114">
        <v>1243</v>
      </c>
      <c r="H21" s="114">
        <v>1249</v>
      </c>
      <c r="I21" s="140">
        <v>1264</v>
      </c>
      <c r="J21" s="115">
        <v>-40</v>
      </c>
      <c r="K21" s="116">
        <v>-3.1645569620253164</v>
      </c>
    </row>
    <row r="22" spans="1:255" ht="14.1" customHeight="1" x14ac:dyDescent="0.2">
      <c r="A22" s="306">
        <v>22</v>
      </c>
      <c r="B22" s="307" t="s">
        <v>239</v>
      </c>
      <c r="C22" s="308"/>
      <c r="D22" s="113">
        <v>1.7131642894361361</v>
      </c>
      <c r="E22" s="115">
        <v>3518</v>
      </c>
      <c r="F22" s="114">
        <v>3553</v>
      </c>
      <c r="G22" s="114">
        <v>3617</v>
      </c>
      <c r="H22" s="114">
        <v>3586</v>
      </c>
      <c r="I22" s="140">
        <v>3591</v>
      </c>
      <c r="J22" s="115">
        <v>-73</v>
      </c>
      <c r="K22" s="116">
        <v>-2.0328599275967698</v>
      </c>
    </row>
    <row r="23" spans="1:255" ht="14.1" customHeight="1" x14ac:dyDescent="0.2">
      <c r="A23" s="306">
        <v>23</v>
      </c>
      <c r="B23" s="307" t="s">
        <v>240</v>
      </c>
      <c r="C23" s="308"/>
      <c r="D23" s="113">
        <v>0.72704783517002591</v>
      </c>
      <c r="E23" s="115">
        <v>1493</v>
      </c>
      <c r="F23" s="114">
        <v>1502</v>
      </c>
      <c r="G23" s="114">
        <v>1520</v>
      </c>
      <c r="H23" s="114">
        <v>1513</v>
      </c>
      <c r="I23" s="140">
        <v>1536</v>
      </c>
      <c r="J23" s="115">
        <v>-43</v>
      </c>
      <c r="K23" s="116">
        <v>-2.7994791666666665</v>
      </c>
    </row>
    <row r="24" spans="1:255" ht="14.1" customHeight="1" x14ac:dyDescent="0.2">
      <c r="A24" s="306">
        <v>24</v>
      </c>
      <c r="B24" s="307" t="s">
        <v>241</v>
      </c>
      <c r="C24" s="308"/>
      <c r="D24" s="113">
        <v>2.8565724052962977</v>
      </c>
      <c r="E24" s="115">
        <v>5866</v>
      </c>
      <c r="F24" s="114">
        <v>5923</v>
      </c>
      <c r="G24" s="114">
        <v>6076</v>
      </c>
      <c r="H24" s="114">
        <v>6084</v>
      </c>
      <c r="I24" s="140">
        <v>6044</v>
      </c>
      <c r="J24" s="115">
        <v>-178</v>
      </c>
      <c r="K24" s="116">
        <v>-2.9450694904037062</v>
      </c>
    </row>
    <row r="25" spans="1:255" ht="14.1" customHeight="1" x14ac:dyDescent="0.2">
      <c r="A25" s="306">
        <v>25</v>
      </c>
      <c r="B25" s="307" t="s">
        <v>242</v>
      </c>
      <c r="C25" s="308"/>
      <c r="D25" s="113">
        <v>5.3995354295815456</v>
      </c>
      <c r="E25" s="115">
        <v>11088</v>
      </c>
      <c r="F25" s="114">
        <v>11154</v>
      </c>
      <c r="G25" s="114">
        <v>11329</v>
      </c>
      <c r="H25" s="114">
        <v>11032</v>
      </c>
      <c r="I25" s="140">
        <v>11027</v>
      </c>
      <c r="J25" s="115">
        <v>61</v>
      </c>
      <c r="K25" s="116">
        <v>0.55318763036183916</v>
      </c>
    </row>
    <row r="26" spans="1:255" ht="14.1" customHeight="1" x14ac:dyDescent="0.2">
      <c r="A26" s="306">
        <v>26</v>
      </c>
      <c r="B26" s="307" t="s">
        <v>243</v>
      </c>
      <c r="C26" s="308"/>
      <c r="D26" s="113">
        <v>3.7073108969520479</v>
      </c>
      <c r="E26" s="115">
        <v>7613</v>
      </c>
      <c r="F26" s="114">
        <v>7510</v>
      </c>
      <c r="G26" s="114">
        <v>7603</v>
      </c>
      <c r="H26" s="114">
        <v>7362</v>
      </c>
      <c r="I26" s="140">
        <v>7376</v>
      </c>
      <c r="J26" s="115">
        <v>237</v>
      </c>
      <c r="K26" s="116">
        <v>3.2131236442516271</v>
      </c>
    </row>
    <row r="27" spans="1:255" ht="14.1" customHeight="1" x14ac:dyDescent="0.2">
      <c r="A27" s="306">
        <v>27</v>
      </c>
      <c r="B27" s="307" t="s">
        <v>244</v>
      </c>
      <c r="C27" s="308"/>
      <c r="D27" s="113">
        <v>2.0876450565129949</v>
      </c>
      <c r="E27" s="115">
        <v>4287</v>
      </c>
      <c r="F27" s="114">
        <v>4315</v>
      </c>
      <c r="G27" s="114">
        <v>4341</v>
      </c>
      <c r="H27" s="114">
        <v>4273</v>
      </c>
      <c r="I27" s="140">
        <v>4270</v>
      </c>
      <c r="J27" s="115">
        <v>17</v>
      </c>
      <c r="K27" s="116">
        <v>0.39812646370023419</v>
      </c>
    </row>
    <row r="28" spans="1:255" ht="14.1" customHeight="1" x14ac:dyDescent="0.2">
      <c r="A28" s="306">
        <v>28</v>
      </c>
      <c r="B28" s="307" t="s">
        <v>245</v>
      </c>
      <c r="C28" s="308"/>
      <c r="D28" s="113">
        <v>0.14657829764646874</v>
      </c>
      <c r="E28" s="115">
        <v>301</v>
      </c>
      <c r="F28" s="114">
        <v>314</v>
      </c>
      <c r="G28" s="114">
        <v>336</v>
      </c>
      <c r="H28" s="114">
        <v>348</v>
      </c>
      <c r="I28" s="140">
        <v>323</v>
      </c>
      <c r="J28" s="115">
        <v>-22</v>
      </c>
      <c r="K28" s="116">
        <v>-6.8111455108359129</v>
      </c>
    </row>
    <row r="29" spans="1:255" ht="14.1" customHeight="1" x14ac:dyDescent="0.2">
      <c r="A29" s="306">
        <v>29</v>
      </c>
      <c r="B29" s="307" t="s">
        <v>246</v>
      </c>
      <c r="C29" s="308"/>
      <c r="D29" s="113">
        <v>2.0647574153522505</v>
      </c>
      <c r="E29" s="115">
        <v>4240</v>
      </c>
      <c r="F29" s="114">
        <v>4381</v>
      </c>
      <c r="G29" s="114">
        <v>4335</v>
      </c>
      <c r="H29" s="114">
        <v>4137</v>
      </c>
      <c r="I29" s="140">
        <v>4061</v>
      </c>
      <c r="J29" s="115">
        <v>179</v>
      </c>
      <c r="K29" s="116">
        <v>4.4077813346466383</v>
      </c>
    </row>
    <row r="30" spans="1:255" ht="14.1" customHeight="1" x14ac:dyDescent="0.2">
      <c r="A30" s="306" t="s">
        <v>247</v>
      </c>
      <c r="B30" s="307" t="s">
        <v>248</v>
      </c>
      <c r="C30" s="308"/>
      <c r="D30" s="113">
        <v>0.63014058855325761</v>
      </c>
      <c r="E30" s="115">
        <v>1294</v>
      </c>
      <c r="F30" s="114">
        <v>1291</v>
      </c>
      <c r="G30" s="114">
        <v>1325</v>
      </c>
      <c r="H30" s="114">
        <v>1218</v>
      </c>
      <c r="I30" s="140">
        <v>1242</v>
      </c>
      <c r="J30" s="115">
        <v>52</v>
      </c>
      <c r="K30" s="116">
        <v>4.1867954911433172</v>
      </c>
    </row>
    <row r="31" spans="1:255" ht="14.1" customHeight="1" x14ac:dyDescent="0.2">
      <c r="A31" s="306" t="s">
        <v>249</v>
      </c>
      <c r="B31" s="307" t="s">
        <v>250</v>
      </c>
      <c r="C31" s="308"/>
      <c r="D31" s="113">
        <v>1.4263383182940428</v>
      </c>
      <c r="E31" s="115">
        <v>2929</v>
      </c>
      <c r="F31" s="114">
        <v>3071</v>
      </c>
      <c r="G31" s="114">
        <v>2993</v>
      </c>
      <c r="H31" s="114">
        <v>2902</v>
      </c>
      <c r="I31" s="140">
        <v>2803</v>
      </c>
      <c r="J31" s="115">
        <v>126</v>
      </c>
      <c r="K31" s="116">
        <v>4.4951837317160184</v>
      </c>
    </row>
    <row r="32" spans="1:255" ht="14.1" customHeight="1" x14ac:dyDescent="0.2">
      <c r="A32" s="306">
        <v>31</v>
      </c>
      <c r="B32" s="307" t="s">
        <v>251</v>
      </c>
      <c r="C32" s="308"/>
      <c r="D32" s="113">
        <v>0.73873514129466133</v>
      </c>
      <c r="E32" s="115">
        <v>1517</v>
      </c>
      <c r="F32" s="114">
        <v>1503</v>
      </c>
      <c r="G32" s="114">
        <v>1507</v>
      </c>
      <c r="H32" s="114">
        <v>1504</v>
      </c>
      <c r="I32" s="140">
        <v>1485</v>
      </c>
      <c r="J32" s="115">
        <v>32</v>
      </c>
      <c r="K32" s="116">
        <v>2.1548821548821548</v>
      </c>
    </row>
    <row r="33" spans="1:11" ht="14.1" customHeight="1" x14ac:dyDescent="0.2">
      <c r="A33" s="306">
        <v>32</v>
      </c>
      <c r="B33" s="307" t="s">
        <v>252</v>
      </c>
      <c r="C33" s="308"/>
      <c r="D33" s="113">
        <v>2.008755740171706</v>
      </c>
      <c r="E33" s="115">
        <v>4125</v>
      </c>
      <c r="F33" s="114">
        <v>4122</v>
      </c>
      <c r="G33" s="114">
        <v>4247</v>
      </c>
      <c r="H33" s="114">
        <v>4167</v>
      </c>
      <c r="I33" s="140">
        <v>4074</v>
      </c>
      <c r="J33" s="115">
        <v>51</v>
      </c>
      <c r="K33" s="116">
        <v>1.251840942562592</v>
      </c>
    </row>
    <row r="34" spans="1:11" ht="14.1" customHeight="1" x14ac:dyDescent="0.2">
      <c r="A34" s="306">
        <v>33</v>
      </c>
      <c r="B34" s="307" t="s">
        <v>253</v>
      </c>
      <c r="C34" s="308"/>
      <c r="D34" s="113">
        <v>1.1161377349026789</v>
      </c>
      <c r="E34" s="115">
        <v>2292</v>
      </c>
      <c r="F34" s="114">
        <v>2289</v>
      </c>
      <c r="G34" s="114">
        <v>2366</v>
      </c>
      <c r="H34" s="114">
        <v>2255</v>
      </c>
      <c r="I34" s="140">
        <v>2208</v>
      </c>
      <c r="J34" s="115">
        <v>84</v>
      </c>
      <c r="K34" s="116">
        <v>3.8043478260869565</v>
      </c>
    </row>
    <row r="35" spans="1:11" ht="14.1" customHeight="1" x14ac:dyDescent="0.2">
      <c r="A35" s="306">
        <v>34</v>
      </c>
      <c r="B35" s="307" t="s">
        <v>254</v>
      </c>
      <c r="C35" s="308"/>
      <c r="D35" s="113">
        <v>2.7426211705811028</v>
      </c>
      <c r="E35" s="115">
        <v>5632</v>
      </c>
      <c r="F35" s="114">
        <v>5621</v>
      </c>
      <c r="G35" s="114">
        <v>5709</v>
      </c>
      <c r="H35" s="114">
        <v>5620</v>
      </c>
      <c r="I35" s="140">
        <v>5552</v>
      </c>
      <c r="J35" s="115">
        <v>80</v>
      </c>
      <c r="K35" s="116">
        <v>1.4409221902017291</v>
      </c>
    </row>
    <row r="36" spans="1:11" ht="14.1" customHeight="1" x14ac:dyDescent="0.2">
      <c r="A36" s="306">
        <v>41</v>
      </c>
      <c r="B36" s="307" t="s">
        <v>255</v>
      </c>
      <c r="C36" s="308"/>
      <c r="D36" s="113">
        <v>2.9617581604180159</v>
      </c>
      <c r="E36" s="115">
        <v>6082</v>
      </c>
      <c r="F36" s="114">
        <v>6052</v>
      </c>
      <c r="G36" s="114">
        <v>6086</v>
      </c>
      <c r="H36" s="114">
        <v>5923</v>
      </c>
      <c r="I36" s="140">
        <v>5939</v>
      </c>
      <c r="J36" s="115">
        <v>143</v>
      </c>
      <c r="K36" s="116">
        <v>2.4078127630914294</v>
      </c>
    </row>
    <row r="37" spans="1:11" ht="14.1" customHeight="1" x14ac:dyDescent="0.2">
      <c r="A37" s="306">
        <v>42</v>
      </c>
      <c r="B37" s="307" t="s">
        <v>256</v>
      </c>
      <c r="C37" s="308"/>
      <c r="D37" s="113">
        <v>0.13635190478741277</v>
      </c>
      <c r="E37" s="115">
        <v>280</v>
      </c>
      <c r="F37" s="114">
        <v>277</v>
      </c>
      <c r="G37" s="114">
        <v>278</v>
      </c>
      <c r="H37" s="114">
        <v>273</v>
      </c>
      <c r="I37" s="140">
        <v>265</v>
      </c>
      <c r="J37" s="115">
        <v>15</v>
      </c>
      <c r="K37" s="116">
        <v>5.6603773584905657</v>
      </c>
    </row>
    <row r="38" spans="1:11" ht="14.1" customHeight="1" x14ac:dyDescent="0.2">
      <c r="A38" s="306">
        <v>43</v>
      </c>
      <c r="B38" s="307" t="s">
        <v>257</v>
      </c>
      <c r="C38" s="308"/>
      <c r="D38" s="113">
        <v>1.5125322009632287</v>
      </c>
      <c r="E38" s="115">
        <v>3106</v>
      </c>
      <c r="F38" s="114">
        <v>3003</v>
      </c>
      <c r="G38" s="114">
        <v>3024</v>
      </c>
      <c r="H38" s="114">
        <v>2949</v>
      </c>
      <c r="I38" s="140">
        <v>2917</v>
      </c>
      <c r="J38" s="115">
        <v>189</v>
      </c>
      <c r="K38" s="116">
        <v>6.4792595131984916</v>
      </c>
    </row>
    <row r="39" spans="1:11" ht="14.1" customHeight="1" x14ac:dyDescent="0.2">
      <c r="A39" s="306">
        <v>51</v>
      </c>
      <c r="B39" s="307" t="s">
        <v>258</v>
      </c>
      <c r="C39" s="308"/>
      <c r="D39" s="113">
        <v>8.53270741316088</v>
      </c>
      <c r="E39" s="115">
        <v>17522</v>
      </c>
      <c r="F39" s="114">
        <v>17706</v>
      </c>
      <c r="G39" s="114">
        <v>17813</v>
      </c>
      <c r="H39" s="114">
        <v>17487</v>
      </c>
      <c r="I39" s="140">
        <v>17381</v>
      </c>
      <c r="J39" s="115">
        <v>141</v>
      </c>
      <c r="K39" s="116">
        <v>0.81123065416259132</v>
      </c>
    </row>
    <row r="40" spans="1:11" ht="14.1" customHeight="1" x14ac:dyDescent="0.2">
      <c r="A40" s="306" t="s">
        <v>259</v>
      </c>
      <c r="B40" s="307" t="s">
        <v>260</v>
      </c>
      <c r="C40" s="308"/>
      <c r="D40" s="113">
        <v>7.6133059980228976</v>
      </c>
      <c r="E40" s="115">
        <v>15634</v>
      </c>
      <c r="F40" s="114">
        <v>15832</v>
      </c>
      <c r="G40" s="114">
        <v>15930</v>
      </c>
      <c r="H40" s="114">
        <v>15714</v>
      </c>
      <c r="I40" s="140">
        <v>15599</v>
      </c>
      <c r="J40" s="115">
        <v>35</v>
      </c>
      <c r="K40" s="116">
        <v>0.22437335726649144</v>
      </c>
    </row>
    <row r="41" spans="1:11" ht="14.1" customHeight="1" x14ac:dyDescent="0.2">
      <c r="A41" s="306"/>
      <c r="B41" s="307" t="s">
        <v>261</v>
      </c>
      <c r="C41" s="308"/>
      <c r="D41" s="113">
        <v>6.3218586712506877</v>
      </c>
      <c r="E41" s="115">
        <v>12982</v>
      </c>
      <c r="F41" s="114">
        <v>13086</v>
      </c>
      <c r="G41" s="114">
        <v>13148</v>
      </c>
      <c r="H41" s="114">
        <v>13127</v>
      </c>
      <c r="I41" s="140">
        <v>13054</v>
      </c>
      <c r="J41" s="115">
        <v>-72</v>
      </c>
      <c r="K41" s="116">
        <v>-0.55155507890301825</v>
      </c>
    </row>
    <row r="42" spans="1:11" ht="14.1" customHeight="1" x14ac:dyDescent="0.2">
      <c r="A42" s="306">
        <v>52</v>
      </c>
      <c r="B42" s="307" t="s">
        <v>262</v>
      </c>
      <c r="C42" s="308"/>
      <c r="D42" s="113">
        <v>4.8239356029432532</v>
      </c>
      <c r="E42" s="115">
        <v>9906</v>
      </c>
      <c r="F42" s="114">
        <v>9747</v>
      </c>
      <c r="G42" s="114">
        <v>9663</v>
      </c>
      <c r="H42" s="114">
        <v>9508</v>
      </c>
      <c r="I42" s="140">
        <v>9345</v>
      </c>
      <c r="J42" s="115">
        <v>561</v>
      </c>
      <c r="K42" s="116">
        <v>6.0032102728731944</v>
      </c>
    </row>
    <row r="43" spans="1:11" ht="14.1" customHeight="1" x14ac:dyDescent="0.2">
      <c r="A43" s="306" t="s">
        <v>263</v>
      </c>
      <c r="B43" s="307" t="s">
        <v>264</v>
      </c>
      <c r="C43" s="308"/>
      <c r="D43" s="113">
        <v>4.2059692916031572</v>
      </c>
      <c r="E43" s="115">
        <v>8637</v>
      </c>
      <c r="F43" s="114">
        <v>8492</v>
      </c>
      <c r="G43" s="114">
        <v>8384</v>
      </c>
      <c r="H43" s="114">
        <v>8214</v>
      </c>
      <c r="I43" s="140">
        <v>8070</v>
      </c>
      <c r="J43" s="115">
        <v>567</v>
      </c>
      <c r="K43" s="116">
        <v>7.0260223048327139</v>
      </c>
    </row>
    <row r="44" spans="1:11" ht="14.1" customHeight="1" x14ac:dyDescent="0.2">
      <c r="A44" s="306">
        <v>53</v>
      </c>
      <c r="B44" s="307" t="s">
        <v>265</v>
      </c>
      <c r="C44" s="308"/>
      <c r="D44" s="113">
        <v>1.6873548217442331</v>
      </c>
      <c r="E44" s="115">
        <v>3465</v>
      </c>
      <c r="F44" s="114">
        <v>3474</v>
      </c>
      <c r="G44" s="114">
        <v>3444</v>
      </c>
      <c r="H44" s="114">
        <v>3156</v>
      </c>
      <c r="I44" s="140">
        <v>3113</v>
      </c>
      <c r="J44" s="115">
        <v>352</v>
      </c>
      <c r="K44" s="116">
        <v>11.307420494699647</v>
      </c>
    </row>
    <row r="45" spans="1:11" ht="14.1" customHeight="1" x14ac:dyDescent="0.2">
      <c r="A45" s="306" t="s">
        <v>266</v>
      </c>
      <c r="B45" s="307" t="s">
        <v>267</v>
      </c>
      <c r="C45" s="308"/>
      <c r="D45" s="113">
        <v>1.6206397826161061</v>
      </c>
      <c r="E45" s="115">
        <v>3328</v>
      </c>
      <c r="F45" s="114">
        <v>3335</v>
      </c>
      <c r="G45" s="114">
        <v>3306</v>
      </c>
      <c r="H45" s="114">
        <v>3018</v>
      </c>
      <c r="I45" s="140">
        <v>2977</v>
      </c>
      <c r="J45" s="115">
        <v>351</v>
      </c>
      <c r="K45" s="116">
        <v>11.790393013100436</v>
      </c>
    </row>
    <row r="46" spans="1:11" ht="14.1" customHeight="1" x14ac:dyDescent="0.2">
      <c r="A46" s="306">
        <v>54</v>
      </c>
      <c r="B46" s="307" t="s">
        <v>268</v>
      </c>
      <c r="C46" s="308"/>
      <c r="D46" s="113">
        <v>2.7392123729614171</v>
      </c>
      <c r="E46" s="115">
        <v>5625</v>
      </c>
      <c r="F46" s="114">
        <v>5927</v>
      </c>
      <c r="G46" s="114">
        <v>6053</v>
      </c>
      <c r="H46" s="114">
        <v>5917</v>
      </c>
      <c r="I46" s="140">
        <v>5900</v>
      </c>
      <c r="J46" s="115">
        <v>-275</v>
      </c>
      <c r="K46" s="116">
        <v>-4.6610169491525424</v>
      </c>
    </row>
    <row r="47" spans="1:11" ht="14.1" customHeight="1" x14ac:dyDescent="0.2">
      <c r="A47" s="306">
        <v>61</v>
      </c>
      <c r="B47" s="307" t="s">
        <v>269</v>
      </c>
      <c r="C47" s="308"/>
      <c r="D47" s="113">
        <v>3.0893445856119524</v>
      </c>
      <c r="E47" s="115">
        <v>6344</v>
      </c>
      <c r="F47" s="114">
        <v>6323</v>
      </c>
      <c r="G47" s="114">
        <v>6301</v>
      </c>
      <c r="H47" s="114">
        <v>6248</v>
      </c>
      <c r="I47" s="140">
        <v>6202</v>
      </c>
      <c r="J47" s="115">
        <v>142</v>
      </c>
      <c r="K47" s="116">
        <v>2.2895840051596261</v>
      </c>
    </row>
    <row r="48" spans="1:11" ht="14.1" customHeight="1" x14ac:dyDescent="0.2">
      <c r="A48" s="306">
        <v>62</v>
      </c>
      <c r="B48" s="307" t="s">
        <v>270</v>
      </c>
      <c r="C48" s="308"/>
      <c r="D48" s="113">
        <v>7.5504867276029826</v>
      </c>
      <c r="E48" s="115">
        <v>15505</v>
      </c>
      <c r="F48" s="114">
        <v>15763</v>
      </c>
      <c r="G48" s="114">
        <v>15628</v>
      </c>
      <c r="H48" s="114">
        <v>15548</v>
      </c>
      <c r="I48" s="140">
        <v>15540</v>
      </c>
      <c r="J48" s="115">
        <v>-35</v>
      </c>
      <c r="K48" s="116">
        <v>-0.22522522522522523</v>
      </c>
    </row>
    <row r="49" spans="1:11" ht="14.1" customHeight="1" x14ac:dyDescent="0.2">
      <c r="A49" s="306">
        <v>63</v>
      </c>
      <c r="B49" s="307" t="s">
        <v>271</v>
      </c>
      <c r="C49" s="308"/>
      <c r="D49" s="113">
        <v>2.0662183286178299</v>
      </c>
      <c r="E49" s="115">
        <v>4243</v>
      </c>
      <c r="F49" s="114">
        <v>4419</v>
      </c>
      <c r="G49" s="114">
        <v>4644</v>
      </c>
      <c r="H49" s="114">
        <v>4707</v>
      </c>
      <c r="I49" s="140">
        <v>4580</v>
      </c>
      <c r="J49" s="115">
        <v>-337</v>
      </c>
      <c r="K49" s="116">
        <v>-7.3580786026200871</v>
      </c>
    </row>
    <row r="50" spans="1:11" ht="14.1" customHeight="1" x14ac:dyDescent="0.2">
      <c r="A50" s="306" t="s">
        <v>272</v>
      </c>
      <c r="B50" s="307" t="s">
        <v>273</v>
      </c>
      <c r="C50" s="308"/>
      <c r="D50" s="113">
        <v>0.57657376881534539</v>
      </c>
      <c r="E50" s="115">
        <v>1184</v>
      </c>
      <c r="F50" s="114">
        <v>1284</v>
      </c>
      <c r="G50" s="114">
        <v>1333</v>
      </c>
      <c r="H50" s="114">
        <v>1354</v>
      </c>
      <c r="I50" s="140">
        <v>1346</v>
      </c>
      <c r="J50" s="115">
        <v>-162</v>
      </c>
      <c r="K50" s="116">
        <v>-12.035661218424963</v>
      </c>
    </row>
    <row r="51" spans="1:11" ht="14.1" customHeight="1" x14ac:dyDescent="0.2">
      <c r="A51" s="306" t="s">
        <v>274</v>
      </c>
      <c r="B51" s="307" t="s">
        <v>275</v>
      </c>
      <c r="C51" s="308"/>
      <c r="D51" s="113">
        <v>1.2208365189358708</v>
      </c>
      <c r="E51" s="115">
        <v>2507</v>
      </c>
      <c r="F51" s="114">
        <v>2553</v>
      </c>
      <c r="G51" s="114">
        <v>2706</v>
      </c>
      <c r="H51" s="114">
        <v>2776</v>
      </c>
      <c r="I51" s="140">
        <v>2670</v>
      </c>
      <c r="J51" s="115">
        <v>-163</v>
      </c>
      <c r="K51" s="116">
        <v>-6.1048689138576782</v>
      </c>
    </row>
    <row r="52" spans="1:11" ht="14.1" customHeight="1" x14ac:dyDescent="0.2">
      <c r="A52" s="306">
        <v>71</v>
      </c>
      <c r="B52" s="307" t="s">
        <v>276</v>
      </c>
      <c r="C52" s="308"/>
      <c r="D52" s="113">
        <v>11.371748859270225</v>
      </c>
      <c r="E52" s="115">
        <v>23352</v>
      </c>
      <c r="F52" s="114">
        <v>23371</v>
      </c>
      <c r="G52" s="114">
        <v>23338</v>
      </c>
      <c r="H52" s="114">
        <v>22953</v>
      </c>
      <c r="I52" s="140">
        <v>22854</v>
      </c>
      <c r="J52" s="115">
        <v>498</v>
      </c>
      <c r="K52" s="116">
        <v>2.1790496193226567</v>
      </c>
    </row>
    <row r="53" spans="1:11" ht="14.1" customHeight="1" x14ac:dyDescent="0.2">
      <c r="A53" s="306" t="s">
        <v>277</v>
      </c>
      <c r="B53" s="307" t="s">
        <v>278</v>
      </c>
      <c r="C53" s="308"/>
      <c r="D53" s="113">
        <v>4.1407151657406098</v>
      </c>
      <c r="E53" s="115">
        <v>8503</v>
      </c>
      <c r="F53" s="114">
        <v>8475</v>
      </c>
      <c r="G53" s="114">
        <v>8501</v>
      </c>
      <c r="H53" s="114">
        <v>8328</v>
      </c>
      <c r="I53" s="140">
        <v>8244</v>
      </c>
      <c r="J53" s="115">
        <v>259</v>
      </c>
      <c r="K53" s="116">
        <v>3.1416787967006305</v>
      </c>
    </row>
    <row r="54" spans="1:11" ht="14.1" customHeight="1" x14ac:dyDescent="0.2">
      <c r="A54" s="306" t="s">
        <v>279</v>
      </c>
      <c r="B54" s="307" t="s">
        <v>280</v>
      </c>
      <c r="C54" s="308"/>
      <c r="D54" s="113">
        <v>6.0739903871907126</v>
      </c>
      <c r="E54" s="115">
        <v>12473</v>
      </c>
      <c r="F54" s="114">
        <v>12551</v>
      </c>
      <c r="G54" s="114">
        <v>12517</v>
      </c>
      <c r="H54" s="114">
        <v>12356</v>
      </c>
      <c r="I54" s="140">
        <v>12351</v>
      </c>
      <c r="J54" s="115">
        <v>122</v>
      </c>
      <c r="K54" s="116">
        <v>0.98777426928993606</v>
      </c>
    </row>
    <row r="55" spans="1:11" ht="14.1" customHeight="1" x14ac:dyDescent="0.2">
      <c r="A55" s="306">
        <v>72</v>
      </c>
      <c r="B55" s="307" t="s">
        <v>281</v>
      </c>
      <c r="C55" s="308"/>
      <c r="D55" s="113">
        <v>2.8103101518862825</v>
      </c>
      <c r="E55" s="115">
        <v>5771</v>
      </c>
      <c r="F55" s="114">
        <v>5773</v>
      </c>
      <c r="G55" s="114">
        <v>5781</v>
      </c>
      <c r="H55" s="114">
        <v>5617</v>
      </c>
      <c r="I55" s="140">
        <v>5629</v>
      </c>
      <c r="J55" s="115">
        <v>142</v>
      </c>
      <c r="K55" s="116">
        <v>2.5226505596020607</v>
      </c>
    </row>
    <row r="56" spans="1:11" ht="14.1" customHeight="1" x14ac:dyDescent="0.2">
      <c r="A56" s="306" t="s">
        <v>282</v>
      </c>
      <c r="B56" s="307" t="s">
        <v>283</v>
      </c>
      <c r="C56" s="308"/>
      <c r="D56" s="113">
        <v>1.2705075699655712</v>
      </c>
      <c r="E56" s="115">
        <v>2609</v>
      </c>
      <c r="F56" s="114">
        <v>2657</v>
      </c>
      <c r="G56" s="114">
        <v>2681</v>
      </c>
      <c r="H56" s="114">
        <v>2583</v>
      </c>
      <c r="I56" s="140">
        <v>2604</v>
      </c>
      <c r="J56" s="115">
        <v>5</v>
      </c>
      <c r="K56" s="116">
        <v>0.19201228878648233</v>
      </c>
    </row>
    <row r="57" spans="1:11" ht="14.1" customHeight="1" x14ac:dyDescent="0.2">
      <c r="A57" s="306" t="s">
        <v>284</v>
      </c>
      <c r="B57" s="307" t="s">
        <v>285</v>
      </c>
      <c r="C57" s="308"/>
      <c r="D57" s="113">
        <v>1.0177695750203311</v>
      </c>
      <c r="E57" s="115">
        <v>2090</v>
      </c>
      <c r="F57" s="114">
        <v>2038</v>
      </c>
      <c r="G57" s="114">
        <v>2027</v>
      </c>
      <c r="H57" s="114">
        <v>2005</v>
      </c>
      <c r="I57" s="140">
        <v>1993</v>
      </c>
      <c r="J57" s="115">
        <v>97</v>
      </c>
      <c r="K57" s="116">
        <v>4.8670346211741098</v>
      </c>
    </row>
    <row r="58" spans="1:11" ht="14.1" customHeight="1" x14ac:dyDescent="0.2">
      <c r="A58" s="306">
        <v>73</v>
      </c>
      <c r="B58" s="307" t="s">
        <v>286</v>
      </c>
      <c r="C58" s="308"/>
      <c r="D58" s="113">
        <v>2.1236809170639539</v>
      </c>
      <c r="E58" s="115">
        <v>4361</v>
      </c>
      <c r="F58" s="114">
        <v>4338</v>
      </c>
      <c r="G58" s="114">
        <v>4313</v>
      </c>
      <c r="H58" s="114">
        <v>4232</v>
      </c>
      <c r="I58" s="140">
        <v>4244</v>
      </c>
      <c r="J58" s="115">
        <v>117</v>
      </c>
      <c r="K58" s="116">
        <v>2.7568331762488221</v>
      </c>
    </row>
    <row r="59" spans="1:11" ht="14.1" customHeight="1" x14ac:dyDescent="0.2">
      <c r="A59" s="306" t="s">
        <v>287</v>
      </c>
      <c r="B59" s="307" t="s">
        <v>288</v>
      </c>
      <c r="C59" s="308"/>
      <c r="D59" s="113">
        <v>1.6508319901047475</v>
      </c>
      <c r="E59" s="115">
        <v>3390</v>
      </c>
      <c r="F59" s="114">
        <v>3380</v>
      </c>
      <c r="G59" s="114">
        <v>3356</v>
      </c>
      <c r="H59" s="114">
        <v>3286</v>
      </c>
      <c r="I59" s="140">
        <v>3299</v>
      </c>
      <c r="J59" s="115">
        <v>91</v>
      </c>
      <c r="K59" s="116">
        <v>2.758411639890876</v>
      </c>
    </row>
    <row r="60" spans="1:11" ht="14.1" customHeight="1" x14ac:dyDescent="0.2">
      <c r="A60" s="306">
        <v>81</v>
      </c>
      <c r="B60" s="307" t="s">
        <v>289</v>
      </c>
      <c r="C60" s="308"/>
      <c r="D60" s="113">
        <v>7.4043954010450399</v>
      </c>
      <c r="E60" s="115">
        <v>15205</v>
      </c>
      <c r="F60" s="114">
        <v>15159</v>
      </c>
      <c r="G60" s="114">
        <v>15034</v>
      </c>
      <c r="H60" s="114">
        <v>14723</v>
      </c>
      <c r="I60" s="140">
        <v>14691</v>
      </c>
      <c r="J60" s="115">
        <v>514</v>
      </c>
      <c r="K60" s="116">
        <v>3.4987407256143217</v>
      </c>
    </row>
    <row r="61" spans="1:11" ht="14.1" customHeight="1" x14ac:dyDescent="0.2">
      <c r="A61" s="306" t="s">
        <v>290</v>
      </c>
      <c r="B61" s="307" t="s">
        <v>291</v>
      </c>
      <c r="C61" s="308"/>
      <c r="D61" s="113">
        <v>2.3384351671041292</v>
      </c>
      <c r="E61" s="115">
        <v>4802</v>
      </c>
      <c r="F61" s="114">
        <v>4789</v>
      </c>
      <c r="G61" s="114">
        <v>4800</v>
      </c>
      <c r="H61" s="114">
        <v>4594</v>
      </c>
      <c r="I61" s="140">
        <v>4659</v>
      </c>
      <c r="J61" s="115">
        <v>143</v>
      </c>
      <c r="K61" s="116">
        <v>3.0693281820133076</v>
      </c>
    </row>
    <row r="62" spans="1:11" ht="14.1" customHeight="1" x14ac:dyDescent="0.2">
      <c r="A62" s="306" t="s">
        <v>292</v>
      </c>
      <c r="B62" s="307" t="s">
        <v>293</v>
      </c>
      <c r="C62" s="308"/>
      <c r="D62" s="113">
        <v>2.7723264069812177</v>
      </c>
      <c r="E62" s="115">
        <v>5693</v>
      </c>
      <c r="F62" s="114">
        <v>5681</v>
      </c>
      <c r="G62" s="114">
        <v>5606</v>
      </c>
      <c r="H62" s="114">
        <v>5566</v>
      </c>
      <c r="I62" s="140">
        <v>5530</v>
      </c>
      <c r="J62" s="115">
        <v>163</v>
      </c>
      <c r="K62" s="116">
        <v>2.9475587703435804</v>
      </c>
    </row>
    <row r="63" spans="1:11" ht="14.1" customHeight="1" x14ac:dyDescent="0.2">
      <c r="A63" s="306"/>
      <c r="B63" s="307" t="s">
        <v>294</v>
      </c>
      <c r="C63" s="308"/>
      <c r="D63" s="113">
        <v>2.3895671313994087</v>
      </c>
      <c r="E63" s="115">
        <v>4907</v>
      </c>
      <c r="F63" s="114">
        <v>4905</v>
      </c>
      <c r="G63" s="114">
        <v>4837</v>
      </c>
      <c r="H63" s="114">
        <v>4865</v>
      </c>
      <c r="I63" s="140">
        <v>4823</v>
      </c>
      <c r="J63" s="115">
        <v>84</v>
      </c>
      <c r="K63" s="116">
        <v>1.741654571843251</v>
      </c>
    </row>
    <row r="64" spans="1:11" ht="14.1" customHeight="1" x14ac:dyDescent="0.2">
      <c r="A64" s="306" t="s">
        <v>295</v>
      </c>
      <c r="B64" s="307" t="s">
        <v>296</v>
      </c>
      <c r="C64" s="308"/>
      <c r="D64" s="113">
        <v>0.75675307157014093</v>
      </c>
      <c r="E64" s="115">
        <v>1554</v>
      </c>
      <c r="F64" s="114">
        <v>1545</v>
      </c>
      <c r="G64" s="114">
        <v>1526</v>
      </c>
      <c r="H64" s="114">
        <v>1488</v>
      </c>
      <c r="I64" s="140">
        <v>1470</v>
      </c>
      <c r="J64" s="115">
        <v>84</v>
      </c>
      <c r="K64" s="116">
        <v>5.7142857142857144</v>
      </c>
    </row>
    <row r="65" spans="1:11" ht="14.1" customHeight="1" x14ac:dyDescent="0.2">
      <c r="A65" s="306" t="s">
        <v>297</v>
      </c>
      <c r="B65" s="307" t="s">
        <v>298</v>
      </c>
      <c r="C65" s="308"/>
      <c r="D65" s="113">
        <v>0.75383124503898202</v>
      </c>
      <c r="E65" s="115">
        <v>1548</v>
      </c>
      <c r="F65" s="114">
        <v>1555</v>
      </c>
      <c r="G65" s="114">
        <v>1528</v>
      </c>
      <c r="H65" s="114">
        <v>1522</v>
      </c>
      <c r="I65" s="140">
        <v>1510</v>
      </c>
      <c r="J65" s="115">
        <v>38</v>
      </c>
      <c r="K65" s="116">
        <v>2.5165562913907285</v>
      </c>
    </row>
    <row r="66" spans="1:11" ht="14.1" customHeight="1" x14ac:dyDescent="0.2">
      <c r="A66" s="306">
        <v>82</v>
      </c>
      <c r="B66" s="307" t="s">
        <v>299</v>
      </c>
      <c r="C66" s="308"/>
      <c r="D66" s="113">
        <v>3.1209977063661731</v>
      </c>
      <c r="E66" s="115">
        <v>6409</v>
      </c>
      <c r="F66" s="114">
        <v>6491</v>
      </c>
      <c r="G66" s="114">
        <v>6557</v>
      </c>
      <c r="H66" s="114">
        <v>6381</v>
      </c>
      <c r="I66" s="140">
        <v>6359</v>
      </c>
      <c r="J66" s="115">
        <v>50</v>
      </c>
      <c r="K66" s="116">
        <v>0.7862871520679352</v>
      </c>
    </row>
    <row r="67" spans="1:11" ht="14.1" customHeight="1" x14ac:dyDescent="0.2">
      <c r="A67" s="306" t="s">
        <v>300</v>
      </c>
      <c r="B67" s="307" t="s">
        <v>301</v>
      </c>
      <c r="C67" s="308"/>
      <c r="D67" s="113">
        <v>2.0530701092276153</v>
      </c>
      <c r="E67" s="115">
        <v>4216</v>
      </c>
      <c r="F67" s="114">
        <v>4249</v>
      </c>
      <c r="G67" s="114">
        <v>4285</v>
      </c>
      <c r="H67" s="114">
        <v>4198</v>
      </c>
      <c r="I67" s="140">
        <v>4181</v>
      </c>
      <c r="J67" s="115">
        <v>35</v>
      </c>
      <c r="K67" s="116">
        <v>0.83712030614685484</v>
      </c>
    </row>
    <row r="68" spans="1:11" ht="14.1" customHeight="1" x14ac:dyDescent="0.2">
      <c r="A68" s="306" t="s">
        <v>302</v>
      </c>
      <c r="B68" s="307" t="s">
        <v>303</v>
      </c>
      <c r="C68" s="308"/>
      <c r="D68" s="113">
        <v>0.59264381473671912</v>
      </c>
      <c r="E68" s="115">
        <v>1217</v>
      </c>
      <c r="F68" s="114">
        <v>1249</v>
      </c>
      <c r="G68" s="114">
        <v>1272</v>
      </c>
      <c r="H68" s="114">
        <v>1212</v>
      </c>
      <c r="I68" s="140">
        <v>1214</v>
      </c>
      <c r="J68" s="115">
        <v>3</v>
      </c>
      <c r="K68" s="116">
        <v>0.24711696869851729</v>
      </c>
    </row>
    <row r="69" spans="1:11" ht="14.1" customHeight="1" x14ac:dyDescent="0.2">
      <c r="A69" s="306">
        <v>83</v>
      </c>
      <c r="B69" s="307" t="s">
        <v>304</v>
      </c>
      <c r="C69" s="308"/>
      <c r="D69" s="113">
        <v>6.4523669229757825</v>
      </c>
      <c r="E69" s="115">
        <v>13250</v>
      </c>
      <c r="F69" s="114">
        <v>13211</v>
      </c>
      <c r="G69" s="114">
        <v>13074</v>
      </c>
      <c r="H69" s="114">
        <v>12682</v>
      </c>
      <c r="I69" s="140">
        <v>12629</v>
      </c>
      <c r="J69" s="115">
        <v>621</v>
      </c>
      <c r="K69" s="116">
        <v>4.91725393934595</v>
      </c>
    </row>
    <row r="70" spans="1:11" ht="14.1" customHeight="1" x14ac:dyDescent="0.2">
      <c r="A70" s="306" t="s">
        <v>305</v>
      </c>
      <c r="B70" s="307" t="s">
        <v>306</v>
      </c>
      <c r="C70" s="308"/>
      <c r="D70" s="113">
        <v>5.4852423411622055</v>
      </c>
      <c r="E70" s="115">
        <v>11264</v>
      </c>
      <c r="F70" s="114">
        <v>11238</v>
      </c>
      <c r="G70" s="114">
        <v>11099</v>
      </c>
      <c r="H70" s="114">
        <v>10743</v>
      </c>
      <c r="I70" s="140">
        <v>10709</v>
      </c>
      <c r="J70" s="115">
        <v>555</v>
      </c>
      <c r="K70" s="116">
        <v>5.1825567279858067</v>
      </c>
    </row>
    <row r="71" spans="1:11" ht="14.1" customHeight="1" x14ac:dyDescent="0.2">
      <c r="A71" s="306"/>
      <c r="B71" s="307" t="s">
        <v>307</v>
      </c>
      <c r="C71" s="308"/>
      <c r="D71" s="113">
        <v>3.2763414836061182</v>
      </c>
      <c r="E71" s="115">
        <v>6728</v>
      </c>
      <c r="F71" s="114">
        <v>6755</v>
      </c>
      <c r="G71" s="114">
        <v>6632</v>
      </c>
      <c r="H71" s="114">
        <v>6423</v>
      </c>
      <c r="I71" s="140">
        <v>6421</v>
      </c>
      <c r="J71" s="115">
        <v>307</v>
      </c>
      <c r="K71" s="116">
        <v>4.7811867310387788</v>
      </c>
    </row>
    <row r="72" spans="1:11" ht="14.1" customHeight="1" x14ac:dyDescent="0.2">
      <c r="A72" s="306">
        <v>84</v>
      </c>
      <c r="B72" s="307" t="s">
        <v>308</v>
      </c>
      <c r="C72" s="308"/>
      <c r="D72" s="113">
        <v>1.3679017876708659</v>
      </c>
      <c r="E72" s="115">
        <v>2809</v>
      </c>
      <c r="F72" s="114">
        <v>2801</v>
      </c>
      <c r="G72" s="114">
        <v>2753</v>
      </c>
      <c r="H72" s="114">
        <v>2823</v>
      </c>
      <c r="I72" s="140">
        <v>2812</v>
      </c>
      <c r="J72" s="115">
        <v>-3</v>
      </c>
      <c r="K72" s="116">
        <v>-0.10668563300142248</v>
      </c>
    </row>
    <row r="73" spans="1:11" ht="14.1" customHeight="1" x14ac:dyDescent="0.2">
      <c r="A73" s="306" t="s">
        <v>309</v>
      </c>
      <c r="B73" s="307" t="s">
        <v>310</v>
      </c>
      <c r="C73" s="308"/>
      <c r="D73" s="113">
        <v>0.57267800010713366</v>
      </c>
      <c r="E73" s="115">
        <v>1176</v>
      </c>
      <c r="F73" s="114">
        <v>1173</v>
      </c>
      <c r="G73" s="114">
        <v>1129</v>
      </c>
      <c r="H73" s="114">
        <v>1200</v>
      </c>
      <c r="I73" s="140">
        <v>1188</v>
      </c>
      <c r="J73" s="115">
        <v>-12</v>
      </c>
      <c r="K73" s="116">
        <v>-1.0101010101010102</v>
      </c>
    </row>
    <row r="74" spans="1:11" ht="14.1" customHeight="1" x14ac:dyDescent="0.2">
      <c r="A74" s="306" t="s">
        <v>311</v>
      </c>
      <c r="B74" s="307" t="s">
        <v>312</v>
      </c>
      <c r="C74" s="308"/>
      <c r="D74" s="113">
        <v>0.2434855442632371</v>
      </c>
      <c r="E74" s="115">
        <v>500</v>
      </c>
      <c r="F74" s="114">
        <v>502</v>
      </c>
      <c r="G74" s="114">
        <v>507</v>
      </c>
      <c r="H74" s="114">
        <v>528</v>
      </c>
      <c r="I74" s="140">
        <v>526</v>
      </c>
      <c r="J74" s="115">
        <v>-26</v>
      </c>
      <c r="K74" s="116">
        <v>-4.9429657794676807</v>
      </c>
    </row>
    <row r="75" spans="1:11" ht="14.1" customHeight="1" x14ac:dyDescent="0.2">
      <c r="A75" s="306" t="s">
        <v>313</v>
      </c>
      <c r="B75" s="307" t="s">
        <v>314</v>
      </c>
      <c r="C75" s="308"/>
      <c r="D75" s="113">
        <v>8.911570920034477E-2</v>
      </c>
      <c r="E75" s="115">
        <v>183</v>
      </c>
      <c r="F75" s="114">
        <v>177</v>
      </c>
      <c r="G75" s="114">
        <v>162</v>
      </c>
      <c r="H75" s="114">
        <v>154</v>
      </c>
      <c r="I75" s="140">
        <v>157</v>
      </c>
      <c r="J75" s="115">
        <v>26</v>
      </c>
      <c r="K75" s="116">
        <v>16.560509554140129</v>
      </c>
    </row>
    <row r="76" spans="1:11" ht="14.1" customHeight="1" x14ac:dyDescent="0.2">
      <c r="A76" s="306">
        <v>91</v>
      </c>
      <c r="B76" s="307" t="s">
        <v>315</v>
      </c>
      <c r="C76" s="308"/>
      <c r="D76" s="113">
        <v>0.15534377723994527</v>
      </c>
      <c r="E76" s="115">
        <v>319</v>
      </c>
      <c r="F76" s="114">
        <v>309</v>
      </c>
      <c r="G76" s="114">
        <v>301</v>
      </c>
      <c r="H76" s="114">
        <v>295</v>
      </c>
      <c r="I76" s="140">
        <v>298</v>
      </c>
      <c r="J76" s="115">
        <v>21</v>
      </c>
      <c r="K76" s="116">
        <v>7.0469798657718119</v>
      </c>
    </row>
    <row r="77" spans="1:11" ht="14.1" customHeight="1" x14ac:dyDescent="0.2">
      <c r="A77" s="306">
        <v>92</v>
      </c>
      <c r="B77" s="307" t="s">
        <v>316</v>
      </c>
      <c r="C77" s="308"/>
      <c r="D77" s="113">
        <v>1.3493968863068599</v>
      </c>
      <c r="E77" s="115">
        <v>2771</v>
      </c>
      <c r="F77" s="114">
        <v>2713</v>
      </c>
      <c r="G77" s="114">
        <v>2684</v>
      </c>
      <c r="H77" s="114">
        <v>2669</v>
      </c>
      <c r="I77" s="140">
        <v>2689</v>
      </c>
      <c r="J77" s="115">
        <v>82</v>
      </c>
      <c r="K77" s="116">
        <v>3.0494607660840463</v>
      </c>
    </row>
    <row r="78" spans="1:11" ht="14.1" customHeight="1" x14ac:dyDescent="0.2">
      <c r="A78" s="306">
        <v>93</v>
      </c>
      <c r="B78" s="307" t="s">
        <v>317</v>
      </c>
      <c r="C78" s="308"/>
      <c r="D78" s="113">
        <v>0.1207688299545656</v>
      </c>
      <c r="E78" s="115">
        <v>248</v>
      </c>
      <c r="F78" s="114">
        <v>247</v>
      </c>
      <c r="G78" s="114">
        <v>249</v>
      </c>
      <c r="H78" s="114">
        <v>239</v>
      </c>
      <c r="I78" s="140">
        <v>241</v>
      </c>
      <c r="J78" s="115">
        <v>7</v>
      </c>
      <c r="K78" s="116">
        <v>2.904564315352697</v>
      </c>
    </row>
    <row r="79" spans="1:11" ht="14.1" customHeight="1" x14ac:dyDescent="0.2">
      <c r="A79" s="306">
        <v>94</v>
      </c>
      <c r="B79" s="307" t="s">
        <v>318</v>
      </c>
      <c r="C79" s="308"/>
      <c r="D79" s="113">
        <v>0.48551017526089474</v>
      </c>
      <c r="E79" s="115">
        <v>997</v>
      </c>
      <c r="F79" s="114">
        <v>1048</v>
      </c>
      <c r="G79" s="114">
        <v>1068</v>
      </c>
      <c r="H79" s="114">
        <v>1030</v>
      </c>
      <c r="I79" s="140">
        <v>1004</v>
      </c>
      <c r="J79" s="115">
        <v>-7</v>
      </c>
      <c r="K79" s="116">
        <v>-0.6972111553784861</v>
      </c>
    </row>
    <row r="80" spans="1:11" ht="14.1" customHeight="1" x14ac:dyDescent="0.2">
      <c r="A80" s="306" t="s">
        <v>319</v>
      </c>
      <c r="B80" s="307" t="s">
        <v>320</v>
      </c>
      <c r="C80" s="308"/>
      <c r="D80" s="113">
        <v>5.3566819737912164E-3</v>
      </c>
      <c r="E80" s="115">
        <v>11</v>
      </c>
      <c r="F80" s="114">
        <v>10</v>
      </c>
      <c r="G80" s="114">
        <v>11</v>
      </c>
      <c r="H80" s="114">
        <v>13</v>
      </c>
      <c r="I80" s="140">
        <v>7</v>
      </c>
      <c r="J80" s="115">
        <v>4</v>
      </c>
      <c r="K80" s="116">
        <v>57.142857142857146</v>
      </c>
    </row>
    <row r="81" spans="1:11" ht="14.1" customHeight="1" x14ac:dyDescent="0.2">
      <c r="A81" s="310" t="s">
        <v>321</v>
      </c>
      <c r="B81" s="311" t="s">
        <v>224</v>
      </c>
      <c r="C81" s="312"/>
      <c r="D81" s="125">
        <v>0.4645704184542564</v>
      </c>
      <c r="E81" s="143">
        <v>954</v>
      </c>
      <c r="F81" s="144">
        <v>964</v>
      </c>
      <c r="G81" s="144">
        <v>980</v>
      </c>
      <c r="H81" s="144">
        <v>984</v>
      </c>
      <c r="I81" s="145">
        <v>1002</v>
      </c>
      <c r="J81" s="143">
        <v>-48</v>
      </c>
      <c r="K81" s="146">
        <v>-4.7904191616766463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57430</v>
      </c>
      <c r="E12" s="114">
        <v>60383</v>
      </c>
      <c r="F12" s="114">
        <v>60874</v>
      </c>
      <c r="G12" s="114">
        <v>61289</v>
      </c>
      <c r="H12" s="140">
        <v>60184</v>
      </c>
      <c r="I12" s="115">
        <v>-2754</v>
      </c>
      <c r="J12" s="116">
        <v>-4.5759670344277552</v>
      </c>
      <c r="K12"/>
      <c r="L12"/>
      <c r="M12"/>
      <c r="N12"/>
      <c r="O12"/>
      <c r="P12"/>
    </row>
    <row r="13" spans="1:16" s="110" customFormat="1" ht="14.45" customHeight="1" x14ac:dyDescent="0.2">
      <c r="A13" s="120" t="s">
        <v>105</v>
      </c>
      <c r="B13" s="119" t="s">
        <v>106</v>
      </c>
      <c r="C13" s="113">
        <v>40.57461257182657</v>
      </c>
      <c r="D13" s="115">
        <v>23302</v>
      </c>
      <c r="E13" s="114">
        <v>24508</v>
      </c>
      <c r="F13" s="114">
        <v>24792</v>
      </c>
      <c r="G13" s="114">
        <v>24893</v>
      </c>
      <c r="H13" s="140">
        <v>24189</v>
      </c>
      <c r="I13" s="115">
        <v>-887</v>
      </c>
      <c r="J13" s="116">
        <v>-3.6669560544048947</v>
      </c>
      <c r="K13"/>
      <c r="L13"/>
      <c r="M13"/>
      <c r="N13"/>
      <c r="O13"/>
      <c r="P13"/>
    </row>
    <row r="14" spans="1:16" s="110" customFormat="1" ht="14.45" customHeight="1" x14ac:dyDescent="0.2">
      <c r="A14" s="120"/>
      <c r="B14" s="119" t="s">
        <v>107</v>
      </c>
      <c r="C14" s="113">
        <v>59.42538742817343</v>
      </c>
      <c r="D14" s="115">
        <v>34128</v>
      </c>
      <c r="E14" s="114">
        <v>35875</v>
      </c>
      <c r="F14" s="114">
        <v>36082</v>
      </c>
      <c r="G14" s="114">
        <v>36396</v>
      </c>
      <c r="H14" s="140">
        <v>35995</v>
      </c>
      <c r="I14" s="115">
        <v>-1867</v>
      </c>
      <c r="J14" s="116">
        <v>-5.1868315043756077</v>
      </c>
      <c r="K14"/>
      <c r="L14"/>
      <c r="M14"/>
      <c r="N14"/>
      <c r="O14"/>
      <c r="P14"/>
    </row>
    <row r="15" spans="1:16" s="110" customFormat="1" ht="14.45" customHeight="1" x14ac:dyDescent="0.2">
      <c r="A15" s="118" t="s">
        <v>105</v>
      </c>
      <c r="B15" s="121" t="s">
        <v>108</v>
      </c>
      <c r="C15" s="113">
        <v>16.158802019850253</v>
      </c>
      <c r="D15" s="115">
        <v>9280</v>
      </c>
      <c r="E15" s="114">
        <v>9968</v>
      </c>
      <c r="F15" s="114">
        <v>10075</v>
      </c>
      <c r="G15" s="114">
        <v>10507</v>
      </c>
      <c r="H15" s="140">
        <v>9860</v>
      </c>
      <c r="I15" s="115">
        <v>-580</v>
      </c>
      <c r="J15" s="116">
        <v>-5.882352941176471</v>
      </c>
      <c r="K15"/>
      <c r="L15"/>
      <c r="M15"/>
      <c r="N15"/>
      <c r="O15"/>
      <c r="P15"/>
    </row>
    <row r="16" spans="1:16" s="110" customFormat="1" ht="14.45" customHeight="1" x14ac:dyDescent="0.2">
      <c r="A16" s="118"/>
      <c r="B16" s="121" t="s">
        <v>109</v>
      </c>
      <c r="C16" s="113">
        <v>50.003482500435311</v>
      </c>
      <c r="D16" s="115">
        <v>28717</v>
      </c>
      <c r="E16" s="114">
        <v>30376</v>
      </c>
      <c r="F16" s="114">
        <v>30835</v>
      </c>
      <c r="G16" s="114">
        <v>30959</v>
      </c>
      <c r="H16" s="140">
        <v>30870</v>
      </c>
      <c r="I16" s="115">
        <v>-2153</v>
      </c>
      <c r="J16" s="116">
        <v>-6.9744088111435047</v>
      </c>
      <c r="K16"/>
      <c r="L16"/>
      <c r="M16"/>
      <c r="N16"/>
      <c r="O16"/>
      <c r="P16"/>
    </row>
    <row r="17" spans="1:16" s="110" customFormat="1" ht="14.45" customHeight="1" x14ac:dyDescent="0.2">
      <c r="A17" s="118"/>
      <c r="B17" s="121" t="s">
        <v>110</v>
      </c>
      <c r="C17" s="113">
        <v>19.138081142260141</v>
      </c>
      <c r="D17" s="115">
        <v>10991</v>
      </c>
      <c r="E17" s="114">
        <v>11346</v>
      </c>
      <c r="F17" s="114">
        <v>11363</v>
      </c>
      <c r="G17" s="114">
        <v>11387</v>
      </c>
      <c r="H17" s="140">
        <v>11183</v>
      </c>
      <c r="I17" s="115">
        <v>-192</v>
      </c>
      <c r="J17" s="116">
        <v>-1.7168917106322097</v>
      </c>
      <c r="K17"/>
      <c r="L17"/>
      <c r="M17"/>
      <c r="N17"/>
      <c r="O17"/>
      <c r="P17"/>
    </row>
    <row r="18" spans="1:16" s="110" customFormat="1" ht="14.45" customHeight="1" x14ac:dyDescent="0.2">
      <c r="A18" s="120"/>
      <c r="B18" s="121" t="s">
        <v>111</v>
      </c>
      <c r="C18" s="113">
        <v>14.699634337454292</v>
      </c>
      <c r="D18" s="115">
        <v>8442</v>
      </c>
      <c r="E18" s="114">
        <v>8693</v>
      </c>
      <c r="F18" s="114">
        <v>8601</v>
      </c>
      <c r="G18" s="114">
        <v>8436</v>
      </c>
      <c r="H18" s="140">
        <v>8271</v>
      </c>
      <c r="I18" s="115">
        <v>171</v>
      </c>
      <c r="J18" s="116">
        <v>2.0674646354733408</v>
      </c>
      <c r="K18"/>
      <c r="L18"/>
      <c r="M18"/>
      <c r="N18"/>
      <c r="O18"/>
      <c r="P18"/>
    </row>
    <row r="19" spans="1:16" s="110" customFormat="1" ht="14.45" customHeight="1" x14ac:dyDescent="0.2">
      <c r="A19" s="120"/>
      <c r="B19" s="121" t="s">
        <v>112</v>
      </c>
      <c r="C19" s="113">
        <v>1.4208601776075223</v>
      </c>
      <c r="D19" s="115">
        <v>816</v>
      </c>
      <c r="E19" s="114">
        <v>845</v>
      </c>
      <c r="F19" s="114">
        <v>896</v>
      </c>
      <c r="G19" s="114">
        <v>751</v>
      </c>
      <c r="H19" s="140">
        <v>717</v>
      </c>
      <c r="I19" s="115">
        <v>99</v>
      </c>
      <c r="J19" s="116">
        <v>13.807531380753138</v>
      </c>
      <c r="K19"/>
      <c r="L19"/>
      <c r="M19"/>
      <c r="N19"/>
      <c r="O19"/>
      <c r="P19"/>
    </row>
    <row r="20" spans="1:16" s="110" customFormat="1" ht="14.45" customHeight="1" x14ac:dyDescent="0.2">
      <c r="A20" s="120" t="s">
        <v>113</v>
      </c>
      <c r="B20" s="119" t="s">
        <v>116</v>
      </c>
      <c r="C20" s="113">
        <v>86.054327006790871</v>
      </c>
      <c r="D20" s="115">
        <v>49421</v>
      </c>
      <c r="E20" s="114">
        <v>51915</v>
      </c>
      <c r="F20" s="114">
        <v>52327</v>
      </c>
      <c r="G20" s="114">
        <v>52760</v>
      </c>
      <c r="H20" s="140">
        <v>51838</v>
      </c>
      <c r="I20" s="115">
        <v>-2417</v>
      </c>
      <c r="J20" s="116">
        <v>-4.6626027238705197</v>
      </c>
      <c r="K20"/>
      <c r="L20"/>
      <c r="M20"/>
      <c r="N20"/>
      <c r="O20"/>
      <c r="P20"/>
    </row>
    <row r="21" spans="1:16" s="110" customFormat="1" ht="14.45" customHeight="1" x14ac:dyDescent="0.2">
      <c r="A21" s="123"/>
      <c r="B21" s="124" t="s">
        <v>117</v>
      </c>
      <c r="C21" s="125">
        <v>13.560856695107088</v>
      </c>
      <c r="D21" s="143">
        <v>7788</v>
      </c>
      <c r="E21" s="144">
        <v>8247</v>
      </c>
      <c r="F21" s="144">
        <v>8333</v>
      </c>
      <c r="G21" s="144">
        <v>8311</v>
      </c>
      <c r="H21" s="145">
        <v>8132</v>
      </c>
      <c r="I21" s="143">
        <v>-344</v>
      </c>
      <c r="J21" s="146">
        <v>-4.230201672405312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61526</v>
      </c>
      <c r="E56" s="114">
        <v>64369</v>
      </c>
      <c r="F56" s="114">
        <v>64404</v>
      </c>
      <c r="G56" s="114">
        <v>64884</v>
      </c>
      <c r="H56" s="140">
        <v>63632</v>
      </c>
      <c r="I56" s="115">
        <v>-2106</v>
      </c>
      <c r="J56" s="116">
        <v>-3.3096555192356045</v>
      </c>
      <c r="K56"/>
      <c r="L56"/>
      <c r="M56"/>
      <c r="N56"/>
      <c r="O56"/>
      <c r="P56"/>
    </row>
    <row r="57" spans="1:16" s="110" customFormat="1" ht="14.45" customHeight="1" x14ac:dyDescent="0.2">
      <c r="A57" s="120" t="s">
        <v>105</v>
      </c>
      <c r="B57" s="119" t="s">
        <v>106</v>
      </c>
      <c r="C57" s="113">
        <v>39.422358027500572</v>
      </c>
      <c r="D57" s="115">
        <v>24255</v>
      </c>
      <c r="E57" s="114">
        <v>25325</v>
      </c>
      <c r="F57" s="114">
        <v>25348</v>
      </c>
      <c r="G57" s="114">
        <v>25500</v>
      </c>
      <c r="H57" s="140">
        <v>24817</v>
      </c>
      <c r="I57" s="115">
        <v>-562</v>
      </c>
      <c r="J57" s="116">
        <v>-2.2645767014546481</v>
      </c>
    </row>
    <row r="58" spans="1:16" s="110" customFormat="1" ht="14.45" customHeight="1" x14ac:dyDescent="0.2">
      <c r="A58" s="120"/>
      <c r="B58" s="119" t="s">
        <v>107</v>
      </c>
      <c r="C58" s="113">
        <v>60.577641972499428</v>
      </c>
      <c r="D58" s="115">
        <v>37271</v>
      </c>
      <c r="E58" s="114">
        <v>39044</v>
      </c>
      <c r="F58" s="114">
        <v>39056</v>
      </c>
      <c r="G58" s="114">
        <v>39384</v>
      </c>
      <c r="H58" s="140">
        <v>38815</v>
      </c>
      <c r="I58" s="115">
        <v>-1544</v>
      </c>
      <c r="J58" s="116">
        <v>-3.9778436171583151</v>
      </c>
    </row>
    <row r="59" spans="1:16" s="110" customFormat="1" ht="14.45" customHeight="1" x14ac:dyDescent="0.2">
      <c r="A59" s="118" t="s">
        <v>105</v>
      </c>
      <c r="B59" s="121" t="s">
        <v>108</v>
      </c>
      <c r="C59" s="113">
        <v>16.653122257257095</v>
      </c>
      <c r="D59" s="115">
        <v>10246</v>
      </c>
      <c r="E59" s="114">
        <v>11011</v>
      </c>
      <c r="F59" s="114">
        <v>10994</v>
      </c>
      <c r="G59" s="114">
        <v>11355</v>
      </c>
      <c r="H59" s="140">
        <v>10622</v>
      </c>
      <c r="I59" s="115">
        <v>-376</v>
      </c>
      <c r="J59" s="116">
        <v>-3.5398230088495577</v>
      </c>
    </row>
    <row r="60" spans="1:16" s="110" customFormat="1" ht="14.45" customHeight="1" x14ac:dyDescent="0.2">
      <c r="A60" s="118"/>
      <c r="B60" s="121" t="s">
        <v>109</v>
      </c>
      <c r="C60" s="113">
        <v>49.175958131521632</v>
      </c>
      <c r="D60" s="115">
        <v>30256</v>
      </c>
      <c r="E60" s="114">
        <v>31763</v>
      </c>
      <c r="F60" s="114">
        <v>31959</v>
      </c>
      <c r="G60" s="114">
        <v>32174</v>
      </c>
      <c r="H60" s="140">
        <v>32000</v>
      </c>
      <c r="I60" s="115">
        <v>-1744</v>
      </c>
      <c r="J60" s="116">
        <v>-5.45</v>
      </c>
    </row>
    <row r="61" spans="1:16" s="110" customFormat="1" ht="14.45" customHeight="1" x14ac:dyDescent="0.2">
      <c r="A61" s="118"/>
      <c r="B61" s="121" t="s">
        <v>110</v>
      </c>
      <c r="C61" s="113">
        <v>19.19188635698729</v>
      </c>
      <c r="D61" s="115">
        <v>11808</v>
      </c>
      <c r="E61" s="114">
        <v>12165</v>
      </c>
      <c r="F61" s="114">
        <v>12109</v>
      </c>
      <c r="G61" s="114">
        <v>12153</v>
      </c>
      <c r="H61" s="140">
        <v>11974</v>
      </c>
      <c r="I61" s="115">
        <v>-166</v>
      </c>
      <c r="J61" s="116">
        <v>-1.386337063637882</v>
      </c>
    </row>
    <row r="62" spans="1:16" s="110" customFormat="1" ht="14.45" customHeight="1" x14ac:dyDescent="0.2">
      <c r="A62" s="120"/>
      <c r="B62" s="121" t="s">
        <v>111</v>
      </c>
      <c r="C62" s="113">
        <v>14.979033254233983</v>
      </c>
      <c r="D62" s="115">
        <v>9216</v>
      </c>
      <c r="E62" s="114">
        <v>9430</v>
      </c>
      <c r="F62" s="114">
        <v>9342</v>
      </c>
      <c r="G62" s="114">
        <v>9202</v>
      </c>
      <c r="H62" s="140">
        <v>9036</v>
      </c>
      <c r="I62" s="115">
        <v>180</v>
      </c>
      <c r="J62" s="116">
        <v>1.9920318725099602</v>
      </c>
    </row>
    <row r="63" spans="1:16" s="110" customFormat="1" ht="14.45" customHeight="1" x14ac:dyDescent="0.2">
      <c r="A63" s="120"/>
      <c r="B63" s="121" t="s">
        <v>112</v>
      </c>
      <c r="C63" s="113">
        <v>1.4497935832005981</v>
      </c>
      <c r="D63" s="115">
        <v>892</v>
      </c>
      <c r="E63" s="114">
        <v>901</v>
      </c>
      <c r="F63" s="114">
        <v>977</v>
      </c>
      <c r="G63" s="114">
        <v>817</v>
      </c>
      <c r="H63" s="140">
        <v>803</v>
      </c>
      <c r="I63" s="115">
        <v>89</v>
      </c>
      <c r="J63" s="116">
        <v>11.083437110834371</v>
      </c>
    </row>
    <row r="64" spans="1:16" s="110" customFormat="1" ht="14.45" customHeight="1" x14ac:dyDescent="0.2">
      <c r="A64" s="120" t="s">
        <v>113</v>
      </c>
      <c r="B64" s="119" t="s">
        <v>116</v>
      </c>
      <c r="C64" s="113">
        <v>87.605240061112369</v>
      </c>
      <c r="D64" s="115">
        <v>53900</v>
      </c>
      <c r="E64" s="114">
        <v>56449</v>
      </c>
      <c r="F64" s="114">
        <v>56466</v>
      </c>
      <c r="G64" s="114">
        <v>56934</v>
      </c>
      <c r="H64" s="140">
        <v>55939</v>
      </c>
      <c r="I64" s="115">
        <v>-2039</v>
      </c>
      <c r="J64" s="116">
        <v>-3.64504192066358</v>
      </c>
    </row>
    <row r="65" spans="1:10" s="110" customFormat="1" ht="14.45" customHeight="1" x14ac:dyDescent="0.2">
      <c r="A65" s="123"/>
      <c r="B65" s="124" t="s">
        <v>117</v>
      </c>
      <c r="C65" s="125">
        <v>12.027435555700029</v>
      </c>
      <c r="D65" s="143">
        <v>7400</v>
      </c>
      <c r="E65" s="144">
        <v>7681</v>
      </c>
      <c r="F65" s="144">
        <v>7710</v>
      </c>
      <c r="G65" s="144">
        <v>7720</v>
      </c>
      <c r="H65" s="145">
        <v>7481</v>
      </c>
      <c r="I65" s="143">
        <v>-81</v>
      </c>
      <c r="J65" s="146">
        <v>-1.082742948803636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57430</v>
      </c>
      <c r="G11" s="114">
        <v>60383</v>
      </c>
      <c r="H11" s="114">
        <v>60874</v>
      </c>
      <c r="I11" s="114">
        <v>61289</v>
      </c>
      <c r="J11" s="140">
        <v>60184</v>
      </c>
      <c r="K11" s="114">
        <v>-2754</v>
      </c>
      <c r="L11" s="116">
        <v>-4.5759670344277552</v>
      </c>
    </row>
    <row r="12" spans="1:17" s="110" customFormat="1" ht="24" customHeight="1" x14ac:dyDescent="0.2">
      <c r="A12" s="606" t="s">
        <v>185</v>
      </c>
      <c r="B12" s="607"/>
      <c r="C12" s="607"/>
      <c r="D12" s="608"/>
      <c r="E12" s="113">
        <v>40.57461257182657</v>
      </c>
      <c r="F12" s="115">
        <v>23302</v>
      </c>
      <c r="G12" s="114">
        <v>24508</v>
      </c>
      <c r="H12" s="114">
        <v>24792</v>
      </c>
      <c r="I12" s="114">
        <v>24893</v>
      </c>
      <c r="J12" s="140">
        <v>24189</v>
      </c>
      <c r="K12" s="114">
        <v>-887</v>
      </c>
      <c r="L12" s="116">
        <v>-3.6669560544048947</v>
      </c>
    </row>
    <row r="13" spans="1:17" s="110" customFormat="1" ht="15" customHeight="1" x14ac:dyDescent="0.2">
      <c r="A13" s="120"/>
      <c r="B13" s="609" t="s">
        <v>107</v>
      </c>
      <c r="C13" s="609"/>
      <c r="E13" s="113">
        <v>59.42538742817343</v>
      </c>
      <c r="F13" s="115">
        <v>34128</v>
      </c>
      <c r="G13" s="114">
        <v>35875</v>
      </c>
      <c r="H13" s="114">
        <v>36082</v>
      </c>
      <c r="I13" s="114">
        <v>36396</v>
      </c>
      <c r="J13" s="140">
        <v>35995</v>
      </c>
      <c r="K13" s="114">
        <v>-1867</v>
      </c>
      <c r="L13" s="116">
        <v>-5.1868315043756077</v>
      </c>
    </row>
    <row r="14" spans="1:17" s="110" customFormat="1" ht="22.5" customHeight="1" x14ac:dyDescent="0.2">
      <c r="A14" s="606" t="s">
        <v>186</v>
      </c>
      <c r="B14" s="607"/>
      <c r="C14" s="607"/>
      <c r="D14" s="608"/>
      <c r="E14" s="113">
        <v>16.158802019850253</v>
      </c>
      <c r="F14" s="115">
        <v>9280</v>
      </c>
      <c r="G14" s="114">
        <v>9968</v>
      </c>
      <c r="H14" s="114">
        <v>10075</v>
      </c>
      <c r="I14" s="114">
        <v>10507</v>
      </c>
      <c r="J14" s="140">
        <v>9860</v>
      </c>
      <c r="K14" s="114">
        <v>-580</v>
      </c>
      <c r="L14" s="116">
        <v>-5.882352941176471</v>
      </c>
    </row>
    <row r="15" spans="1:17" s="110" customFormat="1" ht="15" customHeight="1" x14ac:dyDescent="0.2">
      <c r="A15" s="120"/>
      <c r="B15" s="119"/>
      <c r="C15" s="258" t="s">
        <v>106</v>
      </c>
      <c r="E15" s="113">
        <v>48.426724137931032</v>
      </c>
      <c r="F15" s="115">
        <v>4494</v>
      </c>
      <c r="G15" s="114">
        <v>4798</v>
      </c>
      <c r="H15" s="114">
        <v>4868</v>
      </c>
      <c r="I15" s="114">
        <v>5079</v>
      </c>
      <c r="J15" s="140">
        <v>4748</v>
      </c>
      <c r="K15" s="114">
        <v>-254</v>
      </c>
      <c r="L15" s="116">
        <v>-5.3496208930075824</v>
      </c>
    </row>
    <row r="16" spans="1:17" s="110" customFormat="1" ht="15" customHeight="1" x14ac:dyDescent="0.2">
      <c r="A16" s="120"/>
      <c r="B16" s="119"/>
      <c r="C16" s="258" t="s">
        <v>107</v>
      </c>
      <c r="E16" s="113">
        <v>51.573275862068968</v>
      </c>
      <c r="F16" s="115">
        <v>4786</v>
      </c>
      <c r="G16" s="114">
        <v>5170</v>
      </c>
      <c r="H16" s="114">
        <v>5207</v>
      </c>
      <c r="I16" s="114">
        <v>5428</v>
      </c>
      <c r="J16" s="140">
        <v>5112</v>
      </c>
      <c r="K16" s="114">
        <v>-326</v>
      </c>
      <c r="L16" s="116">
        <v>-6.3771517996870113</v>
      </c>
    </row>
    <row r="17" spans="1:12" s="110" customFormat="1" ht="15" customHeight="1" x14ac:dyDescent="0.2">
      <c r="A17" s="120"/>
      <c r="B17" s="121" t="s">
        <v>109</v>
      </c>
      <c r="C17" s="258"/>
      <c r="E17" s="113">
        <v>50.003482500435311</v>
      </c>
      <c r="F17" s="115">
        <v>28717</v>
      </c>
      <c r="G17" s="114">
        <v>30376</v>
      </c>
      <c r="H17" s="114">
        <v>30835</v>
      </c>
      <c r="I17" s="114">
        <v>30959</v>
      </c>
      <c r="J17" s="140">
        <v>30870</v>
      </c>
      <c r="K17" s="114">
        <v>-2153</v>
      </c>
      <c r="L17" s="116">
        <v>-6.9744088111435047</v>
      </c>
    </row>
    <row r="18" spans="1:12" s="110" customFormat="1" ht="15" customHeight="1" x14ac:dyDescent="0.2">
      <c r="A18" s="120"/>
      <c r="B18" s="119"/>
      <c r="C18" s="258" t="s">
        <v>106</v>
      </c>
      <c r="E18" s="113">
        <v>37.180067555803184</v>
      </c>
      <c r="F18" s="115">
        <v>10677</v>
      </c>
      <c r="G18" s="114">
        <v>11330</v>
      </c>
      <c r="H18" s="114">
        <v>11514</v>
      </c>
      <c r="I18" s="114">
        <v>11474</v>
      </c>
      <c r="J18" s="140">
        <v>11279</v>
      </c>
      <c r="K18" s="114">
        <v>-602</v>
      </c>
      <c r="L18" s="116">
        <v>-5.3373526021810447</v>
      </c>
    </row>
    <row r="19" spans="1:12" s="110" customFormat="1" ht="15" customHeight="1" x14ac:dyDescent="0.2">
      <c r="A19" s="120"/>
      <c r="B19" s="119"/>
      <c r="C19" s="258" t="s">
        <v>107</v>
      </c>
      <c r="E19" s="113">
        <v>62.819932444196816</v>
      </c>
      <c r="F19" s="115">
        <v>18040</v>
      </c>
      <c r="G19" s="114">
        <v>19046</v>
      </c>
      <c r="H19" s="114">
        <v>19321</v>
      </c>
      <c r="I19" s="114">
        <v>19485</v>
      </c>
      <c r="J19" s="140">
        <v>19591</v>
      </c>
      <c r="K19" s="114">
        <v>-1551</v>
      </c>
      <c r="L19" s="116">
        <v>-7.916900617630545</v>
      </c>
    </row>
    <row r="20" spans="1:12" s="110" customFormat="1" ht="15" customHeight="1" x14ac:dyDescent="0.2">
      <c r="A20" s="120"/>
      <c r="B20" s="121" t="s">
        <v>110</v>
      </c>
      <c r="C20" s="258"/>
      <c r="E20" s="113">
        <v>19.138081142260141</v>
      </c>
      <c r="F20" s="115">
        <v>10991</v>
      </c>
      <c r="G20" s="114">
        <v>11346</v>
      </c>
      <c r="H20" s="114">
        <v>11363</v>
      </c>
      <c r="I20" s="114">
        <v>11387</v>
      </c>
      <c r="J20" s="140">
        <v>11183</v>
      </c>
      <c r="K20" s="114">
        <v>-192</v>
      </c>
      <c r="L20" s="116">
        <v>-1.7168917106322097</v>
      </c>
    </row>
    <row r="21" spans="1:12" s="110" customFormat="1" ht="15" customHeight="1" x14ac:dyDescent="0.2">
      <c r="A21" s="120"/>
      <c r="B21" s="119"/>
      <c r="C21" s="258" t="s">
        <v>106</v>
      </c>
      <c r="E21" s="113">
        <v>33.40005459011919</v>
      </c>
      <c r="F21" s="115">
        <v>3671</v>
      </c>
      <c r="G21" s="114">
        <v>3798</v>
      </c>
      <c r="H21" s="114">
        <v>3855</v>
      </c>
      <c r="I21" s="114">
        <v>3861</v>
      </c>
      <c r="J21" s="140">
        <v>3771</v>
      </c>
      <c r="K21" s="114">
        <v>-100</v>
      </c>
      <c r="L21" s="116">
        <v>-2.6518164942985947</v>
      </c>
    </row>
    <row r="22" spans="1:12" s="110" customFormat="1" ht="15" customHeight="1" x14ac:dyDescent="0.2">
      <c r="A22" s="120"/>
      <c r="B22" s="119"/>
      <c r="C22" s="258" t="s">
        <v>107</v>
      </c>
      <c r="E22" s="113">
        <v>66.599945409880817</v>
      </c>
      <c r="F22" s="115">
        <v>7320</v>
      </c>
      <c r="G22" s="114">
        <v>7548</v>
      </c>
      <c r="H22" s="114">
        <v>7508</v>
      </c>
      <c r="I22" s="114">
        <v>7526</v>
      </c>
      <c r="J22" s="140">
        <v>7412</v>
      </c>
      <c r="K22" s="114">
        <v>-92</v>
      </c>
      <c r="L22" s="116">
        <v>-1.24123043712898</v>
      </c>
    </row>
    <row r="23" spans="1:12" s="110" customFormat="1" ht="15" customHeight="1" x14ac:dyDescent="0.2">
      <c r="A23" s="120"/>
      <c r="B23" s="121" t="s">
        <v>111</v>
      </c>
      <c r="C23" s="258"/>
      <c r="E23" s="113">
        <v>14.699634337454292</v>
      </c>
      <c r="F23" s="115">
        <v>8442</v>
      </c>
      <c r="G23" s="114">
        <v>8693</v>
      </c>
      <c r="H23" s="114">
        <v>8601</v>
      </c>
      <c r="I23" s="114">
        <v>8436</v>
      </c>
      <c r="J23" s="140">
        <v>8271</v>
      </c>
      <c r="K23" s="114">
        <v>171</v>
      </c>
      <c r="L23" s="116">
        <v>2.0674646354733408</v>
      </c>
    </row>
    <row r="24" spans="1:12" s="110" customFormat="1" ht="15" customHeight="1" x14ac:dyDescent="0.2">
      <c r="A24" s="120"/>
      <c r="B24" s="119"/>
      <c r="C24" s="258" t="s">
        <v>106</v>
      </c>
      <c r="E24" s="113">
        <v>52.831082681828953</v>
      </c>
      <c r="F24" s="115">
        <v>4460</v>
      </c>
      <c r="G24" s="114">
        <v>4582</v>
      </c>
      <c r="H24" s="114">
        <v>4555</v>
      </c>
      <c r="I24" s="114">
        <v>4479</v>
      </c>
      <c r="J24" s="140">
        <v>4391</v>
      </c>
      <c r="K24" s="114">
        <v>69</v>
      </c>
      <c r="L24" s="116">
        <v>1.5713960373491231</v>
      </c>
    </row>
    <row r="25" spans="1:12" s="110" customFormat="1" ht="15" customHeight="1" x14ac:dyDescent="0.2">
      <c r="A25" s="120"/>
      <c r="B25" s="119"/>
      <c r="C25" s="258" t="s">
        <v>107</v>
      </c>
      <c r="E25" s="113">
        <v>47.168917318171047</v>
      </c>
      <c r="F25" s="115">
        <v>3982</v>
      </c>
      <c r="G25" s="114">
        <v>4111</v>
      </c>
      <c r="H25" s="114">
        <v>4046</v>
      </c>
      <c r="I25" s="114">
        <v>3957</v>
      </c>
      <c r="J25" s="140">
        <v>3880</v>
      </c>
      <c r="K25" s="114">
        <v>102</v>
      </c>
      <c r="L25" s="116">
        <v>2.6288659793814433</v>
      </c>
    </row>
    <row r="26" spans="1:12" s="110" customFormat="1" ht="15" customHeight="1" x14ac:dyDescent="0.2">
      <c r="A26" s="120"/>
      <c r="C26" s="121" t="s">
        <v>187</v>
      </c>
      <c r="D26" s="110" t="s">
        <v>188</v>
      </c>
      <c r="E26" s="113">
        <v>1.4208601776075223</v>
      </c>
      <c r="F26" s="115">
        <v>816</v>
      </c>
      <c r="G26" s="114">
        <v>845</v>
      </c>
      <c r="H26" s="114">
        <v>896</v>
      </c>
      <c r="I26" s="114">
        <v>751</v>
      </c>
      <c r="J26" s="140">
        <v>717</v>
      </c>
      <c r="K26" s="114">
        <v>99</v>
      </c>
      <c r="L26" s="116">
        <v>13.807531380753138</v>
      </c>
    </row>
    <row r="27" spans="1:12" s="110" customFormat="1" ht="15" customHeight="1" x14ac:dyDescent="0.2">
      <c r="A27" s="120"/>
      <c r="B27" s="119"/>
      <c r="D27" s="259" t="s">
        <v>106</v>
      </c>
      <c r="E27" s="113">
        <v>46.568627450980394</v>
      </c>
      <c r="F27" s="115">
        <v>380</v>
      </c>
      <c r="G27" s="114">
        <v>399</v>
      </c>
      <c r="H27" s="114">
        <v>437</v>
      </c>
      <c r="I27" s="114">
        <v>366</v>
      </c>
      <c r="J27" s="140">
        <v>354</v>
      </c>
      <c r="K27" s="114">
        <v>26</v>
      </c>
      <c r="L27" s="116">
        <v>7.3446327683615822</v>
      </c>
    </row>
    <row r="28" spans="1:12" s="110" customFormat="1" ht="15" customHeight="1" x14ac:dyDescent="0.2">
      <c r="A28" s="120"/>
      <c r="B28" s="119"/>
      <c r="D28" s="259" t="s">
        <v>107</v>
      </c>
      <c r="E28" s="113">
        <v>53.431372549019606</v>
      </c>
      <c r="F28" s="115">
        <v>436</v>
      </c>
      <c r="G28" s="114">
        <v>446</v>
      </c>
      <c r="H28" s="114">
        <v>459</v>
      </c>
      <c r="I28" s="114">
        <v>385</v>
      </c>
      <c r="J28" s="140">
        <v>363</v>
      </c>
      <c r="K28" s="114">
        <v>73</v>
      </c>
      <c r="L28" s="116">
        <v>20.110192837465565</v>
      </c>
    </row>
    <row r="29" spans="1:12" s="110" customFormat="1" ht="24" customHeight="1" x14ac:dyDescent="0.2">
      <c r="A29" s="606" t="s">
        <v>189</v>
      </c>
      <c r="B29" s="607"/>
      <c r="C29" s="607"/>
      <c r="D29" s="608"/>
      <c r="E29" s="113">
        <v>86.054327006790871</v>
      </c>
      <c r="F29" s="115">
        <v>49421</v>
      </c>
      <c r="G29" s="114">
        <v>51915</v>
      </c>
      <c r="H29" s="114">
        <v>52327</v>
      </c>
      <c r="I29" s="114">
        <v>52760</v>
      </c>
      <c r="J29" s="140">
        <v>51838</v>
      </c>
      <c r="K29" s="114">
        <v>-2417</v>
      </c>
      <c r="L29" s="116">
        <v>-4.6626027238705197</v>
      </c>
    </row>
    <row r="30" spans="1:12" s="110" customFormat="1" ht="15" customHeight="1" x14ac:dyDescent="0.2">
      <c r="A30" s="120"/>
      <c r="B30" s="119"/>
      <c r="C30" s="258" t="s">
        <v>106</v>
      </c>
      <c r="E30" s="113">
        <v>40.063940430181503</v>
      </c>
      <c r="F30" s="115">
        <v>19800</v>
      </c>
      <c r="G30" s="114">
        <v>20746</v>
      </c>
      <c r="H30" s="114">
        <v>20948</v>
      </c>
      <c r="I30" s="114">
        <v>21077</v>
      </c>
      <c r="J30" s="140">
        <v>20510</v>
      </c>
      <c r="K30" s="114">
        <v>-710</v>
      </c>
      <c r="L30" s="116">
        <v>-3.4617259873232569</v>
      </c>
    </row>
    <row r="31" spans="1:12" s="110" customFormat="1" ht="15" customHeight="1" x14ac:dyDescent="0.2">
      <c r="A31" s="120"/>
      <c r="B31" s="119"/>
      <c r="C31" s="258" t="s">
        <v>107</v>
      </c>
      <c r="E31" s="113">
        <v>59.936059569818497</v>
      </c>
      <c r="F31" s="115">
        <v>29621</v>
      </c>
      <c r="G31" s="114">
        <v>31169</v>
      </c>
      <c r="H31" s="114">
        <v>31379</v>
      </c>
      <c r="I31" s="114">
        <v>31683</v>
      </c>
      <c r="J31" s="140">
        <v>31328</v>
      </c>
      <c r="K31" s="114">
        <v>-1707</v>
      </c>
      <c r="L31" s="116">
        <v>-5.4487997957099079</v>
      </c>
    </row>
    <row r="32" spans="1:12" s="110" customFormat="1" ht="15" customHeight="1" x14ac:dyDescent="0.2">
      <c r="A32" s="120"/>
      <c r="B32" s="119" t="s">
        <v>117</v>
      </c>
      <c r="C32" s="258"/>
      <c r="E32" s="113">
        <v>13.560856695107088</v>
      </c>
      <c r="F32" s="114">
        <v>7788</v>
      </c>
      <c r="G32" s="114">
        <v>8247</v>
      </c>
      <c r="H32" s="114">
        <v>8333</v>
      </c>
      <c r="I32" s="114">
        <v>8311</v>
      </c>
      <c r="J32" s="140">
        <v>8132</v>
      </c>
      <c r="K32" s="114">
        <v>-344</v>
      </c>
      <c r="L32" s="116">
        <v>-4.230201672405312</v>
      </c>
    </row>
    <row r="33" spans="1:12" s="110" customFormat="1" ht="15" customHeight="1" x14ac:dyDescent="0.2">
      <c r="A33" s="120"/>
      <c r="B33" s="119"/>
      <c r="C33" s="258" t="s">
        <v>106</v>
      </c>
      <c r="E33" s="113">
        <v>43.836671802773495</v>
      </c>
      <c r="F33" s="114">
        <v>3414</v>
      </c>
      <c r="G33" s="114">
        <v>3676</v>
      </c>
      <c r="H33" s="114">
        <v>3758</v>
      </c>
      <c r="I33" s="114">
        <v>3730</v>
      </c>
      <c r="J33" s="140">
        <v>3599</v>
      </c>
      <c r="K33" s="114">
        <v>-185</v>
      </c>
      <c r="L33" s="116">
        <v>-5.1403167546540702</v>
      </c>
    </row>
    <row r="34" spans="1:12" s="110" customFormat="1" ht="15" customHeight="1" x14ac:dyDescent="0.2">
      <c r="A34" s="120"/>
      <c r="B34" s="119"/>
      <c r="C34" s="258" t="s">
        <v>107</v>
      </c>
      <c r="E34" s="113">
        <v>56.163328197226505</v>
      </c>
      <c r="F34" s="114">
        <v>4374</v>
      </c>
      <c r="G34" s="114">
        <v>4571</v>
      </c>
      <c r="H34" s="114">
        <v>4575</v>
      </c>
      <c r="I34" s="114">
        <v>4581</v>
      </c>
      <c r="J34" s="140">
        <v>4533</v>
      </c>
      <c r="K34" s="114">
        <v>-159</v>
      </c>
      <c r="L34" s="116">
        <v>-3.5076108537392456</v>
      </c>
    </row>
    <row r="35" spans="1:12" s="110" customFormat="1" ht="24" customHeight="1" x14ac:dyDescent="0.2">
      <c r="A35" s="606" t="s">
        <v>192</v>
      </c>
      <c r="B35" s="607"/>
      <c r="C35" s="607"/>
      <c r="D35" s="608"/>
      <c r="E35" s="113">
        <v>21.542747692843463</v>
      </c>
      <c r="F35" s="114">
        <v>12372</v>
      </c>
      <c r="G35" s="114">
        <v>12973</v>
      </c>
      <c r="H35" s="114">
        <v>13115</v>
      </c>
      <c r="I35" s="114">
        <v>13475</v>
      </c>
      <c r="J35" s="114">
        <v>12964</v>
      </c>
      <c r="K35" s="318">
        <v>-592</v>
      </c>
      <c r="L35" s="319">
        <v>-4.5664918235112619</v>
      </c>
    </row>
    <row r="36" spans="1:12" s="110" customFormat="1" ht="15" customHeight="1" x14ac:dyDescent="0.2">
      <c r="A36" s="120"/>
      <c r="B36" s="119"/>
      <c r="C36" s="258" t="s">
        <v>106</v>
      </c>
      <c r="E36" s="113">
        <v>42.660847074038152</v>
      </c>
      <c r="F36" s="114">
        <v>5278</v>
      </c>
      <c r="G36" s="114">
        <v>5554</v>
      </c>
      <c r="H36" s="114">
        <v>5611</v>
      </c>
      <c r="I36" s="114">
        <v>5830</v>
      </c>
      <c r="J36" s="114">
        <v>5517</v>
      </c>
      <c r="K36" s="318">
        <v>-239</v>
      </c>
      <c r="L36" s="116">
        <v>-4.3320645278230927</v>
      </c>
    </row>
    <row r="37" spans="1:12" s="110" customFormat="1" ht="15" customHeight="1" x14ac:dyDescent="0.2">
      <c r="A37" s="120"/>
      <c r="B37" s="119"/>
      <c r="C37" s="258" t="s">
        <v>107</v>
      </c>
      <c r="E37" s="113">
        <v>57.339152925961848</v>
      </c>
      <c r="F37" s="114">
        <v>7094</v>
      </c>
      <c r="G37" s="114">
        <v>7419</v>
      </c>
      <c r="H37" s="114">
        <v>7504</v>
      </c>
      <c r="I37" s="114">
        <v>7645</v>
      </c>
      <c r="J37" s="140">
        <v>7447</v>
      </c>
      <c r="K37" s="114">
        <v>-353</v>
      </c>
      <c r="L37" s="116">
        <v>-4.7401638243588025</v>
      </c>
    </row>
    <row r="38" spans="1:12" s="110" customFormat="1" ht="15" customHeight="1" x14ac:dyDescent="0.2">
      <c r="A38" s="120"/>
      <c r="B38" s="119" t="s">
        <v>329</v>
      </c>
      <c r="C38" s="258"/>
      <c r="E38" s="113">
        <v>49.517673689709213</v>
      </c>
      <c r="F38" s="114">
        <v>28438</v>
      </c>
      <c r="G38" s="114">
        <v>29539</v>
      </c>
      <c r="H38" s="114">
        <v>29647</v>
      </c>
      <c r="I38" s="114">
        <v>29573</v>
      </c>
      <c r="J38" s="140">
        <v>29239</v>
      </c>
      <c r="K38" s="114">
        <v>-801</v>
      </c>
      <c r="L38" s="116">
        <v>-2.7394917746844967</v>
      </c>
    </row>
    <row r="39" spans="1:12" s="110" customFormat="1" ht="15" customHeight="1" x14ac:dyDescent="0.2">
      <c r="A39" s="120"/>
      <c r="B39" s="119"/>
      <c r="C39" s="258" t="s">
        <v>106</v>
      </c>
      <c r="E39" s="113">
        <v>41.585202897531474</v>
      </c>
      <c r="F39" s="115">
        <v>11826</v>
      </c>
      <c r="G39" s="114">
        <v>12269</v>
      </c>
      <c r="H39" s="114">
        <v>12351</v>
      </c>
      <c r="I39" s="114">
        <v>12266</v>
      </c>
      <c r="J39" s="140">
        <v>12039</v>
      </c>
      <c r="K39" s="114">
        <v>-213</v>
      </c>
      <c r="L39" s="116">
        <v>-1.7692499377024671</v>
      </c>
    </row>
    <row r="40" spans="1:12" s="110" customFormat="1" ht="15" customHeight="1" x14ac:dyDescent="0.2">
      <c r="A40" s="120"/>
      <c r="B40" s="119"/>
      <c r="C40" s="258" t="s">
        <v>107</v>
      </c>
      <c r="E40" s="113">
        <v>58.414797102468526</v>
      </c>
      <c r="F40" s="115">
        <v>16612</v>
      </c>
      <c r="G40" s="114">
        <v>17270</v>
      </c>
      <c r="H40" s="114">
        <v>17296</v>
      </c>
      <c r="I40" s="114">
        <v>17307</v>
      </c>
      <c r="J40" s="140">
        <v>17200</v>
      </c>
      <c r="K40" s="114">
        <v>-588</v>
      </c>
      <c r="L40" s="116">
        <v>-3.4186046511627906</v>
      </c>
    </row>
    <row r="41" spans="1:12" s="110" customFormat="1" ht="15" customHeight="1" x14ac:dyDescent="0.2">
      <c r="A41" s="120"/>
      <c r="B41" s="320" t="s">
        <v>516</v>
      </c>
      <c r="C41" s="258"/>
      <c r="E41" s="113">
        <v>6.4513320564165069</v>
      </c>
      <c r="F41" s="115">
        <v>3705</v>
      </c>
      <c r="G41" s="114">
        <v>3810</v>
      </c>
      <c r="H41" s="114">
        <v>3835</v>
      </c>
      <c r="I41" s="114">
        <v>3795</v>
      </c>
      <c r="J41" s="140">
        <v>3575</v>
      </c>
      <c r="K41" s="114">
        <v>130</v>
      </c>
      <c r="L41" s="116">
        <v>3.6363636363636362</v>
      </c>
    </row>
    <row r="42" spans="1:12" s="110" customFormat="1" ht="15" customHeight="1" x14ac:dyDescent="0.2">
      <c r="A42" s="120"/>
      <c r="B42" s="119"/>
      <c r="C42" s="268" t="s">
        <v>106</v>
      </c>
      <c r="D42" s="182"/>
      <c r="E42" s="113">
        <v>43.508771929824562</v>
      </c>
      <c r="F42" s="115">
        <v>1612</v>
      </c>
      <c r="G42" s="114">
        <v>1630</v>
      </c>
      <c r="H42" s="114">
        <v>1666</v>
      </c>
      <c r="I42" s="114">
        <v>1640</v>
      </c>
      <c r="J42" s="140">
        <v>1537</v>
      </c>
      <c r="K42" s="114">
        <v>75</v>
      </c>
      <c r="L42" s="116">
        <v>4.879635653871178</v>
      </c>
    </row>
    <row r="43" spans="1:12" s="110" customFormat="1" ht="15" customHeight="1" x14ac:dyDescent="0.2">
      <c r="A43" s="120"/>
      <c r="B43" s="119"/>
      <c r="C43" s="268" t="s">
        <v>107</v>
      </c>
      <c r="D43" s="182"/>
      <c r="E43" s="113">
        <v>56.491228070175438</v>
      </c>
      <c r="F43" s="115">
        <v>2093</v>
      </c>
      <c r="G43" s="114">
        <v>2180</v>
      </c>
      <c r="H43" s="114">
        <v>2169</v>
      </c>
      <c r="I43" s="114">
        <v>2155</v>
      </c>
      <c r="J43" s="140">
        <v>2038</v>
      </c>
      <c r="K43" s="114">
        <v>55</v>
      </c>
      <c r="L43" s="116">
        <v>2.6987242394504416</v>
      </c>
    </row>
    <row r="44" spans="1:12" s="110" customFormat="1" ht="15" customHeight="1" x14ac:dyDescent="0.2">
      <c r="A44" s="120"/>
      <c r="B44" s="119" t="s">
        <v>205</v>
      </c>
      <c r="C44" s="268"/>
      <c r="D44" s="182"/>
      <c r="E44" s="113">
        <v>22.48824656103082</v>
      </c>
      <c r="F44" s="115">
        <v>12915</v>
      </c>
      <c r="G44" s="114">
        <v>14061</v>
      </c>
      <c r="H44" s="114">
        <v>14277</v>
      </c>
      <c r="I44" s="114">
        <v>14446</v>
      </c>
      <c r="J44" s="140">
        <v>14406</v>
      </c>
      <c r="K44" s="114">
        <v>-1491</v>
      </c>
      <c r="L44" s="116">
        <v>-10.349854227405247</v>
      </c>
    </row>
    <row r="45" spans="1:12" s="110" customFormat="1" ht="15" customHeight="1" x14ac:dyDescent="0.2">
      <c r="A45" s="120"/>
      <c r="B45" s="119"/>
      <c r="C45" s="268" t="s">
        <v>106</v>
      </c>
      <c r="D45" s="182"/>
      <c r="E45" s="113">
        <v>35.509097948122339</v>
      </c>
      <c r="F45" s="115">
        <v>4586</v>
      </c>
      <c r="G45" s="114">
        <v>5055</v>
      </c>
      <c r="H45" s="114">
        <v>5164</v>
      </c>
      <c r="I45" s="114">
        <v>5157</v>
      </c>
      <c r="J45" s="140">
        <v>5096</v>
      </c>
      <c r="K45" s="114">
        <v>-510</v>
      </c>
      <c r="L45" s="116">
        <v>-10.007849293563579</v>
      </c>
    </row>
    <row r="46" spans="1:12" s="110" customFormat="1" ht="15" customHeight="1" x14ac:dyDescent="0.2">
      <c r="A46" s="123"/>
      <c r="B46" s="124"/>
      <c r="C46" s="260" t="s">
        <v>107</v>
      </c>
      <c r="D46" s="261"/>
      <c r="E46" s="125">
        <v>64.490902051877669</v>
      </c>
      <c r="F46" s="143">
        <v>8329</v>
      </c>
      <c r="G46" s="144">
        <v>9006</v>
      </c>
      <c r="H46" s="144">
        <v>9113</v>
      </c>
      <c r="I46" s="144">
        <v>9289</v>
      </c>
      <c r="J46" s="145">
        <v>9310</v>
      </c>
      <c r="K46" s="144">
        <v>-981</v>
      </c>
      <c r="L46" s="146">
        <v>-10.537056928034371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57430</v>
      </c>
      <c r="E11" s="114">
        <v>60383</v>
      </c>
      <c r="F11" s="114">
        <v>60874</v>
      </c>
      <c r="G11" s="114">
        <v>61289</v>
      </c>
      <c r="H11" s="140">
        <v>60184</v>
      </c>
      <c r="I11" s="115">
        <v>-2754</v>
      </c>
      <c r="J11" s="116">
        <v>-4.5759670344277552</v>
      </c>
    </row>
    <row r="12" spans="1:15" s="110" customFormat="1" ht="24.95" customHeight="1" x14ac:dyDescent="0.2">
      <c r="A12" s="193" t="s">
        <v>132</v>
      </c>
      <c r="B12" s="194" t="s">
        <v>133</v>
      </c>
      <c r="C12" s="113">
        <v>1.3390214173776771</v>
      </c>
      <c r="D12" s="115">
        <v>769</v>
      </c>
      <c r="E12" s="114">
        <v>781</v>
      </c>
      <c r="F12" s="114">
        <v>788</v>
      </c>
      <c r="G12" s="114">
        <v>788</v>
      </c>
      <c r="H12" s="140">
        <v>756</v>
      </c>
      <c r="I12" s="115">
        <v>13</v>
      </c>
      <c r="J12" s="116">
        <v>1.7195767195767195</v>
      </c>
    </row>
    <row r="13" spans="1:15" s="110" customFormat="1" ht="24.95" customHeight="1" x14ac:dyDescent="0.2">
      <c r="A13" s="193" t="s">
        <v>134</v>
      </c>
      <c r="B13" s="199" t="s">
        <v>214</v>
      </c>
      <c r="C13" s="113">
        <v>0.39700504962563121</v>
      </c>
      <c r="D13" s="115">
        <v>228</v>
      </c>
      <c r="E13" s="114">
        <v>224</v>
      </c>
      <c r="F13" s="114">
        <v>231</v>
      </c>
      <c r="G13" s="114">
        <v>236</v>
      </c>
      <c r="H13" s="140">
        <v>243</v>
      </c>
      <c r="I13" s="115">
        <v>-15</v>
      </c>
      <c r="J13" s="116">
        <v>-6.1728395061728394</v>
      </c>
    </row>
    <row r="14" spans="1:15" s="287" customFormat="1" ht="24.95" customHeight="1" x14ac:dyDescent="0.2">
      <c r="A14" s="193" t="s">
        <v>215</v>
      </c>
      <c r="B14" s="199" t="s">
        <v>137</v>
      </c>
      <c r="C14" s="113">
        <v>5.6433919554239944</v>
      </c>
      <c r="D14" s="115">
        <v>3241</v>
      </c>
      <c r="E14" s="114">
        <v>3371</v>
      </c>
      <c r="F14" s="114">
        <v>3379</v>
      </c>
      <c r="G14" s="114">
        <v>3433</v>
      </c>
      <c r="H14" s="140">
        <v>3399</v>
      </c>
      <c r="I14" s="115">
        <v>-158</v>
      </c>
      <c r="J14" s="116">
        <v>-4.6484260076493085</v>
      </c>
      <c r="K14" s="110"/>
      <c r="L14" s="110"/>
      <c r="M14" s="110"/>
      <c r="N14" s="110"/>
      <c r="O14" s="110"/>
    </row>
    <row r="15" spans="1:15" s="110" customFormat="1" ht="24.95" customHeight="1" x14ac:dyDescent="0.2">
      <c r="A15" s="193" t="s">
        <v>216</v>
      </c>
      <c r="B15" s="199" t="s">
        <v>217</v>
      </c>
      <c r="C15" s="113">
        <v>2.7981890997736376</v>
      </c>
      <c r="D15" s="115">
        <v>1607</v>
      </c>
      <c r="E15" s="114">
        <v>1701</v>
      </c>
      <c r="F15" s="114">
        <v>1669</v>
      </c>
      <c r="G15" s="114">
        <v>1682</v>
      </c>
      <c r="H15" s="140">
        <v>1666</v>
      </c>
      <c r="I15" s="115">
        <v>-59</v>
      </c>
      <c r="J15" s="116">
        <v>-3.5414165666266508</v>
      </c>
    </row>
    <row r="16" spans="1:15" s="287" customFormat="1" ht="24.95" customHeight="1" x14ac:dyDescent="0.2">
      <c r="A16" s="193" t="s">
        <v>218</v>
      </c>
      <c r="B16" s="199" t="s">
        <v>141</v>
      </c>
      <c r="C16" s="113">
        <v>1.9345289918161239</v>
      </c>
      <c r="D16" s="115">
        <v>1111</v>
      </c>
      <c r="E16" s="114">
        <v>1124</v>
      </c>
      <c r="F16" s="114">
        <v>1136</v>
      </c>
      <c r="G16" s="114">
        <v>1175</v>
      </c>
      <c r="H16" s="140">
        <v>1166</v>
      </c>
      <c r="I16" s="115">
        <v>-55</v>
      </c>
      <c r="J16" s="116">
        <v>-4.716981132075472</v>
      </c>
      <c r="K16" s="110"/>
      <c r="L16" s="110"/>
      <c r="M16" s="110"/>
      <c r="N16" s="110"/>
      <c r="O16" s="110"/>
    </row>
    <row r="17" spans="1:15" s="110" customFormat="1" ht="24.95" customHeight="1" x14ac:dyDescent="0.2">
      <c r="A17" s="193" t="s">
        <v>142</v>
      </c>
      <c r="B17" s="199" t="s">
        <v>220</v>
      </c>
      <c r="C17" s="113">
        <v>0.91067386383423299</v>
      </c>
      <c r="D17" s="115">
        <v>523</v>
      </c>
      <c r="E17" s="114">
        <v>546</v>
      </c>
      <c r="F17" s="114">
        <v>574</v>
      </c>
      <c r="G17" s="114">
        <v>576</v>
      </c>
      <c r="H17" s="140">
        <v>567</v>
      </c>
      <c r="I17" s="115">
        <v>-44</v>
      </c>
      <c r="J17" s="116">
        <v>-7.7601410934744264</v>
      </c>
    </row>
    <row r="18" spans="1:15" s="287" customFormat="1" ht="24.95" customHeight="1" x14ac:dyDescent="0.2">
      <c r="A18" s="201" t="s">
        <v>144</v>
      </c>
      <c r="B18" s="202" t="s">
        <v>145</v>
      </c>
      <c r="C18" s="113">
        <v>4.4558593069824131</v>
      </c>
      <c r="D18" s="115">
        <v>2559</v>
      </c>
      <c r="E18" s="114">
        <v>2579</v>
      </c>
      <c r="F18" s="114">
        <v>2639</v>
      </c>
      <c r="G18" s="114">
        <v>2668</v>
      </c>
      <c r="H18" s="140">
        <v>2597</v>
      </c>
      <c r="I18" s="115">
        <v>-38</v>
      </c>
      <c r="J18" s="116">
        <v>-1.4632268001540238</v>
      </c>
      <c r="K18" s="110"/>
      <c r="L18" s="110"/>
      <c r="M18" s="110"/>
      <c r="N18" s="110"/>
      <c r="O18" s="110"/>
    </row>
    <row r="19" spans="1:15" s="110" customFormat="1" ht="24.95" customHeight="1" x14ac:dyDescent="0.2">
      <c r="A19" s="193" t="s">
        <v>146</v>
      </c>
      <c r="B19" s="199" t="s">
        <v>147</v>
      </c>
      <c r="C19" s="113">
        <v>18.420686052585758</v>
      </c>
      <c r="D19" s="115">
        <v>10579</v>
      </c>
      <c r="E19" s="114">
        <v>10762</v>
      </c>
      <c r="F19" s="114">
        <v>10567</v>
      </c>
      <c r="G19" s="114">
        <v>10689</v>
      </c>
      <c r="H19" s="140">
        <v>10526</v>
      </c>
      <c r="I19" s="115">
        <v>53</v>
      </c>
      <c r="J19" s="116">
        <v>0.50351510545316358</v>
      </c>
    </row>
    <row r="20" spans="1:15" s="287" customFormat="1" ht="24.95" customHeight="1" x14ac:dyDescent="0.2">
      <c r="A20" s="193" t="s">
        <v>148</v>
      </c>
      <c r="B20" s="199" t="s">
        <v>149</v>
      </c>
      <c r="C20" s="113">
        <v>6.3120320390040048</v>
      </c>
      <c r="D20" s="115">
        <v>3625</v>
      </c>
      <c r="E20" s="114">
        <v>3884</v>
      </c>
      <c r="F20" s="114">
        <v>3895</v>
      </c>
      <c r="G20" s="114">
        <v>3846</v>
      </c>
      <c r="H20" s="140">
        <v>3872</v>
      </c>
      <c r="I20" s="115">
        <v>-247</v>
      </c>
      <c r="J20" s="116">
        <v>-6.3791322314049586</v>
      </c>
      <c r="K20" s="110"/>
      <c r="L20" s="110"/>
      <c r="M20" s="110"/>
      <c r="N20" s="110"/>
      <c r="O20" s="110"/>
    </row>
    <row r="21" spans="1:15" s="110" customFormat="1" ht="24.95" customHeight="1" x14ac:dyDescent="0.2">
      <c r="A21" s="201" t="s">
        <v>150</v>
      </c>
      <c r="B21" s="202" t="s">
        <v>151</v>
      </c>
      <c r="C21" s="113">
        <v>8.471182308897788</v>
      </c>
      <c r="D21" s="115">
        <v>4865</v>
      </c>
      <c r="E21" s="114">
        <v>6122</v>
      </c>
      <c r="F21" s="114">
        <v>6369</v>
      </c>
      <c r="G21" s="114">
        <v>6489</v>
      </c>
      <c r="H21" s="140">
        <v>5952</v>
      </c>
      <c r="I21" s="115">
        <v>-1087</v>
      </c>
      <c r="J21" s="116">
        <v>-18.2627688172043</v>
      </c>
    </row>
    <row r="22" spans="1:15" s="110" customFormat="1" ht="24.95" customHeight="1" x14ac:dyDescent="0.2">
      <c r="A22" s="201" t="s">
        <v>152</v>
      </c>
      <c r="B22" s="199" t="s">
        <v>153</v>
      </c>
      <c r="C22" s="113">
        <v>1.3599164199895526</v>
      </c>
      <c r="D22" s="115">
        <v>781</v>
      </c>
      <c r="E22" s="114">
        <v>776</v>
      </c>
      <c r="F22" s="114">
        <v>784</v>
      </c>
      <c r="G22" s="114">
        <v>816</v>
      </c>
      <c r="H22" s="140">
        <v>789</v>
      </c>
      <c r="I22" s="115">
        <v>-8</v>
      </c>
      <c r="J22" s="116">
        <v>-1.0139416983523448</v>
      </c>
    </row>
    <row r="23" spans="1:15" s="110" customFormat="1" ht="24.95" customHeight="1" x14ac:dyDescent="0.2">
      <c r="A23" s="193" t="s">
        <v>154</v>
      </c>
      <c r="B23" s="199" t="s">
        <v>155</v>
      </c>
      <c r="C23" s="113">
        <v>1.1596726449590806</v>
      </c>
      <c r="D23" s="115">
        <v>666</v>
      </c>
      <c r="E23" s="114">
        <v>666</v>
      </c>
      <c r="F23" s="114">
        <v>671</v>
      </c>
      <c r="G23" s="114">
        <v>671</v>
      </c>
      <c r="H23" s="140">
        <v>675</v>
      </c>
      <c r="I23" s="115">
        <v>-9</v>
      </c>
      <c r="J23" s="116">
        <v>-1.3333333333333333</v>
      </c>
    </row>
    <row r="24" spans="1:15" s="110" customFormat="1" ht="24.95" customHeight="1" x14ac:dyDescent="0.2">
      <c r="A24" s="193" t="s">
        <v>156</v>
      </c>
      <c r="B24" s="199" t="s">
        <v>221</v>
      </c>
      <c r="C24" s="113">
        <v>8.7950548493818559</v>
      </c>
      <c r="D24" s="115">
        <v>5051</v>
      </c>
      <c r="E24" s="114">
        <v>5058</v>
      </c>
      <c r="F24" s="114">
        <v>5033</v>
      </c>
      <c r="G24" s="114">
        <v>4975</v>
      </c>
      <c r="H24" s="140">
        <v>4939</v>
      </c>
      <c r="I24" s="115">
        <v>112</v>
      </c>
      <c r="J24" s="116">
        <v>2.2676655193358979</v>
      </c>
    </row>
    <row r="25" spans="1:15" s="110" customFormat="1" ht="24.95" customHeight="1" x14ac:dyDescent="0.2">
      <c r="A25" s="193" t="s">
        <v>222</v>
      </c>
      <c r="B25" s="204" t="s">
        <v>159</v>
      </c>
      <c r="C25" s="113">
        <v>17.027685878460733</v>
      </c>
      <c r="D25" s="115">
        <v>9779</v>
      </c>
      <c r="E25" s="114">
        <v>10369</v>
      </c>
      <c r="F25" s="114">
        <v>10650</v>
      </c>
      <c r="G25" s="114">
        <v>10566</v>
      </c>
      <c r="H25" s="140">
        <v>10660</v>
      </c>
      <c r="I25" s="115">
        <v>-881</v>
      </c>
      <c r="J25" s="116">
        <v>-8.26454033771107</v>
      </c>
    </row>
    <row r="26" spans="1:15" s="110" customFormat="1" ht="24.95" customHeight="1" x14ac:dyDescent="0.2">
      <c r="A26" s="201">
        <v>782.78300000000002</v>
      </c>
      <c r="B26" s="203" t="s">
        <v>160</v>
      </c>
      <c r="C26" s="113">
        <v>0.54501131812641479</v>
      </c>
      <c r="D26" s="115">
        <v>313</v>
      </c>
      <c r="E26" s="114">
        <v>341</v>
      </c>
      <c r="F26" s="114">
        <v>338</v>
      </c>
      <c r="G26" s="114">
        <v>325</v>
      </c>
      <c r="H26" s="140">
        <v>306</v>
      </c>
      <c r="I26" s="115">
        <v>7</v>
      </c>
      <c r="J26" s="116">
        <v>2.2875816993464051</v>
      </c>
    </row>
    <row r="27" spans="1:15" s="110" customFormat="1" ht="24.95" customHeight="1" x14ac:dyDescent="0.2">
      <c r="A27" s="193" t="s">
        <v>161</v>
      </c>
      <c r="B27" s="199" t="s">
        <v>162</v>
      </c>
      <c r="C27" s="113">
        <v>0.81664635208079406</v>
      </c>
      <c r="D27" s="115">
        <v>469</v>
      </c>
      <c r="E27" s="114">
        <v>499</v>
      </c>
      <c r="F27" s="114">
        <v>527</v>
      </c>
      <c r="G27" s="114">
        <v>516</v>
      </c>
      <c r="H27" s="140">
        <v>445</v>
      </c>
      <c r="I27" s="115">
        <v>24</v>
      </c>
      <c r="J27" s="116">
        <v>5.393258426966292</v>
      </c>
    </row>
    <row r="28" spans="1:15" s="110" customFormat="1" ht="24.95" customHeight="1" x14ac:dyDescent="0.2">
      <c r="A28" s="193" t="s">
        <v>163</v>
      </c>
      <c r="B28" s="199" t="s">
        <v>164</v>
      </c>
      <c r="C28" s="113">
        <v>1.9798014974751872</v>
      </c>
      <c r="D28" s="115">
        <v>1137</v>
      </c>
      <c r="E28" s="114">
        <v>1151</v>
      </c>
      <c r="F28" s="114">
        <v>1139</v>
      </c>
      <c r="G28" s="114">
        <v>1170</v>
      </c>
      <c r="H28" s="140">
        <v>1159</v>
      </c>
      <c r="I28" s="115">
        <v>-22</v>
      </c>
      <c r="J28" s="116">
        <v>-1.8981880931837791</v>
      </c>
    </row>
    <row r="29" spans="1:15" s="110" customFormat="1" ht="24.95" customHeight="1" x14ac:dyDescent="0.2">
      <c r="A29" s="193">
        <v>86</v>
      </c>
      <c r="B29" s="199" t="s">
        <v>165</v>
      </c>
      <c r="C29" s="113">
        <v>5.5650356956294615</v>
      </c>
      <c r="D29" s="115">
        <v>3196</v>
      </c>
      <c r="E29" s="114">
        <v>3214</v>
      </c>
      <c r="F29" s="114">
        <v>3233</v>
      </c>
      <c r="G29" s="114">
        <v>3297</v>
      </c>
      <c r="H29" s="140">
        <v>3284</v>
      </c>
      <c r="I29" s="115">
        <v>-88</v>
      </c>
      <c r="J29" s="116">
        <v>-2.679658952496955</v>
      </c>
    </row>
    <row r="30" spans="1:15" s="110" customFormat="1" ht="24.95" customHeight="1" x14ac:dyDescent="0.2">
      <c r="A30" s="193">
        <v>87.88</v>
      </c>
      <c r="B30" s="204" t="s">
        <v>166</v>
      </c>
      <c r="C30" s="113">
        <v>6.049103256137907</v>
      </c>
      <c r="D30" s="115">
        <v>3474</v>
      </c>
      <c r="E30" s="114">
        <v>3484</v>
      </c>
      <c r="F30" s="114">
        <v>3478</v>
      </c>
      <c r="G30" s="114">
        <v>3568</v>
      </c>
      <c r="H30" s="140">
        <v>3565</v>
      </c>
      <c r="I30" s="115">
        <v>-91</v>
      </c>
      <c r="J30" s="116">
        <v>-2.5525946704067319</v>
      </c>
    </row>
    <row r="31" spans="1:15" s="110" customFormat="1" ht="24.95" customHeight="1" x14ac:dyDescent="0.2">
      <c r="A31" s="193" t="s">
        <v>167</v>
      </c>
      <c r="B31" s="199" t="s">
        <v>168</v>
      </c>
      <c r="C31" s="113">
        <v>11.662893957861744</v>
      </c>
      <c r="D31" s="115">
        <v>6698</v>
      </c>
      <c r="E31" s="114">
        <v>7102</v>
      </c>
      <c r="F31" s="114">
        <v>7153</v>
      </c>
      <c r="G31" s="114">
        <v>7236</v>
      </c>
      <c r="H31" s="140">
        <v>7017</v>
      </c>
      <c r="I31" s="115">
        <v>-319</v>
      </c>
      <c r="J31" s="116">
        <v>-4.546102322930027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1.3390214173776771</v>
      </c>
      <c r="D34" s="115">
        <v>769</v>
      </c>
      <c r="E34" s="114">
        <v>781</v>
      </c>
      <c r="F34" s="114">
        <v>788</v>
      </c>
      <c r="G34" s="114">
        <v>788</v>
      </c>
      <c r="H34" s="140">
        <v>756</v>
      </c>
      <c r="I34" s="115">
        <v>13</v>
      </c>
      <c r="J34" s="116">
        <v>1.7195767195767195</v>
      </c>
    </row>
    <row r="35" spans="1:10" s="110" customFormat="1" ht="24.95" customHeight="1" x14ac:dyDescent="0.2">
      <c r="A35" s="292" t="s">
        <v>171</v>
      </c>
      <c r="B35" s="293" t="s">
        <v>172</v>
      </c>
      <c r="C35" s="113">
        <v>10.496256312032038</v>
      </c>
      <c r="D35" s="115">
        <v>6028</v>
      </c>
      <c r="E35" s="114">
        <v>6174</v>
      </c>
      <c r="F35" s="114">
        <v>6249</v>
      </c>
      <c r="G35" s="114">
        <v>6337</v>
      </c>
      <c r="H35" s="140">
        <v>6239</v>
      </c>
      <c r="I35" s="115">
        <v>-211</v>
      </c>
      <c r="J35" s="116">
        <v>-3.3819522359352461</v>
      </c>
    </row>
    <row r="36" spans="1:10" s="110" customFormat="1" ht="24.95" customHeight="1" x14ac:dyDescent="0.2">
      <c r="A36" s="294" t="s">
        <v>173</v>
      </c>
      <c r="B36" s="295" t="s">
        <v>174</v>
      </c>
      <c r="C36" s="125">
        <v>88.164722270590289</v>
      </c>
      <c r="D36" s="143">
        <v>50633</v>
      </c>
      <c r="E36" s="144">
        <v>53428</v>
      </c>
      <c r="F36" s="144">
        <v>53837</v>
      </c>
      <c r="G36" s="144">
        <v>54164</v>
      </c>
      <c r="H36" s="145">
        <v>53189</v>
      </c>
      <c r="I36" s="143">
        <v>-2556</v>
      </c>
      <c r="J36" s="146">
        <v>-4.8055048976292092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57430</v>
      </c>
      <c r="F11" s="264">
        <v>60383</v>
      </c>
      <c r="G11" s="264">
        <v>60874</v>
      </c>
      <c r="H11" s="264">
        <v>61289</v>
      </c>
      <c r="I11" s="265">
        <v>60184</v>
      </c>
      <c r="J11" s="263">
        <v>-2754</v>
      </c>
      <c r="K11" s="266">
        <v>-4.5759670344277552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44.003134250391781</v>
      </c>
      <c r="E13" s="115">
        <v>25271</v>
      </c>
      <c r="F13" s="114">
        <v>26346</v>
      </c>
      <c r="G13" s="114">
        <v>26677</v>
      </c>
      <c r="H13" s="114">
        <v>26767</v>
      </c>
      <c r="I13" s="140">
        <v>26316</v>
      </c>
      <c r="J13" s="115">
        <v>-1045</v>
      </c>
      <c r="K13" s="116">
        <v>-3.9709682322541417</v>
      </c>
    </row>
    <row r="14" spans="1:15" ht="15.95" customHeight="1" x14ac:dyDescent="0.2">
      <c r="A14" s="306" t="s">
        <v>230</v>
      </c>
      <c r="B14" s="307"/>
      <c r="C14" s="308"/>
      <c r="D14" s="113">
        <v>44.133728016715999</v>
      </c>
      <c r="E14" s="115">
        <v>25346</v>
      </c>
      <c r="F14" s="114">
        <v>27013</v>
      </c>
      <c r="G14" s="114">
        <v>27218</v>
      </c>
      <c r="H14" s="114">
        <v>27706</v>
      </c>
      <c r="I14" s="140">
        <v>27244</v>
      </c>
      <c r="J14" s="115">
        <v>-1898</v>
      </c>
      <c r="K14" s="116">
        <v>-6.9666715607106156</v>
      </c>
    </row>
    <row r="15" spans="1:15" ht="15.95" customHeight="1" x14ac:dyDescent="0.2">
      <c r="A15" s="306" t="s">
        <v>231</v>
      </c>
      <c r="B15" s="307"/>
      <c r="C15" s="308"/>
      <c r="D15" s="113">
        <v>5.1488768936096116</v>
      </c>
      <c r="E15" s="115">
        <v>2957</v>
      </c>
      <c r="F15" s="114">
        <v>3055</v>
      </c>
      <c r="G15" s="114">
        <v>3023</v>
      </c>
      <c r="H15" s="114">
        <v>2823</v>
      </c>
      <c r="I15" s="140">
        <v>2738</v>
      </c>
      <c r="J15" s="115">
        <v>219</v>
      </c>
      <c r="K15" s="116">
        <v>7.9985390796201603</v>
      </c>
    </row>
    <row r="16" spans="1:15" ht="15.95" customHeight="1" x14ac:dyDescent="0.2">
      <c r="A16" s="306" t="s">
        <v>232</v>
      </c>
      <c r="B16" s="307"/>
      <c r="C16" s="308"/>
      <c r="D16" s="113">
        <v>2.267107783388473</v>
      </c>
      <c r="E16" s="115">
        <v>1302</v>
      </c>
      <c r="F16" s="114">
        <v>1312</v>
      </c>
      <c r="G16" s="114">
        <v>1298</v>
      </c>
      <c r="H16" s="114">
        <v>1292</v>
      </c>
      <c r="I16" s="140">
        <v>1274</v>
      </c>
      <c r="J16" s="115">
        <v>28</v>
      </c>
      <c r="K16" s="116">
        <v>2.197802197802198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1.0168901271112658</v>
      </c>
      <c r="E18" s="115">
        <v>584</v>
      </c>
      <c r="F18" s="114">
        <v>583</v>
      </c>
      <c r="G18" s="114">
        <v>586</v>
      </c>
      <c r="H18" s="114">
        <v>593</v>
      </c>
      <c r="I18" s="140">
        <v>547</v>
      </c>
      <c r="J18" s="115">
        <v>37</v>
      </c>
      <c r="K18" s="116">
        <v>6.7641681901279709</v>
      </c>
    </row>
    <row r="19" spans="1:11" ht="14.1" customHeight="1" x14ac:dyDescent="0.2">
      <c r="A19" s="306" t="s">
        <v>235</v>
      </c>
      <c r="B19" s="307" t="s">
        <v>236</v>
      </c>
      <c r="C19" s="308"/>
      <c r="D19" s="113">
        <v>0.67560508445063561</v>
      </c>
      <c r="E19" s="115">
        <v>388</v>
      </c>
      <c r="F19" s="114">
        <v>386</v>
      </c>
      <c r="G19" s="114">
        <v>388</v>
      </c>
      <c r="H19" s="114">
        <v>397</v>
      </c>
      <c r="I19" s="140">
        <v>364</v>
      </c>
      <c r="J19" s="115">
        <v>24</v>
      </c>
      <c r="K19" s="116">
        <v>6.5934065934065931</v>
      </c>
    </row>
    <row r="20" spans="1:11" ht="14.1" customHeight="1" x14ac:dyDescent="0.2">
      <c r="A20" s="306">
        <v>12</v>
      </c>
      <c r="B20" s="307" t="s">
        <v>237</v>
      </c>
      <c r="C20" s="308"/>
      <c r="D20" s="113">
        <v>1.2676301584537699</v>
      </c>
      <c r="E20" s="115">
        <v>728</v>
      </c>
      <c r="F20" s="114">
        <v>756</v>
      </c>
      <c r="G20" s="114">
        <v>776</v>
      </c>
      <c r="H20" s="114">
        <v>763</v>
      </c>
      <c r="I20" s="140">
        <v>690</v>
      </c>
      <c r="J20" s="115">
        <v>38</v>
      </c>
      <c r="K20" s="116">
        <v>5.5072463768115938</v>
      </c>
    </row>
    <row r="21" spans="1:11" ht="14.1" customHeight="1" x14ac:dyDescent="0.2">
      <c r="A21" s="306">
        <v>21</v>
      </c>
      <c r="B21" s="307" t="s">
        <v>238</v>
      </c>
      <c r="C21" s="308"/>
      <c r="D21" s="113">
        <v>0.10099251262406408</v>
      </c>
      <c r="E21" s="115">
        <v>58</v>
      </c>
      <c r="F21" s="114">
        <v>66</v>
      </c>
      <c r="G21" s="114">
        <v>77</v>
      </c>
      <c r="H21" s="114">
        <v>77</v>
      </c>
      <c r="I21" s="140">
        <v>70</v>
      </c>
      <c r="J21" s="115">
        <v>-12</v>
      </c>
      <c r="K21" s="116">
        <v>-17.142857142857142</v>
      </c>
    </row>
    <row r="22" spans="1:11" ht="14.1" customHeight="1" x14ac:dyDescent="0.2">
      <c r="A22" s="306">
        <v>22</v>
      </c>
      <c r="B22" s="307" t="s">
        <v>239</v>
      </c>
      <c r="C22" s="308"/>
      <c r="D22" s="113">
        <v>0.47013755876719482</v>
      </c>
      <c r="E22" s="115">
        <v>270</v>
      </c>
      <c r="F22" s="114">
        <v>286</v>
      </c>
      <c r="G22" s="114">
        <v>281</v>
      </c>
      <c r="H22" s="114">
        <v>296</v>
      </c>
      <c r="I22" s="140">
        <v>293</v>
      </c>
      <c r="J22" s="115">
        <v>-23</v>
      </c>
      <c r="K22" s="116">
        <v>-7.8498293515358366</v>
      </c>
    </row>
    <row r="23" spans="1:11" ht="14.1" customHeight="1" x14ac:dyDescent="0.2">
      <c r="A23" s="306">
        <v>23</v>
      </c>
      <c r="B23" s="307" t="s">
        <v>240</v>
      </c>
      <c r="C23" s="308"/>
      <c r="D23" s="113">
        <v>0.37262754657844332</v>
      </c>
      <c r="E23" s="115">
        <v>214</v>
      </c>
      <c r="F23" s="114">
        <v>240</v>
      </c>
      <c r="G23" s="114">
        <v>256</v>
      </c>
      <c r="H23" s="114">
        <v>254</v>
      </c>
      <c r="I23" s="140">
        <v>240</v>
      </c>
      <c r="J23" s="115">
        <v>-26</v>
      </c>
      <c r="K23" s="116">
        <v>-10.833333333333334</v>
      </c>
    </row>
    <row r="24" spans="1:11" ht="14.1" customHeight="1" x14ac:dyDescent="0.2">
      <c r="A24" s="306">
        <v>24</v>
      </c>
      <c r="B24" s="307" t="s">
        <v>241</v>
      </c>
      <c r="C24" s="308"/>
      <c r="D24" s="113">
        <v>0.59724882465610307</v>
      </c>
      <c r="E24" s="115">
        <v>343</v>
      </c>
      <c r="F24" s="114">
        <v>356</v>
      </c>
      <c r="G24" s="114">
        <v>362</v>
      </c>
      <c r="H24" s="114">
        <v>367</v>
      </c>
      <c r="I24" s="140">
        <v>372</v>
      </c>
      <c r="J24" s="115">
        <v>-29</v>
      </c>
      <c r="K24" s="116">
        <v>-7.795698924731183</v>
      </c>
    </row>
    <row r="25" spans="1:11" ht="14.1" customHeight="1" x14ac:dyDescent="0.2">
      <c r="A25" s="306">
        <v>25</v>
      </c>
      <c r="B25" s="307" t="s">
        <v>242</v>
      </c>
      <c r="C25" s="308"/>
      <c r="D25" s="113">
        <v>1.0569388821173602</v>
      </c>
      <c r="E25" s="115">
        <v>607</v>
      </c>
      <c r="F25" s="114">
        <v>641</v>
      </c>
      <c r="G25" s="114">
        <v>653</v>
      </c>
      <c r="H25" s="114">
        <v>681</v>
      </c>
      <c r="I25" s="140">
        <v>673</v>
      </c>
      <c r="J25" s="115">
        <v>-66</v>
      </c>
      <c r="K25" s="116">
        <v>-9.8068350668647852</v>
      </c>
    </row>
    <row r="26" spans="1:11" ht="14.1" customHeight="1" x14ac:dyDescent="0.2">
      <c r="A26" s="306">
        <v>26</v>
      </c>
      <c r="B26" s="307" t="s">
        <v>243</v>
      </c>
      <c r="C26" s="308"/>
      <c r="D26" s="113">
        <v>0.70520633815079226</v>
      </c>
      <c r="E26" s="115">
        <v>405</v>
      </c>
      <c r="F26" s="114">
        <v>422</v>
      </c>
      <c r="G26" s="114">
        <v>429</v>
      </c>
      <c r="H26" s="114">
        <v>447</v>
      </c>
      <c r="I26" s="140">
        <v>440</v>
      </c>
      <c r="J26" s="115">
        <v>-35</v>
      </c>
      <c r="K26" s="116">
        <v>-7.9545454545454541</v>
      </c>
    </row>
    <row r="27" spans="1:11" ht="14.1" customHeight="1" x14ac:dyDescent="0.2">
      <c r="A27" s="306">
        <v>27</v>
      </c>
      <c r="B27" s="307" t="s">
        <v>244</v>
      </c>
      <c r="C27" s="308"/>
      <c r="D27" s="113">
        <v>0.27163503395437927</v>
      </c>
      <c r="E27" s="115">
        <v>156</v>
      </c>
      <c r="F27" s="114">
        <v>159</v>
      </c>
      <c r="G27" s="114">
        <v>143</v>
      </c>
      <c r="H27" s="114">
        <v>157</v>
      </c>
      <c r="I27" s="140">
        <v>153</v>
      </c>
      <c r="J27" s="115">
        <v>3</v>
      </c>
      <c r="K27" s="116">
        <v>1.9607843137254901</v>
      </c>
    </row>
    <row r="28" spans="1:11" ht="14.1" customHeight="1" x14ac:dyDescent="0.2">
      <c r="A28" s="306">
        <v>28</v>
      </c>
      <c r="B28" s="307" t="s">
        <v>245</v>
      </c>
      <c r="C28" s="308"/>
      <c r="D28" s="113">
        <v>0.22462127807765975</v>
      </c>
      <c r="E28" s="115">
        <v>129</v>
      </c>
      <c r="F28" s="114">
        <v>140</v>
      </c>
      <c r="G28" s="114">
        <v>135</v>
      </c>
      <c r="H28" s="114">
        <v>140</v>
      </c>
      <c r="I28" s="140">
        <v>139</v>
      </c>
      <c r="J28" s="115">
        <v>-10</v>
      </c>
      <c r="K28" s="116">
        <v>-7.1942446043165464</v>
      </c>
    </row>
    <row r="29" spans="1:11" ht="14.1" customHeight="1" x14ac:dyDescent="0.2">
      <c r="A29" s="306">
        <v>29</v>
      </c>
      <c r="B29" s="307" t="s">
        <v>246</v>
      </c>
      <c r="C29" s="308"/>
      <c r="D29" s="113">
        <v>2.5161065645133207</v>
      </c>
      <c r="E29" s="115">
        <v>1445</v>
      </c>
      <c r="F29" s="114">
        <v>1661</v>
      </c>
      <c r="G29" s="114">
        <v>1648</v>
      </c>
      <c r="H29" s="114">
        <v>1670</v>
      </c>
      <c r="I29" s="140">
        <v>1630</v>
      </c>
      <c r="J29" s="115">
        <v>-185</v>
      </c>
      <c r="K29" s="116">
        <v>-11.349693251533742</v>
      </c>
    </row>
    <row r="30" spans="1:11" ht="14.1" customHeight="1" x14ac:dyDescent="0.2">
      <c r="A30" s="306" t="s">
        <v>247</v>
      </c>
      <c r="B30" s="307" t="s">
        <v>248</v>
      </c>
      <c r="C30" s="308"/>
      <c r="D30" s="113">
        <v>0.37959254744906845</v>
      </c>
      <c r="E30" s="115">
        <v>218</v>
      </c>
      <c r="F30" s="114">
        <v>238</v>
      </c>
      <c r="G30" s="114">
        <v>231</v>
      </c>
      <c r="H30" s="114">
        <v>219</v>
      </c>
      <c r="I30" s="140">
        <v>216</v>
      </c>
      <c r="J30" s="115">
        <v>2</v>
      </c>
      <c r="K30" s="116">
        <v>0.92592592592592593</v>
      </c>
    </row>
    <row r="31" spans="1:11" ht="14.1" customHeight="1" x14ac:dyDescent="0.2">
      <c r="A31" s="306" t="s">
        <v>249</v>
      </c>
      <c r="B31" s="307" t="s">
        <v>250</v>
      </c>
      <c r="C31" s="308"/>
      <c r="D31" s="113">
        <v>2.1243252655406581</v>
      </c>
      <c r="E31" s="115">
        <v>1220</v>
      </c>
      <c r="F31" s="114">
        <v>1418</v>
      </c>
      <c r="G31" s="114">
        <v>1413</v>
      </c>
      <c r="H31" s="114">
        <v>1448</v>
      </c>
      <c r="I31" s="140">
        <v>1411</v>
      </c>
      <c r="J31" s="115">
        <v>-191</v>
      </c>
      <c r="K31" s="116">
        <v>-13.536498936924167</v>
      </c>
    </row>
    <row r="32" spans="1:11" ht="14.1" customHeight="1" x14ac:dyDescent="0.2">
      <c r="A32" s="306">
        <v>31</v>
      </c>
      <c r="B32" s="307" t="s">
        <v>251</v>
      </c>
      <c r="C32" s="308"/>
      <c r="D32" s="113">
        <v>0.15323001915375239</v>
      </c>
      <c r="E32" s="115">
        <v>88</v>
      </c>
      <c r="F32" s="114">
        <v>85</v>
      </c>
      <c r="G32" s="114">
        <v>90</v>
      </c>
      <c r="H32" s="114">
        <v>89</v>
      </c>
      <c r="I32" s="140">
        <v>92</v>
      </c>
      <c r="J32" s="115">
        <v>-4</v>
      </c>
      <c r="K32" s="116">
        <v>-4.3478260869565215</v>
      </c>
    </row>
    <row r="33" spans="1:11" ht="14.1" customHeight="1" x14ac:dyDescent="0.2">
      <c r="A33" s="306">
        <v>32</v>
      </c>
      <c r="B33" s="307" t="s">
        <v>252</v>
      </c>
      <c r="C33" s="308"/>
      <c r="D33" s="113">
        <v>0.87584885948110747</v>
      </c>
      <c r="E33" s="115">
        <v>503</v>
      </c>
      <c r="F33" s="114">
        <v>492</v>
      </c>
      <c r="G33" s="114">
        <v>513</v>
      </c>
      <c r="H33" s="114">
        <v>545</v>
      </c>
      <c r="I33" s="140">
        <v>492</v>
      </c>
      <c r="J33" s="115">
        <v>11</v>
      </c>
      <c r="K33" s="116">
        <v>2.2357723577235773</v>
      </c>
    </row>
    <row r="34" spans="1:11" ht="14.1" customHeight="1" x14ac:dyDescent="0.2">
      <c r="A34" s="306">
        <v>33</v>
      </c>
      <c r="B34" s="307" t="s">
        <v>253</v>
      </c>
      <c r="C34" s="308"/>
      <c r="D34" s="113">
        <v>0.51366881420860178</v>
      </c>
      <c r="E34" s="115">
        <v>295</v>
      </c>
      <c r="F34" s="114">
        <v>295</v>
      </c>
      <c r="G34" s="114">
        <v>308</v>
      </c>
      <c r="H34" s="114">
        <v>298</v>
      </c>
      <c r="I34" s="140">
        <v>296</v>
      </c>
      <c r="J34" s="115">
        <v>-1</v>
      </c>
      <c r="K34" s="116">
        <v>-0.33783783783783783</v>
      </c>
    </row>
    <row r="35" spans="1:11" ht="14.1" customHeight="1" x14ac:dyDescent="0.2">
      <c r="A35" s="306">
        <v>34</v>
      </c>
      <c r="B35" s="307" t="s">
        <v>254</v>
      </c>
      <c r="C35" s="308"/>
      <c r="D35" s="113">
        <v>5.136688142086018</v>
      </c>
      <c r="E35" s="115">
        <v>2950</v>
      </c>
      <c r="F35" s="114">
        <v>3024</v>
      </c>
      <c r="G35" s="114">
        <v>3079</v>
      </c>
      <c r="H35" s="114">
        <v>3039</v>
      </c>
      <c r="I35" s="140">
        <v>2994</v>
      </c>
      <c r="J35" s="115">
        <v>-44</v>
      </c>
      <c r="K35" s="116">
        <v>-1.4696058784235138</v>
      </c>
    </row>
    <row r="36" spans="1:11" ht="14.1" customHeight="1" x14ac:dyDescent="0.2">
      <c r="A36" s="306">
        <v>41</v>
      </c>
      <c r="B36" s="307" t="s">
        <v>255</v>
      </c>
      <c r="C36" s="308"/>
      <c r="D36" s="113">
        <v>0.14974751871843983</v>
      </c>
      <c r="E36" s="115">
        <v>86</v>
      </c>
      <c r="F36" s="114">
        <v>86</v>
      </c>
      <c r="G36" s="114">
        <v>90</v>
      </c>
      <c r="H36" s="114">
        <v>85</v>
      </c>
      <c r="I36" s="140">
        <v>83</v>
      </c>
      <c r="J36" s="115">
        <v>3</v>
      </c>
      <c r="K36" s="116">
        <v>3.6144578313253013</v>
      </c>
    </row>
    <row r="37" spans="1:11" ht="14.1" customHeight="1" x14ac:dyDescent="0.2">
      <c r="A37" s="306">
        <v>42</v>
      </c>
      <c r="B37" s="307" t="s">
        <v>256</v>
      </c>
      <c r="C37" s="308"/>
      <c r="D37" s="113">
        <v>2.7860003482500437E-2</v>
      </c>
      <c r="E37" s="115">
        <v>16</v>
      </c>
      <c r="F37" s="114" t="s">
        <v>514</v>
      </c>
      <c r="G37" s="114">
        <v>16</v>
      </c>
      <c r="H37" s="114">
        <v>14</v>
      </c>
      <c r="I37" s="140">
        <v>14</v>
      </c>
      <c r="J37" s="115">
        <v>2</v>
      </c>
      <c r="K37" s="116">
        <v>14.285714285714286</v>
      </c>
    </row>
    <row r="38" spans="1:11" ht="14.1" customHeight="1" x14ac:dyDescent="0.2">
      <c r="A38" s="306">
        <v>43</v>
      </c>
      <c r="B38" s="307" t="s">
        <v>257</v>
      </c>
      <c r="C38" s="308"/>
      <c r="D38" s="113">
        <v>0.36218004527250564</v>
      </c>
      <c r="E38" s="115">
        <v>208</v>
      </c>
      <c r="F38" s="114">
        <v>214</v>
      </c>
      <c r="G38" s="114">
        <v>204</v>
      </c>
      <c r="H38" s="114">
        <v>201</v>
      </c>
      <c r="I38" s="140">
        <v>201</v>
      </c>
      <c r="J38" s="115">
        <v>7</v>
      </c>
      <c r="K38" s="116">
        <v>3.4825870646766171</v>
      </c>
    </row>
    <row r="39" spans="1:11" ht="14.1" customHeight="1" x14ac:dyDescent="0.2">
      <c r="A39" s="306">
        <v>51</v>
      </c>
      <c r="B39" s="307" t="s">
        <v>258</v>
      </c>
      <c r="C39" s="308"/>
      <c r="D39" s="113">
        <v>5.8680132335016539</v>
      </c>
      <c r="E39" s="115">
        <v>3370</v>
      </c>
      <c r="F39" s="114">
        <v>3466</v>
      </c>
      <c r="G39" s="114">
        <v>3476</v>
      </c>
      <c r="H39" s="114">
        <v>3500</v>
      </c>
      <c r="I39" s="140">
        <v>3495</v>
      </c>
      <c r="J39" s="115">
        <v>-125</v>
      </c>
      <c r="K39" s="116">
        <v>-3.5765379113018598</v>
      </c>
    </row>
    <row r="40" spans="1:11" ht="14.1" customHeight="1" x14ac:dyDescent="0.2">
      <c r="A40" s="306" t="s">
        <v>259</v>
      </c>
      <c r="B40" s="307" t="s">
        <v>260</v>
      </c>
      <c r="C40" s="308"/>
      <c r="D40" s="113">
        <v>5.5807069475883688</v>
      </c>
      <c r="E40" s="115">
        <v>3205</v>
      </c>
      <c r="F40" s="114">
        <v>3299</v>
      </c>
      <c r="G40" s="114">
        <v>3321</v>
      </c>
      <c r="H40" s="114">
        <v>3350</v>
      </c>
      <c r="I40" s="140">
        <v>3342</v>
      </c>
      <c r="J40" s="115">
        <v>-137</v>
      </c>
      <c r="K40" s="116">
        <v>-4.09934171154997</v>
      </c>
    </row>
    <row r="41" spans="1:11" ht="14.1" customHeight="1" x14ac:dyDescent="0.2">
      <c r="A41" s="306"/>
      <c r="B41" s="307" t="s">
        <v>261</v>
      </c>
      <c r="C41" s="308"/>
      <c r="D41" s="113">
        <v>3.712345464043183</v>
      </c>
      <c r="E41" s="115">
        <v>2132</v>
      </c>
      <c r="F41" s="114">
        <v>2200</v>
      </c>
      <c r="G41" s="114">
        <v>2240</v>
      </c>
      <c r="H41" s="114">
        <v>2310</v>
      </c>
      <c r="I41" s="140">
        <v>2291</v>
      </c>
      <c r="J41" s="115">
        <v>-159</v>
      </c>
      <c r="K41" s="116">
        <v>-6.9402007856831078</v>
      </c>
    </row>
    <row r="42" spans="1:11" ht="14.1" customHeight="1" x14ac:dyDescent="0.2">
      <c r="A42" s="306">
        <v>52</v>
      </c>
      <c r="B42" s="307" t="s">
        <v>262</v>
      </c>
      <c r="C42" s="308"/>
      <c r="D42" s="113">
        <v>5.3108131638516456</v>
      </c>
      <c r="E42" s="115">
        <v>3050</v>
      </c>
      <c r="F42" s="114">
        <v>3247</v>
      </c>
      <c r="G42" s="114">
        <v>3210</v>
      </c>
      <c r="H42" s="114">
        <v>3203</v>
      </c>
      <c r="I42" s="140">
        <v>3193</v>
      </c>
      <c r="J42" s="115">
        <v>-143</v>
      </c>
      <c r="K42" s="116">
        <v>-4.478546821171312</v>
      </c>
    </row>
    <row r="43" spans="1:11" ht="14.1" customHeight="1" x14ac:dyDescent="0.2">
      <c r="A43" s="306" t="s">
        <v>263</v>
      </c>
      <c r="B43" s="307" t="s">
        <v>264</v>
      </c>
      <c r="C43" s="308"/>
      <c r="D43" s="113">
        <v>5.1384293923036743</v>
      </c>
      <c r="E43" s="115">
        <v>2951</v>
      </c>
      <c r="F43" s="114">
        <v>3133</v>
      </c>
      <c r="G43" s="114">
        <v>3094</v>
      </c>
      <c r="H43" s="114">
        <v>3099</v>
      </c>
      <c r="I43" s="140">
        <v>3078</v>
      </c>
      <c r="J43" s="115">
        <v>-127</v>
      </c>
      <c r="K43" s="116">
        <v>-4.1260558804418457</v>
      </c>
    </row>
    <row r="44" spans="1:11" ht="14.1" customHeight="1" x14ac:dyDescent="0.2">
      <c r="A44" s="306">
        <v>53</v>
      </c>
      <c r="B44" s="307" t="s">
        <v>265</v>
      </c>
      <c r="C44" s="308"/>
      <c r="D44" s="113">
        <v>2.8869928608741078</v>
      </c>
      <c r="E44" s="115">
        <v>1658</v>
      </c>
      <c r="F44" s="114">
        <v>1779</v>
      </c>
      <c r="G44" s="114">
        <v>1804</v>
      </c>
      <c r="H44" s="114">
        <v>1837</v>
      </c>
      <c r="I44" s="140">
        <v>1811</v>
      </c>
      <c r="J44" s="115">
        <v>-153</v>
      </c>
      <c r="K44" s="116">
        <v>-8.4483710657095532</v>
      </c>
    </row>
    <row r="45" spans="1:11" ht="14.1" customHeight="1" x14ac:dyDescent="0.2">
      <c r="A45" s="306" t="s">
        <v>266</v>
      </c>
      <c r="B45" s="307" t="s">
        <v>267</v>
      </c>
      <c r="C45" s="308"/>
      <c r="D45" s="113">
        <v>2.8399791049973881</v>
      </c>
      <c r="E45" s="115">
        <v>1631</v>
      </c>
      <c r="F45" s="114">
        <v>1751</v>
      </c>
      <c r="G45" s="114">
        <v>1776</v>
      </c>
      <c r="H45" s="114">
        <v>1817</v>
      </c>
      <c r="I45" s="140">
        <v>1794</v>
      </c>
      <c r="J45" s="115">
        <v>-163</v>
      </c>
      <c r="K45" s="116">
        <v>-9.085841694537347</v>
      </c>
    </row>
    <row r="46" spans="1:11" ht="14.1" customHeight="1" x14ac:dyDescent="0.2">
      <c r="A46" s="306">
        <v>54</v>
      </c>
      <c r="B46" s="307" t="s">
        <v>268</v>
      </c>
      <c r="C46" s="308"/>
      <c r="D46" s="113">
        <v>17.774682221835278</v>
      </c>
      <c r="E46" s="115">
        <v>10208</v>
      </c>
      <c r="F46" s="114">
        <v>10722</v>
      </c>
      <c r="G46" s="114">
        <v>11025</v>
      </c>
      <c r="H46" s="114">
        <v>10877</v>
      </c>
      <c r="I46" s="140">
        <v>10882</v>
      </c>
      <c r="J46" s="115">
        <v>-674</v>
      </c>
      <c r="K46" s="116">
        <v>-6.1937143907369965</v>
      </c>
    </row>
    <row r="47" spans="1:11" ht="14.1" customHeight="1" x14ac:dyDescent="0.2">
      <c r="A47" s="306">
        <v>61</v>
      </c>
      <c r="B47" s="307" t="s">
        <v>269</v>
      </c>
      <c r="C47" s="308"/>
      <c r="D47" s="113">
        <v>0.95246386905798364</v>
      </c>
      <c r="E47" s="115">
        <v>547</v>
      </c>
      <c r="F47" s="114">
        <v>558</v>
      </c>
      <c r="G47" s="114">
        <v>571</v>
      </c>
      <c r="H47" s="114">
        <v>598</v>
      </c>
      <c r="I47" s="140">
        <v>585</v>
      </c>
      <c r="J47" s="115">
        <v>-38</v>
      </c>
      <c r="K47" s="116">
        <v>-6.4957264957264957</v>
      </c>
    </row>
    <row r="48" spans="1:11" ht="14.1" customHeight="1" x14ac:dyDescent="0.2">
      <c r="A48" s="306">
        <v>62</v>
      </c>
      <c r="B48" s="307" t="s">
        <v>270</v>
      </c>
      <c r="C48" s="308"/>
      <c r="D48" s="113">
        <v>12.866097858262233</v>
      </c>
      <c r="E48" s="115">
        <v>7389</v>
      </c>
      <c r="F48" s="114">
        <v>7677</v>
      </c>
      <c r="G48" s="114">
        <v>7603</v>
      </c>
      <c r="H48" s="114">
        <v>7694</v>
      </c>
      <c r="I48" s="140">
        <v>7520</v>
      </c>
      <c r="J48" s="115">
        <v>-131</v>
      </c>
      <c r="K48" s="116">
        <v>-1.7420212765957446</v>
      </c>
    </row>
    <row r="49" spans="1:11" ht="14.1" customHeight="1" x14ac:dyDescent="0.2">
      <c r="A49" s="306">
        <v>63</v>
      </c>
      <c r="B49" s="307" t="s">
        <v>271</v>
      </c>
      <c r="C49" s="308"/>
      <c r="D49" s="113">
        <v>7.3707121713390213</v>
      </c>
      <c r="E49" s="115">
        <v>4233</v>
      </c>
      <c r="F49" s="114">
        <v>5259</v>
      </c>
      <c r="G49" s="114">
        <v>5374</v>
      </c>
      <c r="H49" s="114">
        <v>5516</v>
      </c>
      <c r="I49" s="140">
        <v>5094</v>
      </c>
      <c r="J49" s="115">
        <v>-861</v>
      </c>
      <c r="K49" s="116">
        <v>-16.902237926972909</v>
      </c>
    </row>
    <row r="50" spans="1:11" ht="14.1" customHeight="1" x14ac:dyDescent="0.2">
      <c r="A50" s="306" t="s">
        <v>272</v>
      </c>
      <c r="B50" s="307" t="s">
        <v>273</v>
      </c>
      <c r="C50" s="308"/>
      <c r="D50" s="113">
        <v>0.64600383075047885</v>
      </c>
      <c r="E50" s="115">
        <v>371</v>
      </c>
      <c r="F50" s="114">
        <v>488</v>
      </c>
      <c r="G50" s="114">
        <v>428</v>
      </c>
      <c r="H50" s="114">
        <v>452</v>
      </c>
      <c r="I50" s="140">
        <v>463</v>
      </c>
      <c r="J50" s="115">
        <v>-92</v>
      </c>
      <c r="K50" s="116">
        <v>-19.870410367170628</v>
      </c>
    </row>
    <row r="51" spans="1:11" ht="14.1" customHeight="1" x14ac:dyDescent="0.2">
      <c r="A51" s="306" t="s">
        <v>274</v>
      </c>
      <c r="B51" s="307" t="s">
        <v>275</v>
      </c>
      <c r="C51" s="308"/>
      <c r="D51" s="113">
        <v>6.3851645481455686</v>
      </c>
      <c r="E51" s="115">
        <v>3667</v>
      </c>
      <c r="F51" s="114">
        <v>4539</v>
      </c>
      <c r="G51" s="114">
        <v>4727</v>
      </c>
      <c r="H51" s="114">
        <v>4851</v>
      </c>
      <c r="I51" s="140">
        <v>4432</v>
      </c>
      <c r="J51" s="115">
        <v>-765</v>
      </c>
      <c r="K51" s="116">
        <v>-17.260830324909747</v>
      </c>
    </row>
    <row r="52" spans="1:11" ht="14.1" customHeight="1" x14ac:dyDescent="0.2">
      <c r="A52" s="306">
        <v>71</v>
      </c>
      <c r="B52" s="307" t="s">
        <v>276</v>
      </c>
      <c r="C52" s="308"/>
      <c r="D52" s="113">
        <v>12.737245342155667</v>
      </c>
      <c r="E52" s="115">
        <v>7315</v>
      </c>
      <c r="F52" s="114">
        <v>7375</v>
      </c>
      <c r="G52" s="114">
        <v>7376</v>
      </c>
      <c r="H52" s="114">
        <v>7386</v>
      </c>
      <c r="I52" s="140">
        <v>7364</v>
      </c>
      <c r="J52" s="115">
        <v>-49</v>
      </c>
      <c r="K52" s="116">
        <v>-0.66539923954372626</v>
      </c>
    </row>
    <row r="53" spans="1:11" ht="14.1" customHeight="1" x14ac:dyDescent="0.2">
      <c r="A53" s="306" t="s">
        <v>277</v>
      </c>
      <c r="B53" s="307" t="s">
        <v>278</v>
      </c>
      <c r="C53" s="308"/>
      <c r="D53" s="113">
        <v>0.74003134250391778</v>
      </c>
      <c r="E53" s="115">
        <v>425</v>
      </c>
      <c r="F53" s="114">
        <v>435</v>
      </c>
      <c r="G53" s="114">
        <v>441</v>
      </c>
      <c r="H53" s="114">
        <v>452</v>
      </c>
      <c r="I53" s="140">
        <v>445</v>
      </c>
      <c r="J53" s="115">
        <v>-20</v>
      </c>
      <c r="K53" s="116">
        <v>-4.4943820224719104</v>
      </c>
    </row>
    <row r="54" spans="1:11" ht="14.1" customHeight="1" x14ac:dyDescent="0.2">
      <c r="A54" s="306" t="s">
        <v>279</v>
      </c>
      <c r="B54" s="307" t="s">
        <v>280</v>
      </c>
      <c r="C54" s="308"/>
      <c r="D54" s="113">
        <v>11.652446456555808</v>
      </c>
      <c r="E54" s="115">
        <v>6692</v>
      </c>
      <c r="F54" s="114">
        <v>6746</v>
      </c>
      <c r="G54" s="114">
        <v>6746</v>
      </c>
      <c r="H54" s="114">
        <v>6751</v>
      </c>
      <c r="I54" s="140">
        <v>6736</v>
      </c>
      <c r="J54" s="115">
        <v>-44</v>
      </c>
      <c r="K54" s="116">
        <v>-0.65320665083135387</v>
      </c>
    </row>
    <row r="55" spans="1:11" ht="14.1" customHeight="1" x14ac:dyDescent="0.2">
      <c r="A55" s="306">
        <v>72</v>
      </c>
      <c r="B55" s="307" t="s">
        <v>281</v>
      </c>
      <c r="C55" s="308"/>
      <c r="D55" s="113">
        <v>1.0029601253700158</v>
      </c>
      <c r="E55" s="115">
        <v>576</v>
      </c>
      <c r="F55" s="114">
        <v>576</v>
      </c>
      <c r="G55" s="114">
        <v>567</v>
      </c>
      <c r="H55" s="114">
        <v>578</v>
      </c>
      <c r="I55" s="140">
        <v>576</v>
      </c>
      <c r="J55" s="115">
        <v>0</v>
      </c>
      <c r="K55" s="116">
        <v>0</v>
      </c>
    </row>
    <row r="56" spans="1:11" ht="14.1" customHeight="1" x14ac:dyDescent="0.2">
      <c r="A56" s="306" t="s">
        <v>282</v>
      </c>
      <c r="B56" s="307" t="s">
        <v>283</v>
      </c>
      <c r="C56" s="308"/>
      <c r="D56" s="113">
        <v>0.18109002263625282</v>
      </c>
      <c r="E56" s="115">
        <v>104</v>
      </c>
      <c r="F56" s="114">
        <v>104</v>
      </c>
      <c r="G56" s="114">
        <v>106</v>
      </c>
      <c r="H56" s="114">
        <v>108</v>
      </c>
      <c r="I56" s="140">
        <v>109</v>
      </c>
      <c r="J56" s="115">
        <v>-5</v>
      </c>
      <c r="K56" s="116">
        <v>-4.5871559633027523</v>
      </c>
    </row>
    <row r="57" spans="1:11" ht="14.1" customHeight="1" x14ac:dyDescent="0.2">
      <c r="A57" s="306" t="s">
        <v>284</v>
      </c>
      <c r="B57" s="307" t="s">
        <v>285</v>
      </c>
      <c r="C57" s="308"/>
      <c r="D57" s="113">
        <v>0.57983632247954031</v>
      </c>
      <c r="E57" s="115">
        <v>333</v>
      </c>
      <c r="F57" s="114">
        <v>336</v>
      </c>
      <c r="G57" s="114">
        <v>328</v>
      </c>
      <c r="H57" s="114">
        <v>334</v>
      </c>
      <c r="I57" s="140">
        <v>331</v>
      </c>
      <c r="J57" s="115">
        <v>2</v>
      </c>
      <c r="K57" s="116">
        <v>0.60422960725075525</v>
      </c>
    </row>
    <row r="58" spans="1:11" ht="14.1" customHeight="1" x14ac:dyDescent="0.2">
      <c r="A58" s="306">
        <v>73</v>
      </c>
      <c r="B58" s="307" t="s">
        <v>286</v>
      </c>
      <c r="C58" s="308"/>
      <c r="D58" s="113">
        <v>0.76440884555110566</v>
      </c>
      <c r="E58" s="115">
        <v>439</v>
      </c>
      <c r="F58" s="114">
        <v>413</v>
      </c>
      <c r="G58" s="114">
        <v>409</v>
      </c>
      <c r="H58" s="114">
        <v>397</v>
      </c>
      <c r="I58" s="140">
        <v>402</v>
      </c>
      <c r="J58" s="115">
        <v>37</v>
      </c>
      <c r="K58" s="116">
        <v>9.2039800995024876</v>
      </c>
    </row>
    <row r="59" spans="1:11" ht="14.1" customHeight="1" x14ac:dyDescent="0.2">
      <c r="A59" s="306" t="s">
        <v>287</v>
      </c>
      <c r="B59" s="307" t="s">
        <v>288</v>
      </c>
      <c r="C59" s="308"/>
      <c r="D59" s="113">
        <v>0.48580881072610133</v>
      </c>
      <c r="E59" s="115">
        <v>279</v>
      </c>
      <c r="F59" s="114">
        <v>261</v>
      </c>
      <c r="G59" s="114">
        <v>251</v>
      </c>
      <c r="H59" s="114">
        <v>246</v>
      </c>
      <c r="I59" s="140">
        <v>248</v>
      </c>
      <c r="J59" s="115">
        <v>31</v>
      </c>
      <c r="K59" s="116">
        <v>12.5</v>
      </c>
    </row>
    <row r="60" spans="1:11" ht="14.1" customHeight="1" x14ac:dyDescent="0.2">
      <c r="A60" s="306">
        <v>81</v>
      </c>
      <c r="B60" s="307" t="s">
        <v>289</v>
      </c>
      <c r="C60" s="308"/>
      <c r="D60" s="113">
        <v>3.8603517325439665</v>
      </c>
      <c r="E60" s="115">
        <v>2217</v>
      </c>
      <c r="F60" s="114">
        <v>2272</v>
      </c>
      <c r="G60" s="114">
        <v>2276</v>
      </c>
      <c r="H60" s="114">
        <v>2324</v>
      </c>
      <c r="I60" s="140">
        <v>2321</v>
      </c>
      <c r="J60" s="115">
        <v>-104</v>
      </c>
      <c r="K60" s="116">
        <v>-4.4808272296423954</v>
      </c>
    </row>
    <row r="61" spans="1:11" ht="14.1" customHeight="1" x14ac:dyDescent="0.2">
      <c r="A61" s="306" t="s">
        <v>290</v>
      </c>
      <c r="B61" s="307" t="s">
        <v>291</v>
      </c>
      <c r="C61" s="308"/>
      <c r="D61" s="113">
        <v>1.3198676649834582</v>
      </c>
      <c r="E61" s="115">
        <v>758</v>
      </c>
      <c r="F61" s="114">
        <v>766</v>
      </c>
      <c r="G61" s="114">
        <v>773</v>
      </c>
      <c r="H61" s="114">
        <v>778</v>
      </c>
      <c r="I61" s="140">
        <v>799</v>
      </c>
      <c r="J61" s="115">
        <v>-41</v>
      </c>
      <c r="K61" s="116">
        <v>-5.1314142678347938</v>
      </c>
    </row>
    <row r="62" spans="1:11" ht="14.1" customHeight="1" x14ac:dyDescent="0.2">
      <c r="A62" s="306" t="s">
        <v>292</v>
      </c>
      <c r="B62" s="307" t="s">
        <v>293</v>
      </c>
      <c r="C62" s="308"/>
      <c r="D62" s="113">
        <v>1.3930001741250218</v>
      </c>
      <c r="E62" s="115">
        <v>800</v>
      </c>
      <c r="F62" s="114">
        <v>824</v>
      </c>
      <c r="G62" s="114">
        <v>813</v>
      </c>
      <c r="H62" s="114">
        <v>857</v>
      </c>
      <c r="I62" s="140">
        <v>865</v>
      </c>
      <c r="J62" s="115">
        <v>-65</v>
      </c>
      <c r="K62" s="116">
        <v>-7.5144508670520231</v>
      </c>
    </row>
    <row r="63" spans="1:11" ht="14.1" customHeight="1" x14ac:dyDescent="0.2">
      <c r="A63" s="306"/>
      <c r="B63" s="307" t="s">
        <v>294</v>
      </c>
      <c r="C63" s="308"/>
      <c r="D63" s="113">
        <v>1.1927563990945498</v>
      </c>
      <c r="E63" s="115">
        <v>685</v>
      </c>
      <c r="F63" s="114">
        <v>690</v>
      </c>
      <c r="G63" s="114">
        <v>690</v>
      </c>
      <c r="H63" s="114">
        <v>735</v>
      </c>
      <c r="I63" s="140">
        <v>762</v>
      </c>
      <c r="J63" s="115">
        <v>-77</v>
      </c>
      <c r="K63" s="116">
        <v>-10.104986876640419</v>
      </c>
    </row>
    <row r="64" spans="1:11" ht="14.1" customHeight="1" x14ac:dyDescent="0.2">
      <c r="A64" s="306" t="s">
        <v>295</v>
      </c>
      <c r="B64" s="307" t="s">
        <v>296</v>
      </c>
      <c r="C64" s="308"/>
      <c r="D64" s="113">
        <v>7.4873759359219916E-2</v>
      </c>
      <c r="E64" s="115">
        <v>43</v>
      </c>
      <c r="F64" s="114">
        <v>41</v>
      </c>
      <c r="G64" s="114">
        <v>45</v>
      </c>
      <c r="H64" s="114">
        <v>46</v>
      </c>
      <c r="I64" s="140">
        <v>40</v>
      </c>
      <c r="J64" s="115">
        <v>3</v>
      </c>
      <c r="K64" s="116">
        <v>7.5</v>
      </c>
    </row>
    <row r="65" spans="1:11" ht="14.1" customHeight="1" x14ac:dyDescent="0.2">
      <c r="A65" s="306" t="s">
        <v>297</v>
      </c>
      <c r="B65" s="307" t="s">
        <v>298</v>
      </c>
      <c r="C65" s="308"/>
      <c r="D65" s="113">
        <v>0.63033257879157234</v>
      </c>
      <c r="E65" s="115">
        <v>362</v>
      </c>
      <c r="F65" s="114">
        <v>383</v>
      </c>
      <c r="G65" s="114">
        <v>386</v>
      </c>
      <c r="H65" s="114">
        <v>391</v>
      </c>
      <c r="I65" s="140">
        <v>364</v>
      </c>
      <c r="J65" s="115">
        <v>-2</v>
      </c>
      <c r="K65" s="116">
        <v>-0.5494505494505495</v>
      </c>
    </row>
    <row r="66" spans="1:11" ht="14.1" customHeight="1" x14ac:dyDescent="0.2">
      <c r="A66" s="306">
        <v>82</v>
      </c>
      <c r="B66" s="307" t="s">
        <v>299</v>
      </c>
      <c r="C66" s="308"/>
      <c r="D66" s="113">
        <v>1.9954727494340936</v>
      </c>
      <c r="E66" s="115">
        <v>1146</v>
      </c>
      <c r="F66" s="114">
        <v>1182</v>
      </c>
      <c r="G66" s="114">
        <v>1205</v>
      </c>
      <c r="H66" s="114">
        <v>1251</v>
      </c>
      <c r="I66" s="140">
        <v>1268</v>
      </c>
      <c r="J66" s="115">
        <v>-122</v>
      </c>
      <c r="K66" s="116">
        <v>-9.6214511041009469</v>
      </c>
    </row>
    <row r="67" spans="1:11" ht="14.1" customHeight="1" x14ac:dyDescent="0.2">
      <c r="A67" s="306" t="s">
        <v>300</v>
      </c>
      <c r="B67" s="307" t="s">
        <v>301</v>
      </c>
      <c r="C67" s="308"/>
      <c r="D67" s="113">
        <v>0.84102385512798195</v>
      </c>
      <c r="E67" s="115">
        <v>483</v>
      </c>
      <c r="F67" s="114">
        <v>503</v>
      </c>
      <c r="G67" s="114">
        <v>510</v>
      </c>
      <c r="H67" s="114">
        <v>539</v>
      </c>
      <c r="I67" s="140">
        <v>545</v>
      </c>
      <c r="J67" s="115">
        <v>-62</v>
      </c>
      <c r="K67" s="116">
        <v>-11.376146788990825</v>
      </c>
    </row>
    <row r="68" spans="1:11" ht="14.1" customHeight="1" x14ac:dyDescent="0.2">
      <c r="A68" s="306" t="s">
        <v>302</v>
      </c>
      <c r="B68" s="307" t="s">
        <v>303</v>
      </c>
      <c r="C68" s="308"/>
      <c r="D68" s="113">
        <v>0.84973010621626333</v>
      </c>
      <c r="E68" s="115">
        <v>488</v>
      </c>
      <c r="F68" s="114">
        <v>519</v>
      </c>
      <c r="G68" s="114">
        <v>525</v>
      </c>
      <c r="H68" s="114">
        <v>529</v>
      </c>
      <c r="I68" s="140">
        <v>542</v>
      </c>
      <c r="J68" s="115">
        <v>-54</v>
      </c>
      <c r="K68" s="116">
        <v>-9.9630996309963091</v>
      </c>
    </row>
    <row r="69" spans="1:11" ht="14.1" customHeight="1" x14ac:dyDescent="0.2">
      <c r="A69" s="306">
        <v>83</v>
      </c>
      <c r="B69" s="307" t="s">
        <v>304</v>
      </c>
      <c r="C69" s="308"/>
      <c r="D69" s="113">
        <v>4.2625805328225663</v>
      </c>
      <c r="E69" s="115">
        <v>2448</v>
      </c>
      <c r="F69" s="114">
        <v>2451</v>
      </c>
      <c r="G69" s="114">
        <v>2408</v>
      </c>
      <c r="H69" s="114">
        <v>2437</v>
      </c>
      <c r="I69" s="140">
        <v>2405</v>
      </c>
      <c r="J69" s="115">
        <v>43</v>
      </c>
      <c r="K69" s="116">
        <v>1.787941787941788</v>
      </c>
    </row>
    <row r="70" spans="1:11" ht="14.1" customHeight="1" x14ac:dyDescent="0.2">
      <c r="A70" s="306" t="s">
        <v>305</v>
      </c>
      <c r="B70" s="307" t="s">
        <v>306</v>
      </c>
      <c r="C70" s="308"/>
      <c r="D70" s="113">
        <v>3.0976841372105173</v>
      </c>
      <c r="E70" s="115">
        <v>1779</v>
      </c>
      <c r="F70" s="114">
        <v>1752</v>
      </c>
      <c r="G70" s="114">
        <v>1704</v>
      </c>
      <c r="H70" s="114">
        <v>1748</v>
      </c>
      <c r="I70" s="140">
        <v>1718</v>
      </c>
      <c r="J70" s="115">
        <v>61</v>
      </c>
      <c r="K70" s="116">
        <v>3.5506402793946448</v>
      </c>
    </row>
    <row r="71" spans="1:11" ht="14.1" customHeight="1" x14ac:dyDescent="0.2">
      <c r="A71" s="306"/>
      <c r="B71" s="307" t="s">
        <v>307</v>
      </c>
      <c r="C71" s="308"/>
      <c r="D71" s="113">
        <v>1.9310464913808114</v>
      </c>
      <c r="E71" s="115">
        <v>1109</v>
      </c>
      <c r="F71" s="114">
        <v>1111</v>
      </c>
      <c r="G71" s="114">
        <v>1088</v>
      </c>
      <c r="H71" s="114">
        <v>1114</v>
      </c>
      <c r="I71" s="140">
        <v>1109</v>
      </c>
      <c r="J71" s="115">
        <v>0</v>
      </c>
      <c r="K71" s="116">
        <v>0</v>
      </c>
    </row>
    <row r="72" spans="1:11" ht="14.1" customHeight="1" x14ac:dyDescent="0.2">
      <c r="A72" s="306">
        <v>84</v>
      </c>
      <c r="B72" s="307" t="s">
        <v>308</v>
      </c>
      <c r="C72" s="308"/>
      <c r="D72" s="113">
        <v>1.1144001393000174</v>
      </c>
      <c r="E72" s="115">
        <v>640</v>
      </c>
      <c r="F72" s="114">
        <v>668</v>
      </c>
      <c r="G72" s="114">
        <v>674</v>
      </c>
      <c r="H72" s="114">
        <v>685</v>
      </c>
      <c r="I72" s="140">
        <v>640</v>
      </c>
      <c r="J72" s="115">
        <v>0</v>
      </c>
      <c r="K72" s="116">
        <v>0</v>
      </c>
    </row>
    <row r="73" spans="1:11" ht="14.1" customHeight="1" x14ac:dyDescent="0.2">
      <c r="A73" s="306" t="s">
        <v>309</v>
      </c>
      <c r="B73" s="307" t="s">
        <v>310</v>
      </c>
      <c r="C73" s="308"/>
      <c r="D73" s="113">
        <v>6.9650008706251085E-2</v>
      </c>
      <c r="E73" s="115">
        <v>40</v>
      </c>
      <c r="F73" s="114">
        <v>40</v>
      </c>
      <c r="G73" s="114">
        <v>37</v>
      </c>
      <c r="H73" s="114">
        <v>43</v>
      </c>
      <c r="I73" s="140">
        <v>40</v>
      </c>
      <c r="J73" s="115">
        <v>0</v>
      </c>
      <c r="K73" s="116">
        <v>0</v>
      </c>
    </row>
    <row r="74" spans="1:11" ht="14.1" customHeight="1" x14ac:dyDescent="0.2">
      <c r="A74" s="306" t="s">
        <v>311</v>
      </c>
      <c r="B74" s="307" t="s">
        <v>312</v>
      </c>
      <c r="C74" s="308"/>
      <c r="D74" s="113">
        <v>6.0943757617969704E-2</v>
      </c>
      <c r="E74" s="115">
        <v>35</v>
      </c>
      <c r="F74" s="114">
        <v>37</v>
      </c>
      <c r="G74" s="114">
        <v>32</v>
      </c>
      <c r="H74" s="114">
        <v>33</v>
      </c>
      <c r="I74" s="140">
        <v>34</v>
      </c>
      <c r="J74" s="115">
        <v>1</v>
      </c>
      <c r="K74" s="116">
        <v>2.9411764705882355</v>
      </c>
    </row>
    <row r="75" spans="1:11" ht="14.1" customHeight="1" x14ac:dyDescent="0.2">
      <c r="A75" s="306" t="s">
        <v>313</v>
      </c>
      <c r="B75" s="307" t="s">
        <v>314</v>
      </c>
      <c r="C75" s="308"/>
      <c r="D75" s="113">
        <v>6.2685007835625986E-2</v>
      </c>
      <c r="E75" s="115">
        <v>36</v>
      </c>
      <c r="F75" s="114">
        <v>42</v>
      </c>
      <c r="G75" s="114">
        <v>42</v>
      </c>
      <c r="H75" s="114">
        <v>38</v>
      </c>
      <c r="I75" s="140">
        <v>37</v>
      </c>
      <c r="J75" s="115">
        <v>-1</v>
      </c>
      <c r="K75" s="116">
        <v>-2.7027027027027026</v>
      </c>
    </row>
    <row r="76" spans="1:11" ht="14.1" customHeight="1" x14ac:dyDescent="0.2">
      <c r="A76" s="306">
        <v>91</v>
      </c>
      <c r="B76" s="307" t="s">
        <v>315</v>
      </c>
      <c r="C76" s="308"/>
      <c r="D76" s="113">
        <v>8.358001044750131E-2</v>
      </c>
      <c r="E76" s="115">
        <v>48</v>
      </c>
      <c r="F76" s="114">
        <v>50</v>
      </c>
      <c r="G76" s="114">
        <v>52</v>
      </c>
      <c r="H76" s="114">
        <v>44</v>
      </c>
      <c r="I76" s="140">
        <v>43</v>
      </c>
      <c r="J76" s="115">
        <v>5</v>
      </c>
      <c r="K76" s="116">
        <v>11.627906976744185</v>
      </c>
    </row>
    <row r="77" spans="1:11" ht="14.1" customHeight="1" x14ac:dyDescent="0.2">
      <c r="A77" s="306">
        <v>92</v>
      </c>
      <c r="B77" s="307" t="s">
        <v>316</v>
      </c>
      <c r="C77" s="308"/>
      <c r="D77" s="113">
        <v>0.31516628939578617</v>
      </c>
      <c r="E77" s="115">
        <v>181</v>
      </c>
      <c r="F77" s="114">
        <v>165</v>
      </c>
      <c r="G77" s="114">
        <v>175</v>
      </c>
      <c r="H77" s="114">
        <v>177</v>
      </c>
      <c r="I77" s="140">
        <v>172</v>
      </c>
      <c r="J77" s="115">
        <v>9</v>
      </c>
      <c r="K77" s="116">
        <v>5.2325581395348841</v>
      </c>
    </row>
    <row r="78" spans="1:11" ht="14.1" customHeight="1" x14ac:dyDescent="0.2">
      <c r="A78" s="306">
        <v>93</v>
      </c>
      <c r="B78" s="307" t="s">
        <v>317</v>
      </c>
      <c r="C78" s="308"/>
      <c r="D78" s="113">
        <v>9.9251262406407803E-2</v>
      </c>
      <c r="E78" s="115">
        <v>57</v>
      </c>
      <c r="F78" s="114">
        <v>56</v>
      </c>
      <c r="G78" s="114">
        <v>67</v>
      </c>
      <c r="H78" s="114">
        <v>64</v>
      </c>
      <c r="I78" s="140">
        <v>66</v>
      </c>
      <c r="J78" s="115">
        <v>-9</v>
      </c>
      <c r="K78" s="116">
        <v>-13.636363636363637</v>
      </c>
    </row>
    <row r="79" spans="1:11" ht="14.1" customHeight="1" x14ac:dyDescent="0.2">
      <c r="A79" s="306">
        <v>94</v>
      </c>
      <c r="B79" s="307" t="s">
        <v>318</v>
      </c>
      <c r="C79" s="308"/>
      <c r="D79" s="113">
        <v>0.45794880724360093</v>
      </c>
      <c r="E79" s="115">
        <v>263</v>
      </c>
      <c r="F79" s="114">
        <v>288</v>
      </c>
      <c r="G79" s="114">
        <v>295</v>
      </c>
      <c r="H79" s="114">
        <v>298</v>
      </c>
      <c r="I79" s="140">
        <v>312</v>
      </c>
      <c r="J79" s="115">
        <v>-49</v>
      </c>
      <c r="K79" s="116">
        <v>-15.705128205128204</v>
      </c>
    </row>
    <row r="80" spans="1:11" ht="14.1" customHeight="1" x14ac:dyDescent="0.2">
      <c r="A80" s="306" t="s">
        <v>319</v>
      </c>
      <c r="B80" s="307" t="s">
        <v>320</v>
      </c>
      <c r="C80" s="308"/>
      <c r="D80" s="113">
        <v>1.0447501305937664E-2</v>
      </c>
      <c r="E80" s="115">
        <v>6</v>
      </c>
      <c r="F80" s="114" t="s">
        <v>514</v>
      </c>
      <c r="G80" s="114">
        <v>3</v>
      </c>
      <c r="H80" s="114">
        <v>6</v>
      </c>
      <c r="I80" s="140">
        <v>4</v>
      </c>
      <c r="J80" s="115">
        <v>2</v>
      </c>
      <c r="K80" s="116">
        <v>50</v>
      </c>
    </row>
    <row r="81" spans="1:11" ht="14.1" customHeight="1" x14ac:dyDescent="0.2">
      <c r="A81" s="310" t="s">
        <v>321</v>
      </c>
      <c r="B81" s="311" t="s">
        <v>334</v>
      </c>
      <c r="C81" s="312"/>
      <c r="D81" s="125">
        <v>4.4471530558941321</v>
      </c>
      <c r="E81" s="143">
        <v>2554</v>
      </c>
      <c r="F81" s="144">
        <v>2657</v>
      </c>
      <c r="G81" s="144">
        <v>2658</v>
      </c>
      <c r="H81" s="144">
        <v>2701</v>
      </c>
      <c r="I81" s="145">
        <v>2612</v>
      </c>
      <c r="J81" s="143">
        <v>-58</v>
      </c>
      <c r="K81" s="146">
        <v>-2.2205206738131702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18224</v>
      </c>
      <c r="G12" s="535">
        <v>16759</v>
      </c>
      <c r="H12" s="535">
        <v>23517</v>
      </c>
      <c r="I12" s="535">
        <v>17065</v>
      </c>
      <c r="J12" s="536">
        <v>18290</v>
      </c>
      <c r="K12" s="537">
        <v>-66</v>
      </c>
      <c r="L12" s="348">
        <v>-0.36085292509568068</v>
      </c>
    </row>
    <row r="13" spans="1:17" s="110" customFormat="1" ht="15" customHeight="1" x14ac:dyDescent="0.2">
      <c r="A13" s="349" t="s">
        <v>345</v>
      </c>
      <c r="B13" s="350" t="s">
        <v>346</v>
      </c>
      <c r="C13" s="346"/>
      <c r="D13" s="346"/>
      <c r="E13" s="347"/>
      <c r="F13" s="535">
        <v>10795</v>
      </c>
      <c r="G13" s="535">
        <v>9534</v>
      </c>
      <c r="H13" s="535">
        <v>13944</v>
      </c>
      <c r="I13" s="535">
        <v>10312</v>
      </c>
      <c r="J13" s="536">
        <v>10966</v>
      </c>
      <c r="K13" s="537">
        <v>-171</v>
      </c>
      <c r="L13" s="348">
        <v>-1.5593653109611527</v>
      </c>
    </row>
    <row r="14" spans="1:17" s="110" customFormat="1" ht="22.5" customHeight="1" x14ac:dyDescent="0.2">
      <c r="A14" s="349"/>
      <c r="B14" s="350" t="s">
        <v>347</v>
      </c>
      <c r="C14" s="346"/>
      <c r="D14" s="346"/>
      <c r="E14" s="347"/>
      <c r="F14" s="535">
        <v>7429</v>
      </c>
      <c r="G14" s="535">
        <v>7225</v>
      </c>
      <c r="H14" s="535">
        <v>9573</v>
      </c>
      <c r="I14" s="535">
        <v>6753</v>
      </c>
      <c r="J14" s="536">
        <v>7324</v>
      </c>
      <c r="K14" s="537">
        <v>105</v>
      </c>
      <c r="L14" s="348">
        <v>1.4336428181321683</v>
      </c>
    </row>
    <row r="15" spans="1:17" s="110" customFormat="1" ht="15" customHeight="1" x14ac:dyDescent="0.2">
      <c r="A15" s="349" t="s">
        <v>348</v>
      </c>
      <c r="B15" s="350" t="s">
        <v>108</v>
      </c>
      <c r="C15" s="346"/>
      <c r="D15" s="346"/>
      <c r="E15" s="347"/>
      <c r="F15" s="535">
        <v>3718</v>
      </c>
      <c r="G15" s="535">
        <v>3582</v>
      </c>
      <c r="H15" s="535">
        <v>8280</v>
      </c>
      <c r="I15" s="535">
        <v>3698</v>
      </c>
      <c r="J15" s="536">
        <v>3780</v>
      </c>
      <c r="K15" s="537">
        <v>-62</v>
      </c>
      <c r="L15" s="348">
        <v>-1.6402116402116402</v>
      </c>
    </row>
    <row r="16" spans="1:17" s="110" customFormat="1" ht="15" customHeight="1" x14ac:dyDescent="0.2">
      <c r="A16" s="349"/>
      <c r="B16" s="350" t="s">
        <v>109</v>
      </c>
      <c r="C16" s="346"/>
      <c r="D16" s="346"/>
      <c r="E16" s="347"/>
      <c r="F16" s="535">
        <v>12515</v>
      </c>
      <c r="G16" s="535">
        <v>11432</v>
      </c>
      <c r="H16" s="535">
        <v>13301</v>
      </c>
      <c r="I16" s="535">
        <v>11854</v>
      </c>
      <c r="J16" s="536">
        <v>12725</v>
      </c>
      <c r="K16" s="537">
        <v>-210</v>
      </c>
      <c r="L16" s="348">
        <v>-1.650294695481336</v>
      </c>
    </row>
    <row r="17" spans="1:12" s="110" customFormat="1" ht="15" customHeight="1" x14ac:dyDescent="0.2">
      <c r="A17" s="349"/>
      <c r="B17" s="350" t="s">
        <v>110</v>
      </c>
      <c r="C17" s="346"/>
      <c r="D17" s="346"/>
      <c r="E17" s="347"/>
      <c r="F17" s="535">
        <v>1769</v>
      </c>
      <c r="G17" s="535">
        <v>1576</v>
      </c>
      <c r="H17" s="535">
        <v>1744</v>
      </c>
      <c r="I17" s="535">
        <v>1312</v>
      </c>
      <c r="J17" s="536">
        <v>1556</v>
      </c>
      <c r="K17" s="537">
        <v>213</v>
      </c>
      <c r="L17" s="348">
        <v>13.688946015424165</v>
      </c>
    </row>
    <row r="18" spans="1:12" s="110" customFormat="1" ht="15" customHeight="1" x14ac:dyDescent="0.2">
      <c r="A18" s="349"/>
      <c r="B18" s="350" t="s">
        <v>111</v>
      </c>
      <c r="C18" s="346"/>
      <c r="D18" s="346"/>
      <c r="E18" s="347"/>
      <c r="F18" s="535">
        <v>222</v>
      </c>
      <c r="G18" s="535">
        <v>169</v>
      </c>
      <c r="H18" s="535">
        <v>192</v>
      </c>
      <c r="I18" s="535">
        <v>201</v>
      </c>
      <c r="J18" s="536">
        <v>229</v>
      </c>
      <c r="K18" s="537">
        <v>-7</v>
      </c>
      <c r="L18" s="348">
        <v>-3.0567685589519651</v>
      </c>
    </row>
    <row r="19" spans="1:12" s="110" customFormat="1" ht="15" customHeight="1" x14ac:dyDescent="0.2">
      <c r="A19" s="118" t="s">
        <v>113</v>
      </c>
      <c r="B19" s="119" t="s">
        <v>181</v>
      </c>
      <c r="C19" s="346"/>
      <c r="D19" s="346"/>
      <c r="E19" s="347"/>
      <c r="F19" s="535">
        <v>11810</v>
      </c>
      <c r="G19" s="535">
        <v>10317</v>
      </c>
      <c r="H19" s="535">
        <v>16619</v>
      </c>
      <c r="I19" s="535">
        <v>11094</v>
      </c>
      <c r="J19" s="536">
        <v>11894</v>
      </c>
      <c r="K19" s="537">
        <v>-84</v>
      </c>
      <c r="L19" s="348">
        <v>-0.70623843954935261</v>
      </c>
    </row>
    <row r="20" spans="1:12" s="110" customFormat="1" ht="15" customHeight="1" x14ac:dyDescent="0.2">
      <c r="A20" s="118"/>
      <c r="B20" s="119" t="s">
        <v>182</v>
      </c>
      <c r="C20" s="346"/>
      <c r="D20" s="346"/>
      <c r="E20" s="347"/>
      <c r="F20" s="535">
        <v>6414</v>
      </c>
      <c r="G20" s="535">
        <v>6442</v>
      </c>
      <c r="H20" s="535">
        <v>6898</v>
      </c>
      <c r="I20" s="535">
        <v>5971</v>
      </c>
      <c r="J20" s="536">
        <v>6396</v>
      </c>
      <c r="K20" s="537">
        <v>18</v>
      </c>
      <c r="L20" s="348">
        <v>0.28142589118198874</v>
      </c>
    </row>
    <row r="21" spans="1:12" s="110" customFormat="1" ht="15" customHeight="1" x14ac:dyDescent="0.2">
      <c r="A21" s="118" t="s">
        <v>113</v>
      </c>
      <c r="B21" s="119" t="s">
        <v>116</v>
      </c>
      <c r="C21" s="346"/>
      <c r="D21" s="346"/>
      <c r="E21" s="347"/>
      <c r="F21" s="535">
        <v>13177</v>
      </c>
      <c r="G21" s="535">
        <v>12249</v>
      </c>
      <c r="H21" s="535">
        <v>17209</v>
      </c>
      <c r="I21" s="535">
        <v>11713</v>
      </c>
      <c r="J21" s="536">
        <v>12857</v>
      </c>
      <c r="K21" s="537">
        <v>320</v>
      </c>
      <c r="L21" s="348">
        <v>2.4889165435171501</v>
      </c>
    </row>
    <row r="22" spans="1:12" s="110" customFormat="1" ht="15" customHeight="1" x14ac:dyDescent="0.2">
      <c r="A22" s="118"/>
      <c r="B22" s="119" t="s">
        <v>117</v>
      </c>
      <c r="C22" s="346"/>
      <c r="D22" s="346"/>
      <c r="E22" s="347"/>
      <c r="F22" s="535">
        <v>5012</v>
      </c>
      <c r="G22" s="535">
        <v>4475</v>
      </c>
      <c r="H22" s="535">
        <v>6271</v>
      </c>
      <c r="I22" s="535">
        <v>5317</v>
      </c>
      <c r="J22" s="536">
        <v>5402</v>
      </c>
      <c r="K22" s="537">
        <v>-390</v>
      </c>
      <c r="L22" s="348">
        <v>-7.2195483154387263</v>
      </c>
    </row>
    <row r="23" spans="1:12" s="110" customFormat="1" ht="15" customHeight="1" x14ac:dyDescent="0.2">
      <c r="A23" s="351" t="s">
        <v>348</v>
      </c>
      <c r="B23" s="352" t="s">
        <v>193</v>
      </c>
      <c r="C23" s="353"/>
      <c r="D23" s="353"/>
      <c r="E23" s="354"/>
      <c r="F23" s="538">
        <v>341</v>
      </c>
      <c r="G23" s="538">
        <v>653</v>
      </c>
      <c r="H23" s="538">
        <v>3612</v>
      </c>
      <c r="I23" s="538">
        <v>328</v>
      </c>
      <c r="J23" s="539">
        <v>385</v>
      </c>
      <c r="K23" s="540">
        <v>-44</v>
      </c>
      <c r="L23" s="355">
        <v>-11.428571428571429</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40.5</v>
      </c>
      <c r="G25" s="541">
        <v>42</v>
      </c>
      <c r="H25" s="541">
        <v>44.4</v>
      </c>
      <c r="I25" s="541">
        <v>44.3</v>
      </c>
      <c r="J25" s="541">
        <v>43.5</v>
      </c>
      <c r="K25" s="542" t="s">
        <v>350</v>
      </c>
      <c r="L25" s="363">
        <v>-3</v>
      </c>
    </row>
    <row r="26" spans="1:12" s="110" customFormat="1" ht="15" customHeight="1" x14ac:dyDescent="0.2">
      <c r="A26" s="364" t="s">
        <v>105</v>
      </c>
      <c r="B26" s="365" t="s">
        <v>346</v>
      </c>
      <c r="C26" s="361"/>
      <c r="D26" s="361"/>
      <c r="E26" s="362"/>
      <c r="F26" s="541">
        <v>38.9</v>
      </c>
      <c r="G26" s="541">
        <v>38.9</v>
      </c>
      <c r="H26" s="541">
        <v>41.9</v>
      </c>
      <c r="I26" s="541">
        <v>42.6</v>
      </c>
      <c r="J26" s="543">
        <v>42.3</v>
      </c>
      <c r="K26" s="542" t="s">
        <v>350</v>
      </c>
      <c r="L26" s="363">
        <v>-3.3999999999999986</v>
      </c>
    </row>
    <row r="27" spans="1:12" s="110" customFormat="1" ht="15" customHeight="1" x14ac:dyDescent="0.2">
      <c r="A27" s="364"/>
      <c r="B27" s="365" t="s">
        <v>347</v>
      </c>
      <c r="C27" s="361"/>
      <c r="D27" s="361"/>
      <c r="E27" s="362"/>
      <c r="F27" s="541">
        <v>42.8</v>
      </c>
      <c r="G27" s="541">
        <v>46.1</v>
      </c>
      <c r="H27" s="541">
        <v>48.1</v>
      </c>
      <c r="I27" s="541">
        <v>47</v>
      </c>
      <c r="J27" s="541">
        <v>45.5</v>
      </c>
      <c r="K27" s="542" t="s">
        <v>350</v>
      </c>
      <c r="L27" s="363">
        <v>-2.7000000000000028</v>
      </c>
    </row>
    <row r="28" spans="1:12" s="110" customFormat="1" ht="15" customHeight="1" x14ac:dyDescent="0.2">
      <c r="A28" s="364" t="s">
        <v>113</v>
      </c>
      <c r="B28" s="365" t="s">
        <v>108</v>
      </c>
      <c r="C28" s="361"/>
      <c r="D28" s="361"/>
      <c r="E28" s="362"/>
      <c r="F28" s="541">
        <v>51.8</v>
      </c>
      <c r="G28" s="541">
        <v>52.4</v>
      </c>
      <c r="H28" s="541">
        <v>54.9</v>
      </c>
      <c r="I28" s="541">
        <v>52.9</v>
      </c>
      <c r="J28" s="541">
        <v>52</v>
      </c>
      <c r="K28" s="542" t="s">
        <v>350</v>
      </c>
      <c r="L28" s="363">
        <v>-0.20000000000000284</v>
      </c>
    </row>
    <row r="29" spans="1:12" s="110" customFormat="1" ht="11.25" x14ac:dyDescent="0.2">
      <c r="A29" s="364"/>
      <c r="B29" s="365" t="s">
        <v>109</v>
      </c>
      <c r="C29" s="361"/>
      <c r="D29" s="361"/>
      <c r="E29" s="362"/>
      <c r="F29" s="541">
        <v>38.799999999999997</v>
      </c>
      <c r="G29" s="541">
        <v>41.2</v>
      </c>
      <c r="H29" s="541">
        <v>42.3</v>
      </c>
      <c r="I29" s="541">
        <v>42.6</v>
      </c>
      <c r="J29" s="543">
        <v>42.6</v>
      </c>
      <c r="K29" s="542" t="s">
        <v>350</v>
      </c>
      <c r="L29" s="363">
        <v>-3.8000000000000043</v>
      </c>
    </row>
    <row r="30" spans="1:12" s="110" customFormat="1" ht="15" customHeight="1" x14ac:dyDescent="0.2">
      <c r="A30" s="364"/>
      <c r="B30" s="365" t="s">
        <v>110</v>
      </c>
      <c r="C30" s="361"/>
      <c r="D30" s="361"/>
      <c r="E30" s="362"/>
      <c r="F30" s="541">
        <v>31.4</v>
      </c>
      <c r="G30" s="541">
        <v>28.5</v>
      </c>
      <c r="H30" s="541">
        <v>33.799999999999997</v>
      </c>
      <c r="I30" s="541">
        <v>38.5</v>
      </c>
      <c r="J30" s="541">
        <v>34</v>
      </c>
      <c r="K30" s="542" t="s">
        <v>350</v>
      </c>
      <c r="L30" s="363">
        <v>-2.6000000000000014</v>
      </c>
    </row>
    <row r="31" spans="1:12" s="110" customFormat="1" ht="15" customHeight="1" x14ac:dyDescent="0.2">
      <c r="A31" s="364"/>
      <c r="B31" s="365" t="s">
        <v>111</v>
      </c>
      <c r="C31" s="361"/>
      <c r="D31" s="361"/>
      <c r="E31" s="362"/>
      <c r="F31" s="541">
        <v>36.5</v>
      </c>
      <c r="G31" s="541">
        <v>40.799999999999997</v>
      </c>
      <c r="H31" s="541">
        <v>38</v>
      </c>
      <c r="I31" s="541">
        <v>36.299999999999997</v>
      </c>
      <c r="J31" s="541">
        <v>35.4</v>
      </c>
      <c r="K31" s="542" t="s">
        <v>350</v>
      </c>
      <c r="L31" s="363">
        <v>1.1000000000000014</v>
      </c>
    </row>
    <row r="32" spans="1:12" s="110" customFormat="1" ht="15" customHeight="1" x14ac:dyDescent="0.2">
      <c r="A32" s="366" t="s">
        <v>113</v>
      </c>
      <c r="B32" s="367" t="s">
        <v>181</v>
      </c>
      <c r="C32" s="361"/>
      <c r="D32" s="361"/>
      <c r="E32" s="362"/>
      <c r="F32" s="541">
        <v>37.799999999999997</v>
      </c>
      <c r="G32" s="541">
        <v>37.5</v>
      </c>
      <c r="H32" s="541">
        <v>41.8</v>
      </c>
      <c r="I32" s="541">
        <v>42.7</v>
      </c>
      <c r="J32" s="543">
        <v>42.4</v>
      </c>
      <c r="K32" s="542" t="s">
        <v>350</v>
      </c>
      <c r="L32" s="363">
        <v>-4.6000000000000014</v>
      </c>
    </row>
    <row r="33" spans="1:12" s="110" customFormat="1" ht="15" customHeight="1" x14ac:dyDescent="0.2">
      <c r="A33" s="366"/>
      <c r="B33" s="367" t="s">
        <v>182</v>
      </c>
      <c r="C33" s="361"/>
      <c r="D33" s="361"/>
      <c r="E33" s="362"/>
      <c r="F33" s="541">
        <v>45.4</v>
      </c>
      <c r="G33" s="541">
        <v>48.5</v>
      </c>
      <c r="H33" s="541">
        <v>49.1</v>
      </c>
      <c r="I33" s="541">
        <v>47.2</v>
      </c>
      <c r="J33" s="541">
        <v>45.6</v>
      </c>
      <c r="K33" s="542" t="s">
        <v>350</v>
      </c>
      <c r="L33" s="363">
        <v>-0.20000000000000284</v>
      </c>
    </row>
    <row r="34" spans="1:12" s="368" customFormat="1" ht="15" customHeight="1" x14ac:dyDescent="0.2">
      <c r="A34" s="366" t="s">
        <v>113</v>
      </c>
      <c r="B34" s="367" t="s">
        <v>116</v>
      </c>
      <c r="C34" s="361"/>
      <c r="D34" s="361"/>
      <c r="E34" s="362"/>
      <c r="F34" s="541">
        <v>40.1</v>
      </c>
      <c r="G34" s="541">
        <v>42</v>
      </c>
      <c r="H34" s="541">
        <v>42.2</v>
      </c>
      <c r="I34" s="541">
        <v>44.3</v>
      </c>
      <c r="J34" s="541">
        <v>42.3</v>
      </c>
      <c r="K34" s="542" t="s">
        <v>350</v>
      </c>
      <c r="L34" s="363">
        <v>-2.1999999999999957</v>
      </c>
    </row>
    <row r="35" spans="1:12" s="368" customFormat="1" ht="11.25" x14ac:dyDescent="0.2">
      <c r="A35" s="369"/>
      <c r="B35" s="370" t="s">
        <v>117</v>
      </c>
      <c r="C35" s="371"/>
      <c r="D35" s="371"/>
      <c r="E35" s="372"/>
      <c r="F35" s="544">
        <v>41.6</v>
      </c>
      <c r="G35" s="544">
        <v>41.8</v>
      </c>
      <c r="H35" s="544">
        <v>49.5</v>
      </c>
      <c r="I35" s="544">
        <v>44.4</v>
      </c>
      <c r="J35" s="545">
        <v>46.5</v>
      </c>
      <c r="K35" s="546" t="s">
        <v>350</v>
      </c>
      <c r="L35" s="373">
        <v>-4.8999999999999986</v>
      </c>
    </row>
    <row r="36" spans="1:12" s="368" customFormat="1" ht="15.95" customHeight="1" x14ac:dyDescent="0.2">
      <c r="A36" s="374" t="s">
        <v>351</v>
      </c>
      <c r="B36" s="375"/>
      <c r="C36" s="376"/>
      <c r="D36" s="375"/>
      <c r="E36" s="377"/>
      <c r="F36" s="547">
        <v>17766</v>
      </c>
      <c r="G36" s="547">
        <v>15938</v>
      </c>
      <c r="H36" s="547">
        <v>19246</v>
      </c>
      <c r="I36" s="547">
        <v>16638</v>
      </c>
      <c r="J36" s="547">
        <v>17783</v>
      </c>
      <c r="K36" s="548">
        <v>-17</v>
      </c>
      <c r="L36" s="379">
        <v>-9.5596918405218473E-2</v>
      </c>
    </row>
    <row r="37" spans="1:12" s="368" customFormat="1" ht="15.95" customHeight="1" x14ac:dyDescent="0.2">
      <c r="A37" s="380"/>
      <c r="B37" s="381" t="s">
        <v>113</v>
      </c>
      <c r="C37" s="381" t="s">
        <v>352</v>
      </c>
      <c r="D37" s="381"/>
      <c r="E37" s="382"/>
      <c r="F37" s="547">
        <v>7193</v>
      </c>
      <c r="G37" s="547">
        <v>6687</v>
      </c>
      <c r="H37" s="547">
        <v>8542</v>
      </c>
      <c r="I37" s="547">
        <v>7368</v>
      </c>
      <c r="J37" s="547">
        <v>7744</v>
      </c>
      <c r="K37" s="548">
        <v>-551</v>
      </c>
      <c r="L37" s="379">
        <v>-7.1151859504132231</v>
      </c>
    </row>
    <row r="38" spans="1:12" s="368" customFormat="1" ht="15.95" customHeight="1" x14ac:dyDescent="0.2">
      <c r="A38" s="380"/>
      <c r="B38" s="383" t="s">
        <v>105</v>
      </c>
      <c r="C38" s="383" t="s">
        <v>106</v>
      </c>
      <c r="D38" s="384"/>
      <c r="E38" s="382"/>
      <c r="F38" s="547">
        <v>10551</v>
      </c>
      <c r="G38" s="547">
        <v>9162</v>
      </c>
      <c r="H38" s="547">
        <v>11478</v>
      </c>
      <c r="I38" s="547">
        <v>10110</v>
      </c>
      <c r="J38" s="549">
        <v>10730</v>
      </c>
      <c r="K38" s="548">
        <v>-179</v>
      </c>
      <c r="L38" s="379">
        <v>-1.6682199440820131</v>
      </c>
    </row>
    <row r="39" spans="1:12" s="368" customFormat="1" ht="15.95" customHeight="1" x14ac:dyDescent="0.2">
      <c r="A39" s="380"/>
      <c r="B39" s="384"/>
      <c r="C39" s="381" t="s">
        <v>353</v>
      </c>
      <c r="D39" s="384"/>
      <c r="E39" s="382"/>
      <c r="F39" s="547">
        <v>4106</v>
      </c>
      <c r="G39" s="547">
        <v>3563</v>
      </c>
      <c r="H39" s="547">
        <v>4807</v>
      </c>
      <c r="I39" s="547">
        <v>4303</v>
      </c>
      <c r="J39" s="547">
        <v>4534</v>
      </c>
      <c r="K39" s="548">
        <v>-428</v>
      </c>
      <c r="L39" s="379">
        <v>-9.4397882664314068</v>
      </c>
    </row>
    <row r="40" spans="1:12" s="368" customFormat="1" ht="15.95" customHeight="1" x14ac:dyDescent="0.2">
      <c r="A40" s="380"/>
      <c r="B40" s="383"/>
      <c r="C40" s="383" t="s">
        <v>107</v>
      </c>
      <c r="D40" s="384"/>
      <c r="E40" s="382"/>
      <c r="F40" s="547">
        <v>7215</v>
      </c>
      <c r="G40" s="547">
        <v>6776</v>
      </c>
      <c r="H40" s="547">
        <v>7768</v>
      </c>
      <c r="I40" s="547">
        <v>6528</v>
      </c>
      <c r="J40" s="547">
        <v>7053</v>
      </c>
      <c r="K40" s="548">
        <v>162</v>
      </c>
      <c r="L40" s="379">
        <v>2.2968949383241175</v>
      </c>
    </row>
    <row r="41" spans="1:12" s="368" customFormat="1" ht="24" customHeight="1" x14ac:dyDescent="0.2">
      <c r="A41" s="380"/>
      <c r="B41" s="384"/>
      <c r="C41" s="381" t="s">
        <v>353</v>
      </c>
      <c r="D41" s="384"/>
      <c r="E41" s="382"/>
      <c r="F41" s="547">
        <v>3087</v>
      </c>
      <c r="G41" s="547">
        <v>3124</v>
      </c>
      <c r="H41" s="547">
        <v>3735</v>
      </c>
      <c r="I41" s="547">
        <v>3065</v>
      </c>
      <c r="J41" s="549">
        <v>3210</v>
      </c>
      <c r="K41" s="548">
        <v>-123</v>
      </c>
      <c r="L41" s="379">
        <v>-3.8317757009345796</v>
      </c>
    </row>
    <row r="42" spans="1:12" s="110" customFormat="1" ht="15" customHeight="1" x14ac:dyDescent="0.2">
      <c r="A42" s="380"/>
      <c r="B42" s="383" t="s">
        <v>113</v>
      </c>
      <c r="C42" s="383" t="s">
        <v>354</v>
      </c>
      <c r="D42" s="384"/>
      <c r="E42" s="382"/>
      <c r="F42" s="547">
        <v>3371</v>
      </c>
      <c r="G42" s="547">
        <v>2898</v>
      </c>
      <c r="H42" s="547">
        <v>4458</v>
      </c>
      <c r="I42" s="547">
        <v>3375</v>
      </c>
      <c r="J42" s="547">
        <v>3413</v>
      </c>
      <c r="K42" s="548">
        <v>-42</v>
      </c>
      <c r="L42" s="379">
        <v>-1.2305889246996777</v>
      </c>
    </row>
    <row r="43" spans="1:12" s="110" customFormat="1" ht="15" customHeight="1" x14ac:dyDescent="0.2">
      <c r="A43" s="380"/>
      <c r="B43" s="384"/>
      <c r="C43" s="381" t="s">
        <v>353</v>
      </c>
      <c r="D43" s="384"/>
      <c r="E43" s="382"/>
      <c r="F43" s="547">
        <v>1747</v>
      </c>
      <c r="G43" s="547">
        <v>1520</v>
      </c>
      <c r="H43" s="547">
        <v>2448</v>
      </c>
      <c r="I43" s="547">
        <v>1785</v>
      </c>
      <c r="J43" s="547">
        <v>1776</v>
      </c>
      <c r="K43" s="548">
        <v>-29</v>
      </c>
      <c r="L43" s="379">
        <v>-1.632882882882883</v>
      </c>
    </row>
    <row r="44" spans="1:12" s="110" customFormat="1" ht="15" customHeight="1" x14ac:dyDescent="0.2">
      <c r="A44" s="380"/>
      <c r="B44" s="383"/>
      <c r="C44" s="365" t="s">
        <v>109</v>
      </c>
      <c r="D44" s="384"/>
      <c r="E44" s="382"/>
      <c r="F44" s="547">
        <v>12407</v>
      </c>
      <c r="G44" s="547">
        <v>11297</v>
      </c>
      <c r="H44" s="547">
        <v>12858</v>
      </c>
      <c r="I44" s="547">
        <v>11752</v>
      </c>
      <c r="J44" s="549">
        <v>12587</v>
      </c>
      <c r="K44" s="548">
        <v>-180</v>
      </c>
      <c r="L44" s="379">
        <v>-1.4300468737586398</v>
      </c>
    </row>
    <row r="45" spans="1:12" s="110" customFormat="1" ht="15" customHeight="1" x14ac:dyDescent="0.2">
      <c r="A45" s="380"/>
      <c r="B45" s="384"/>
      <c r="C45" s="381" t="s">
        <v>353</v>
      </c>
      <c r="D45" s="384"/>
      <c r="E45" s="382"/>
      <c r="F45" s="547">
        <v>4811</v>
      </c>
      <c r="G45" s="547">
        <v>4649</v>
      </c>
      <c r="H45" s="547">
        <v>5434</v>
      </c>
      <c r="I45" s="547">
        <v>5005</v>
      </c>
      <c r="J45" s="547">
        <v>5359</v>
      </c>
      <c r="K45" s="548">
        <v>-548</v>
      </c>
      <c r="L45" s="379">
        <v>-10.22578839335697</v>
      </c>
    </row>
    <row r="46" spans="1:12" s="110" customFormat="1" ht="15" customHeight="1" x14ac:dyDescent="0.2">
      <c r="A46" s="380"/>
      <c r="B46" s="383"/>
      <c r="C46" s="365" t="s">
        <v>110</v>
      </c>
      <c r="D46" s="384"/>
      <c r="E46" s="382"/>
      <c r="F46" s="547">
        <v>1766</v>
      </c>
      <c r="G46" s="547">
        <v>1574</v>
      </c>
      <c r="H46" s="547">
        <v>1738</v>
      </c>
      <c r="I46" s="547">
        <v>1310</v>
      </c>
      <c r="J46" s="547">
        <v>1554</v>
      </c>
      <c r="K46" s="548">
        <v>212</v>
      </c>
      <c r="L46" s="379">
        <v>13.642213642213642</v>
      </c>
    </row>
    <row r="47" spans="1:12" s="110" customFormat="1" ht="15" customHeight="1" x14ac:dyDescent="0.2">
      <c r="A47" s="380"/>
      <c r="B47" s="384"/>
      <c r="C47" s="381" t="s">
        <v>353</v>
      </c>
      <c r="D47" s="384"/>
      <c r="E47" s="382"/>
      <c r="F47" s="547">
        <v>554</v>
      </c>
      <c r="G47" s="547">
        <v>449</v>
      </c>
      <c r="H47" s="547">
        <v>587</v>
      </c>
      <c r="I47" s="547">
        <v>505</v>
      </c>
      <c r="J47" s="549">
        <v>528</v>
      </c>
      <c r="K47" s="548">
        <v>26</v>
      </c>
      <c r="L47" s="379">
        <v>4.9242424242424239</v>
      </c>
    </row>
    <row r="48" spans="1:12" s="110" customFormat="1" ht="15" customHeight="1" x14ac:dyDescent="0.2">
      <c r="A48" s="380"/>
      <c r="B48" s="384"/>
      <c r="C48" s="365" t="s">
        <v>111</v>
      </c>
      <c r="D48" s="385"/>
      <c r="E48" s="386"/>
      <c r="F48" s="547">
        <v>222</v>
      </c>
      <c r="G48" s="547">
        <v>169</v>
      </c>
      <c r="H48" s="547">
        <v>192</v>
      </c>
      <c r="I48" s="547">
        <v>201</v>
      </c>
      <c r="J48" s="547">
        <v>229</v>
      </c>
      <c r="K48" s="548">
        <v>-7</v>
      </c>
      <c r="L48" s="379">
        <v>-3.0567685589519651</v>
      </c>
    </row>
    <row r="49" spans="1:12" s="110" customFormat="1" ht="15" customHeight="1" x14ac:dyDescent="0.2">
      <c r="A49" s="380"/>
      <c r="B49" s="384"/>
      <c r="C49" s="381" t="s">
        <v>353</v>
      </c>
      <c r="D49" s="384"/>
      <c r="E49" s="382"/>
      <c r="F49" s="547">
        <v>81</v>
      </c>
      <c r="G49" s="547">
        <v>69</v>
      </c>
      <c r="H49" s="547">
        <v>73</v>
      </c>
      <c r="I49" s="547">
        <v>73</v>
      </c>
      <c r="J49" s="547">
        <v>81</v>
      </c>
      <c r="K49" s="548">
        <v>0</v>
      </c>
      <c r="L49" s="379">
        <v>0</v>
      </c>
    </row>
    <row r="50" spans="1:12" s="110" customFormat="1" ht="15" customHeight="1" x14ac:dyDescent="0.2">
      <c r="A50" s="380"/>
      <c r="B50" s="383" t="s">
        <v>113</v>
      </c>
      <c r="C50" s="381" t="s">
        <v>181</v>
      </c>
      <c r="D50" s="384"/>
      <c r="E50" s="382"/>
      <c r="F50" s="547">
        <v>11385</v>
      </c>
      <c r="G50" s="547">
        <v>9541</v>
      </c>
      <c r="H50" s="547">
        <v>12464</v>
      </c>
      <c r="I50" s="547">
        <v>10710</v>
      </c>
      <c r="J50" s="549">
        <v>11422</v>
      </c>
      <c r="K50" s="548">
        <v>-37</v>
      </c>
      <c r="L50" s="379">
        <v>-0.32393626335142706</v>
      </c>
    </row>
    <row r="51" spans="1:12" s="110" customFormat="1" ht="15" customHeight="1" x14ac:dyDescent="0.2">
      <c r="A51" s="380"/>
      <c r="B51" s="384"/>
      <c r="C51" s="381" t="s">
        <v>353</v>
      </c>
      <c r="D51" s="384"/>
      <c r="E51" s="382"/>
      <c r="F51" s="547">
        <v>4299</v>
      </c>
      <c r="G51" s="547">
        <v>3582</v>
      </c>
      <c r="H51" s="547">
        <v>5209</v>
      </c>
      <c r="I51" s="547">
        <v>4570</v>
      </c>
      <c r="J51" s="547">
        <v>4841</v>
      </c>
      <c r="K51" s="548">
        <v>-542</v>
      </c>
      <c r="L51" s="379">
        <v>-11.196033877298079</v>
      </c>
    </row>
    <row r="52" spans="1:12" s="110" customFormat="1" ht="15" customHeight="1" x14ac:dyDescent="0.2">
      <c r="A52" s="380"/>
      <c r="B52" s="383"/>
      <c r="C52" s="381" t="s">
        <v>182</v>
      </c>
      <c r="D52" s="384"/>
      <c r="E52" s="382"/>
      <c r="F52" s="547">
        <v>6381</v>
      </c>
      <c r="G52" s="547">
        <v>6397</v>
      </c>
      <c r="H52" s="547">
        <v>6782</v>
      </c>
      <c r="I52" s="547">
        <v>5928</v>
      </c>
      <c r="J52" s="547">
        <v>6361</v>
      </c>
      <c r="K52" s="548">
        <v>20</v>
      </c>
      <c r="L52" s="379">
        <v>0.31441597233139446</v>
      </c>
    </row>
    <row r="53" spans="1:12" s="269" customFormat="1" ht="11.25" customHeight="1" x14ac:dyDescent="0.2">
      <c r="A53" s="380"/>
      <c r="B53" s="384"/>
      <c r="C53" s="381" t="s">
        <v>353</v>
      </c>
      <c r="D53" s="384"/>
      <c r="E53" s="382"/>
      <c r="F53" s="547">
        <v>2894</v>
      </c>
      <c r="G53" s="547">
        <v>3105</v>
      </c>
      <c r="H53" s="547">
        <v>3333</v>
      </c>
      <c r="I53" s="547">
        <v>2798</v>
      </c>
      <c r="J53" s="549">
        <v>2903</v>
      </c>
      <c r="K53" s="548">
        <v>-9</v>
      </c>
      <c r="L53" s="379">
        <v>-0.31002411298656563</v>
      </c>
    </row>
    <row r="54" spans="1:12" s="151" customFormat="1" ht="12.75" customHeight="1" x14ac:dyDescent="0.2">
      <c r="A54" s="380"/>
      <c r="B54" s="383" t="s">
        <v>113</v>
      </c>
      <c r="C54" s="383" t="s">
        <v>116</v>
      </c>
      <c r="D54" s="384"/>
      <c r="E54" s="382"/>
      <c r="F54" s="547">
        <v>12796</v>
      </c>
      <c r="G54" s="547">
        <v>11537</v>
      </c>
      <c r="H54" s="547">
        <v>13462</v>
      </c>
      <c r="I54" s="547">
        <v>11355</v>
      </c>
      <c r="J54" s="547">
        <v>12437</v>
      </c>
      <c r="K54" s="548">
        <v>359</v>
      </c>
      <c r="L54" s="379">
        <v>2.8865482029428318</v>
      </c>
    </row>
    <row r="55" spans="1:12" ht="11.25" x14ac:dyDescent="0.2">
      <c r="A55" s="380"/>
      <c r="B55" s="384"/>
      <c r="C55" s="381" t="s">
        <v>353</v>
      </c>
      <c r="D55" s="384"/>
      <c r="E55" s="382"/>
      <c r="F55" s="547">
        <v>5135</v>
      </c>
      <c r="G55" s="547">
        <v>4850</v>
      </c>
      <c r="H55" s="547">
        <v>5684</v>
      </c>
      <c r="I55" s="547">
        <v>5027</v>
      </c>
      <c r="J55" s="547">
        <v>5262</v>
      </c>
      <c r="K55" s="548">
        <v>-127</v>
      </c>
      <c r="L55" s="379">
        <v>-2.4135309768148994</v>
      </c>
    </row>
    <row r="56" spans="1:12" ht="14.25" customHeight="1" x14ac:dyDescent="0.2">
      <c r="A56" s="380"/>
      <c r="B56" s="384"/>
      <c r="C56" s="383" t="s">
        <v>117</v>
      </c>
      <c r="D56" s="384"/>
      <c r="E56" s="382"/>
      <c r="F56" s="547">
        <v>4935</v>
      </c>
      <c r="G56" s="547">
        <v>4367</v>
      </c>
      <c r="H56" s="547">
        <v>5758</v>
      </c>
      <c r="I56" s="547">
        <v>5251</v>
      </c>
      <c r="J56" s="547">
        <v>5315</v>
      </c>
      <c r="K56" s="548">
        <v>-380</v>
      </c>
      <c r="L56" s="379">
        <v>-7.1495766698024461</v>
      </c>
    </row>
    <row r="57" spans="1:12" ht="18.75" customHeight="1" x14ac:dyDescent="0.2">
      <c r="A57" s="387"/>
      <c r="B57" s="388"/>
      <c r="C57" s="389" t="s">
        <v>353</v>
      </c>
      <c r="D57" s="388"/>
      <c r="E57" s="390"/>
      <c r="F57" s="550">
        <v>2052</v>
      </c>
      <c r="G57" s="551">
        <v>1826</v>
      </c>
      <c r="H57" s="551">
        <v>2851</v>
      </c>
      <c r="I57" s="551">
        <v>2332</v>
      </c>
      <c r="J57" s="551">
        <v>2474</v>
      </c>
      <c r="K57" s="552">
        <f t="shared" ref="K57" si="0">IF(OR(F57=".",J57=".")=TRUE,".",IF(OR(F57="*",J57="*")=TRUE,"*",IF(AND(F57="-",J57="-")=TRUE,"-",IF(AND(ISNUMBER(J57),ISNUMBER(F57))=TRUE,IF(F57-J57=0,0,F57-J57),IF(ISNUMBER(F57)=TRUE,F57,-J57)))))</f>
        <v>-422</v>
      </c>
      <c r="L57" s="391">
        <f t="shared" ref="L57" si="1">IF(K57 =".",".",IF(K57 ="*","*",IF(K57="-","-",IF(K57=0,0,IF(OR(J57="-",J57=".",F57="-",F57=".")=TRUE,"X",IF(J57=0,"0,0",IF(ABS(K57*100/J57)&gt;250,".X",(K57*100/J57))))))))</f>
        <v>-17.057396928051737</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18224</v>
      </c>
      <c r="E11" s="114">
        <v>16759</v>
      </c>
      <c r="F11" s="114">
        <v>23517</v>
      </c>
      <c r="G11" s="114">
        <v>17065</v>
      </c>
      <c r="H11" s="140">
        <v>18290</v>
      </c>
      <c r="I11" s="115">
        <v>-66</v>
      </c>
      <c r="J11" s="116">
        <v>-0.36085292509568068</v>
      </c>
    </row>
    <row r="12" spans="1:15" s="110" customFormat="1" ht="24.95" customHeight="1" x14ac:dyDescent="0.2">
      <c r="A12" s="193" t="s">
        <v>132</v>
      </c>
      <c r="B12" s="194" t="s">
        <v>133</v>
      </c>
      <c r="C12" s="113">
        <v>2.8698419666374013</v>
      </c>
      <c r="D12" s="115">
        <v>523</v>
      </c>
      <c r="E12" s="114">
        <v>351</v>
      </c>
      <c r="F12" s="114">
        <v>930</v>
      </c>
      <c r="G12" s="114">
        <v>525</v>
      </c>
      <c r="H12" s="140">
        <v>699</v>
      </c>
      <c r="I12" s="115">
        <v>-176</v>
      </c>
      <c r="J12" s="116">
        <v>-25.178826895565091</v>
      </c>
    </row>
    <row r="13" spans="1:15" s="110" customFormat="1" ht="24.95" customHeight="1" x14ac:dyDescent="0.2">
      <c r="A13" s="193" t="s">
        <v>134</v>
      </c>
      <c r="B13" s="199" t="s">
        <v>214</v>
      </c>
      <c r="C13" s="113">
        <v>1.0974539069359086</v>
      </c>
      <c r="D13" s="115">
        <v>200</v>
      </c>
      <c r="E13" s="114">
        <v>894</v>
      </c>
      <c r="F13" s="114">
        <v>783</v>
      </c>
      <c r="G13" s="114">
        <v>157</v>
      </c>
      <c r="H13" s="140">
        <v>241</v>
      </c>
      <c r="I13" s="115">
        <v>-41</v>
      </c>
      <c r="J13" s="116">
        <v>-17.012448132780083</v>
      </c>
    </row>
    <row r="14" spans="1:15" s="287" customFormat="1" ht="24.95" customHeight="1" x14ac:dyDescent="0.2">
      <c r="A14" s="193" t="s">
        <v>215</v>
      </c>
      <c r="B14" s="199" t="s">
        <v>137</v>
      </c>
      <c r="C14" s="113">
        <v>9.4600526777875338</v>
      </c>
      <c r="D14" s="115">
        <v>1724</v>
      </c>
      <c r="E14" s="114">
        <v>1192</v>
      </c>
      <c r="F14" s="114">
        <v>2295</v>
      </c>
      <c r="G14" s="114">
        <v>1200</v>
      </c>
      <c r="H14" s="140">
        <v>1687</v>
      </c>
      <c r="I14" s="115">
        <v>37</v>
      </c>
      <c r="J14" s="116">
        <v>2.193242442205098</v>
      </c>
      <c r="K14" s="110"/>
      <c r="L14" s="110"/>
      <c r="M14" s="110"/>
      <c r="N14" s="110"/>
      <c r="O14" s="110"/>
    </row>
    <row r="15" spans="1:15" s="110" customFormat="1" ht="24.95" customHeight="1" x14ac:dyDescent="0.2">
      <c r="A15" s="193" t="s">
        <v>216</v>
      </c>
      <c r="B15" s="199" t="s">
        <v>217</v>
      </c>
      <c r="C15" s="113">
        <v>2.1729587357330993</v>
      </c>
      <c r="D15" s="115">
        <v>396</v>
      </c>
      <c r="E15" s="114">
        <v>502</v>
      </c>
      <c r="F15" s="114">
        <v>487</v>
      </c>
      <c r="G15" s="114">
        <v>285</v>
      </c>
      <c r="H15" s="140">
        <v>326</v>
      </c>
      <c r="I15" s="115">
        <v>70</v>
      </c>
      <c r="J15" s="116">
        <v>21.472392638036808</v>
      </c>
    </row>
    <row r="16" spans="1:15" s="287" customFormat="1" ht="24.95" customHeight="1" x14ac:dyDescent="0.2">
      <c r="A16" s="193" t="s">
        <v>218</v>
      </c>
      <c r="B16" s="199" t="s">
        <v>141</v>
      </c>
      <c r="C16" s="113">
        <v>4.7903863037752412</v>
      </c>
      <c r="D16" s="115">
        <v>873</v>
      </c>
      <c r="E16" s="114">
        <v>414</v>
      </c>
      <c r="F16" s="114">
        <v>881</v>
      </c>
      <c r="G16" s="114">
        <v>525</v>
      </c>
      <c r="H16" s="140">
        <v>823</v>
      </c>
      <c r="I16" s="115">
        <v>50</v>
      </c>
      <c r="J16" s="116">
        <v>6.0753341433778854</v>
      </c>
      <c r="K16" s="110"/>
      <c r="L16" s="110"/>
      <c r="M16" s="110"/>
      <c r="N16" s="110"/>
      <c r="O16" s="110"/>
    </row>
    <row r="17" spans="1:15" s="110" customFormat="1" ht="24.95" customHeight="1" x14ac:dyDescent="0.2">
      <c r="A17" s="193" t="s">
        <v>142</v>
      </c>
      <c r="B17" s="199" t="s">
        <v>220</v>
      </c>
      <c r="C17" s="113">
        <v>2.4967076382791924</v>
      </c>
      <c r="D17" s="115">
        <v>455</v>
      </c>
      <c r="E17" s="114">
        <v>276</v>
      </c>
      <c r="F17" s="114">
        <v>927</v>
      </c>
      <c r="G17" s="114">
        <v>390</v>
      </c>
      <c r="H17" s="140">
        <v>538</v>
      </c>
      <c r="I17" s="115">
        <v>-83</v>
      </c>
      <c r="J17" s="116">
        <v>-15.427509293680297</v>
      </c>
    </row>
    <row r="18" spans="1:15" s="287" customFormat="1" ht="24.95" customHeight="1" x14ac:dyDescent="0.2">
      <c r="A18" s="201" t="s">
        <v>144</v>
      </c>
      <c r="B18" s="202" t="s">
        <v>145</v>
      </c>
      <c r="C18" s="113">
        <v>7.0017559262510973</v>
      </c>
      <c r="D18" s="115">
        <v>1276</v>
      </c>
      <c r="E18" s="114">
        <v>873</v>
      </c>
      <c r="F18" s="114">
        <v>1679</v>
      </c>
      <c r="G18" s="114">
        <v>1214</v>
      </c>
      <c r="H18" s="140">
        <v>1276</v>
      </c>
      <c r="I18" s="115">
        <v>0</v>
      </c>
      <c r="J18" s="116">
        <v>0</v>
      </c>
      <c r="K18" s="110"/>
      <c r="L18" s="110"/>
      <c r="M18" s="110"/>
      <c r="N18" s="110"/>
      <c r="O18" s="110"/>
    </row>
    <row r="19" spans="1:15" s="110" customFormat="1" ht="24.95" customHeight="1" x14ac:dyDescent="0.2">
      <c r="A19" s="193" t="s">
        <v>146</v>
      </c>
      <c r="B19" s="199" t="s">
        <v>147</v>
      </c>
      <c r="C19" s="113">
        <v>14.17910447761194</v>
      </c>
      <c r="D19" s="115">
        <v>2584</v>
      </c>
      <c r="E19" s="114">
        <v>2767</v>
      </c>
      <c r="F19" s="114">
        <v>3256</v>
      </c>
      <c r="G19" s="114">
        <v>2289</v>
      </c>
      <c r="H19" s="140">
        <v>2732</v>
      </c>
      <c r="I19" s="115">
        <v>-148</v>
      </c>
      <c r="J19" s="116">
        <v>-5.4172767203513912</v>
      </c>
    </row>
    <row r="20" spans="1:15" s="287" customFormat="1" ht="24.95" customHeight="1" x14ac:dyDescent="0.2">
      <c r="A20" s="193" t="s">
        <v>148</v>
      </c>
      <c r="B20" s="199" t="s">
        <v>149</v>
      </c>
      <c r="C20" s="113">
        <v>9.8441615452151012</v>
      </c>
      <c r="D20" s="115">
        <v>1794</v>
      </c>
      <c r="E20" s="114">
        <v>1686</v>
      </c>
      <c r="F20" s="114">
        <v>1935</v>
      </c>
      <c r="G20" s="114">
        <v>1659</v>
      </c>
      <c r="H20" s="140">
        <v>1575</v>
      </c>
      <c r="I20" s="115">
        <v>219</v>
      </c>
      <c r="J20" s="116">
        <v>13.904761904761905</v>
      </c>
      <c r="K20" s="110"/>
      <c r="L20" s="110"/>
      <c r="M20" s="110"/>
      <c r="N20" s="110"/>
      <c r="O20" s="110"/>
    </row>
    <row r="21" spans="1:15" s="110" customFormat="1" ht="24.95" customHeight="1" x14ac:dyDescent="0.2">
      <c r="A21" s="201" t="s">
        <v>150</v>
      </c>
      <c r="B21" s="202" t="s">
        <v>151</v>
      </c>
      <c r="C21" s="113">
        <v>4.9385425812115891</v>
      </c>
      <c r="D21" s="115">
        <v>900</v>
      </c>
      <c r="E21" s="114">
        <v>842</v>
      </c>
      <c r="F21" s="114">
        <v>950</v>
      </c>
      <c r="G21" s="114">
        <v>886</v>
      </c>
      <c r="H21" s="140">
        <v>932</v>
      </c>
      <c r="I21" s="115">
        <v>-32</v>
      </c>
      <c r="J21" s="116">
        <v>-3.4334763948497855</v>
      </c>
    </row>
    <row r="22" spans="1:15" s="110" customFormat="1" ht="24.95" customHeight="1" x14ac:dyDescent="0.2">
      <c r="A22" s="201" t="s">
        <v>152</v>
      </c>
      <c r="B22" s="199" t="s">
        <v>153</v>
      </c>
      <c r="C22" s="113">
        <v>5.8768656716417906</v>
      </c>
      <c r="D22" s="115">
        <v>1071</v>
      </c>
      <c r="E22" s="114">
        <v>1218</v>
      </c>
      <c r="F22" s="114">
        <v>1223</v>
      </c>
      <c r="G22" s="114">
        <v>1055</v>
      </c>
      <c r="H22" s="140">
        <v>1088</v>
      </c>
      <c r="I22" s="115">
        <v>-17</v>
      </c>
      <c r="J22" s="116">
        <v>-1.5625</v>
      </c>
    </row>
    <row r="23" spans="1:15" s="110" customFormat="1" ht="24.95" customHeight="1" x14ac:dyDescent="0.2">
      <c r="A23" s="193" t="s">
        <v>154</v>
      </c>
      <c r="B23" s="199" t="s">
        <v>155</v>
      </c>
      <c r="C23" s="113">
        <v>1.0206321334503952</v>
      </c>
      <c r="D23" s="115">
        <v>186</v>
      </c>
      <c r="E23" s="114">
        <v>341</v>
      </c>
      <c r="F23" s="114">
        <v>232</v>
      </c>
      <c r="G23" s="114">
        <v>107</v>
      </c>
      <c r="H23" s="140">
        <v>171</v>
      </c>
      <c r="I23" s="115">
        <v>15</v>
      </c>
      <c r="J23" s="116">
        <v>8.7719298245614041</v>
      </c>
    </row>
    <row r="24" spans="1:15" s="110" customFormat="1" ht="24.95" customHeight="1" x14ac:dyDescent="0.2">
      <c r="A24" s="193" t="s">
        <v>156</v>
      </c>
      <c r="B24" s="199" t="s">
        <v>221</v>
      </c>
      <c r="C24" s="113">
        <v>6.5956979806848111</v>
      </c>
      <c r="D24" s="115">
        <v>1202</v>
      </c>
      <c r="E24" s="114">
        <v>858</v>
      </c>
      <c r="F24" s="114">
        <v>1169</v>
      </c>
      <c r="G24" s="114">
        <v>916</v>
      </c>
      <c r="H24" s="140">
        <v>1036</v>
      </c>
      <c r="I24" s="115">
        <v>166</v>
      </c>
      <c r="J24" s="116">
        <v>16.023166023166024</v>
      </c>
    </row>
    <row r="25" spans="1:15" s="110" customFormat="1" ht="24.95" customHeight="1" x14ac:dyDescent="0.2">
      <c r="A25" s="193" t="s">
        <v>222</v>
      </c>
      <c r="B25" s="204" t="s">
        <v>159</v>
      </c>
      <c r="C25" s="113">
        <v>7.9455662862159793</v>
      </c>
      <c r="D25" s="115">
        <v>1448</v>
      </c>
      <c r="E25" s="114">
        <v>1198</v>
      </c>
      <c r="F25" s="114">
        <v>1847</v>
      </c>
      <c r="G25" s="114">
        <v>1697</v>
      </c>
      <c r="H25" s="140">
        <v>1673</v>
      </c>
      <c r="I25" s="115">
        <v>-225</v>
      </c>
      <c r="J25" s="116">
        <v>-13.448894202032278</v>
      </c>
    </row>
    <row r="26" spans="1:15" s="110" customFormat="1" ht="24.95" customHeight="1" x14ac:dyDescent="0.2">
      <c r="A26" s="201">
        <v>782.78300000000002</v>
      </c>
      <c r="B26" s="203" t="s">
        <v>160</v>
      </c>
      <c r="C26" s="113">
        <v>8.3022388059701484</v>
      </c>
      <c r="D26" s="115">
        <v>1513</v>
      </c>
      <c r="E26" s="114">
        <v>1170</v>
      </c>
      <c r="F26" s="114">
        <v>1787</v>
      </c>
      <c r="G26" s="114">
        <v>1872</v>
      </c>
      <c r="H26" s="140">
        <v>1514</v>
      </c>
      <c r="I26" s="115">
        <v>-1</v>
      </c>
      <c r="J26" s="116">
        <v>-6.6050198150594458E-2</v>
      </c>
    </row>
    <row r="27" spans="1:15" s="110" customFormat="1" ht="24.95" customHeight="1" x14ac:dyDescent="0.2">
      <c r="A27" s="193" t="s">
        <v>161</v>
      </c>
      <c r="B27" s="199" t="s">
        <v>162</v>
      </c>
      <c r="C27" s="113">
        <v>3.067383669885865</v>
      </c>
      <c r="D27" s="115">
        <v>559</v>
      </c>
      <c r="E27" s="114">
        <v>336</v>
      </c>
      <c r="F27" s="114">
        <v>686</v>
      </c>
      <c r="G27" s="114">
        <v>288</v>
      </c>
      <c r="H27" s="140">
        <v>297</v>
      </c>
      <c r="I27" s="115">
        <v>262</v>
      </c>
      <c r="J27" s="116">
        <v>88.215488215488222</v>
      </c>
    </row>
    <row r="28" spans="1:15" s="110" customFormat="1" ht="24.95" customHeight="1" x14ac:dyDescent="0.2">
      <c r="A28" s="193" t="s">
        <v>163</v>
      </c>
      <c r="B28" s="199" t="s">
        <v>164</v>
      </c>
      <c r="C28" s="113">
        <v>2.0412642669007903</v>
      </c>
      <c r="D28" s="115">
        <v>372</v>
      </c>
      <c r="E28" s="114">
        <v>354</v>
      </c>
      <c r="F28" s="114">
        <v>850</v>
      </c>
      <c r="G28" s="114">
        <v>304</v>
      </c>
      <c r="H28" s="140">
        <v>387</v>
      </c>
      <c r="I28" s="115">
        <v>-15</v>
      </c>
      <c r="J28" s="116">
        <v>-3.8759689922480618</v>
      </c>
    </row>
    <row r="29" spans="1:15" s="110" customFormat="1" ht="24.95" customHeight="1" x14ac:dyDescent="0.2">
      <c r="A29" s="193">
        <v>86</v>
      </c>
      <c r="B29" s="199" t="s">
        <v>165</v>
      </c>
      <c r="C29" s="113">
        <v>6.6286215978928889</v>
      </c>
      <c r="D29" s="115">
        <v>1208</v>
      </c>
      <c r="E29" s="114">
        <v>846</v>
      </c>
      <c r="F29" s="114">
        <v>1021</v>
      </c>
      <c r="G29" s="114">
        <v>928</v>
      </c>
      <c r="H29" s="140">
        <v>831</v>
      </c>
      <c r="I29" s="115">
        <v>377</v>
      </c>
      <c r="J29" s="116">
        <v>45.367027677496992</v>
      </c>
    </row>
    <row r="30" spans="1:15" s="110" customFormat="1" ht="24.95" customHeight="1" x14ac:dyDescent="0.2">
      <c r="A30" s="193">
        <v>87.88</v>
      </c>
      <c r="B30" s="204" t="s">
        <v>166</v>
      </c>
      <c r="C30" s="113">
        <v>6.1786654960491658</v>
      </c>
      <c r="D30" s="115">
        <v>1126</v>
      </c>
      <c r="E30" s="114">
        <v>1252</v>
      </c>
      <c r="F30" s="114">
        <v>1976</v>
      </c>
      <c r="G30" s="114">
        <v>1093</v>
      </c>
      <c r="H30" s="140">
        <v>1217</v>
      </c>
      <c r="I30" s="115">
        <v>-91</v>
      </c>
      <c r="J30" s="116">
        <v>-7.4774034511092848</v>
      </c>
    </row>
    <row r="31" spans="1:15" s="110" customFormat="1" ht="24.95" customHeight="1" x14ac:dyDescent="0.2">
      <c r="A31" s="193" t="s">
        <v>167</v>
      </c>
      <c r="B31" s="199" t="s">
        <v>168</v>
      </c>
      <c r="C31" s="113">
        <v>2.9521510096575945</v>
      </c>
      <c r="D31" s="115">
        <v>538</v>
      </c>
      <c r="E31" s="114">
        <v>581</v>
      </c>
      <c r="F31" s="114">
        <v>898</v>
      </c>
      <c r="G31" s="114">
        <v>875</v>
      </c>
      <c r="H31" s="140">
        <v>934</v>
      </c>
      <c r="I31" s="115">
        <v>-396</v>
      </c>
      <c r="J31" s="116">
        <v>-42.398286937901496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2.8698419666374013</v>
      </c>
      <c r="D34" s="115">
        <v>523</v>
      </c>
      <c r="E34" s="114">
        <v>351</v>
      </c>
      <c r="F34" s="114">
        <v>930</v>
      </c>
      <c r="G34" s="114">
        <v>525</v>
      </c>
      <c r="H34" s="140">
        <v>699</v>
      </c>
      <c r="I34" s="115">
        <v>-176</v>
      </c>
      <c r="J34" s="116">
        <v>-25.178826895565091</v>
      </c>
    </row>
    <row r="35" spans="1:10" s="110" customFormat="1" ht="24.95" customHeight="1" x14ac:dyDescent="0.2">
      <c r="A35" s="292" t="s">
        <v>171</v>
      </c>
      <c r="B35" s="293" t="s">
        <v>172</v>
      </c>
      <c r="C35" s="113">
        <v>17.559262510974538</v>
      </c>
      <c r="D35" s="115">
        <v>3200</v>
      </c>
      <c r="E35" s="114">
        <v>2959</v>
      </c>
      <c r="F35" s="114">
        <v>4757</v>
      </c>
      <c r="G35" s="114">
        <v>2571</v>
      </c>
      <c r="H35" s="140">
        <v>3204</v>
      </c>
      <c r="I35" s="115">
        <v>-4</v>
      </c>
      <c r="J35" s="116">
        <v>-0.12484394506866417</v>
      </c>
    </row>
    <row r="36" spans="1:10" s="110" customFormat="1" ht="24.95" customHeight="1" x14ac:dyDescent="0.2">
      <c r="A36" s="294" t="s">
        <v>173</v>
      </c>
      <c r="B36" s="295" t="s">
        <v>174</v>
      </c>
      <c r="C36" s="125">
        <v>79.570895522388057</v>
      </c>
      <c r="D36" s="143">
        <v>14501</v>
      </c>
      <c r="E36" s="144">
        <v>13449</v>
      </c>
      <c r="F36" s="144">
        <v>17830</v>
      </c>
      <c r="G36" s="144">
        <v>13969</v>
      </c>
      <c r="H36" s="145">
        <v>14387</v>
      </c>
      <c r="I36" s="143">
        <v>114</v>
      </c>
      <c r="J36" s="146">
        <v>0.79238201153819421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18224</v>
      </c>
      <c r="F11" s="264">
        <v>16759</v>
      </c>
      <c r="G11" s="264">
        <v>23517</v>
      </c>
      <c r="H11" s="264">
        <v>17065</v>
      </c>
      <c r="I11" s="265">
        <v>18290</v>
      </c>
      <c r="J11" s="263">
        <v>-66</v>
      </c>
      <c r="K11" s="266">
        <v>-0.36085292509568068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24.714661984196663</v>
      </c>
      <c r="E13" s="115">
        <v>4504</v>
      </c>
      <c r="F13" s="114">
        <v>4321</v>
      </c>
      <c r="G13" s="114">
        <v>5977</v>
      </c>
      <c r="H13" s="114">
        <v>5426</v>
      </c>
      <c r="I13" s="140">
        <v>5459</v>
      </c>
      <c r="J13" s="115">
        <v>-955</v>
      </c>
      <c r="K13" s="116">
        <v>-17.494046528668253</v>
      </c>
    </row>
    <row r="14" spans="1:15" ht="15.95" customHeight="1" x14ac:dyDescent="0.2">
      <c r="A14" s="306" t="s">
        <v>230</v>
      </c>
      <c r="B14" s="307"/>
      <c r="C14" s="308"/>
      <c r="D14" s="113">
        <v>54.790386303775243</v>
      </c>
      <c r="E14" s="115">
        <v>9985</v>
      </c>
      <c r="F14" s="114">
        <v>8954</v>
      </c>
      <c r="G14" s="114">
        <v>13736</v>
      </c>
      <c r="H14" s="114">
        <v>8799</v>
      </c>
      <c r="I14" s="140">
        <v>9525</v>
      </c>
      <c r="J14" s="115">
        <v>460</v>
      </c>
      <c r="K14" s="116">
        <v>4.8293963254593173</v>
      </c>
    </row>
    <row r="15" spans="1:15" ht="15.95" customHeight="1" x14ac:dyDescent="0.2">
      <c r="A15" s="306" t="s">
        <v>231</v>
      </c>
      <c r="B15" s="307"/>
      <c r="C15" s="308"/>
      <c r="D15" s="113">
        <v>12.417690956979806</v>
      </c>
      <c r="E15" s="115">
        <v>2263</v>
      </c>
      <c r="F15" s="114">
        <v>2192</v>
      </c>
      <c r="G15" s="114">
        <v>2347</v>
      </c>
      <c r="H15" s="114">
        <v>1658</v>
      </c>
      <c r="I15" s="140">
        <v>1918</v>
      </c>
      <c r="J15" s="115">
        <v>345</v>
      </c>
      <c r="K15" s="116">
        <v>17.987486965589156</v>
      </c>
    </row>
    <row r="16" spans="1:15" ht="15.95" customHeight="1" x14ac:dyDescent="0.2">
      <c r="A16" s="306" t="s">
        <v>232</v>
      </c>
      <c r="B16" s="307"/>
      <c r="C16" s="308"/>
      <c r="D16" s="113">
        <v>8.0662862159789288</v>
      </c>
      <c r="E16" s="115">
        <v>1470</v>
      </c>
      <c r="F16" s="114">
        <v>1289</v>
      </c>
      <c r="G16" s="114">
        <v>1419</v>
      </c>
      <c r="H16" s="114">
        <v>1181</v>
      </c>
      <c r="I16" s="140">
        <v>1380</v>
      </c>
      <c r="J16" s="115">
        <v>90</v>
      </c>
      <c r="K16" s="116">
        <v>6.5217391304347823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3.061896400351185</v>
      </c>
      <c r="E18" s="115">
        <v>558</v>
      </c>
      <c r="F18" s="114">
        <v>367</v>
      </c>
      <c r="G18" s="114">
        <v>921</v>
      </c>
      <c r="H18" s="114">
        <v>629</v>
      </c>
      <c r="I18" s="140">
        <v>731</v>
      </c>
      <c r="J18" s="115">
        <v>-173</v>
      </c>
      <c r="K18" s="116">
        <v>-23.666210670314637</v>
      </c>
    </row>
    <row r="19" spans="1:11" ht="14.1" customHeight="1" x14ac:dyDescent="0.2">
      <c r="A19" s="306" t="s">
        <v>235</v>
      </c>
      <c r="B19" s="307" t="s">
        <v>236</v>
      </c>
      <c r="C19" s="308"/>
      <c r="D19" s="113">
        <v>2.5515803336259877</v>
      </c>
      <c r="E19" s="115">
        <v>465</v>
      </c>
      <c r="F19" s="114">
        <v>317</v>
      </c>
      <c r="G19" s="114">
        <v>816</v>
      </c>
      <c r="H19" s="114">
        <v>553</v>
      </c>
      <c r="I19" s="140">
        <v>649</v>
      </c>
      <c r="J19" s="115">
        <v>-184</v>
      </c>
      <c r="K19" s="116">
        <v>-28.35130970724191</v>
      </c>
    </row>
    <row r="20" spans="1:11" ht="14.1" customHeight="1" x14ac:dyDescent="0.2">
      <c r="A20" s="306">
        <v>12</v>
      </c>
      <c r="B20" s="307" t="s">
        <v>237</v>
      </c>
      <c r="C20" s="308"/>
      <c r="D20" s="113">
        <v>1.2401229148375768</v>
      </c>
      <c r="E20" s="115">
        <v>226</v>
      </c>
      <c r="F20" s="114">
        <v>149</v>
      </c>
      <c r="G20" s="114">
        <v>337</v>
      </c>
      <c r="H20" s="114">
        <v>319</v>
      </c>
      <c r="I20" s="140">
        <v>267</v>
      </c>
      <c r="J20" s="115">
        <v>-41</v>
      </c>
      <c r="K20" s="116">
        <v>-15.355805243445692</v>
      </c>
    </row>
    <row r="21" spans="1:11" ht="14.1" customHeight="1" x14ac:dyDescent="0.2">
      <c r="A21" s="306">
        <v>21</v>
      </c>
      <c r="B21" s="307" t="s">
        <v>238</v>
      </c>
      <c r="C21" s="308"/>
      <c r="D21" s="113">
        <v>0.37313432835820898</v>
      </c>
      <c r="E21" s="115">
        <v>68</v>
      </c>
      <c r="F21" s="114">
        <v>23</v>
      </c>
      <c r="G21" s="114">
        <v>102</v>
      </c>
      <c r="H21" s="114">
        <v>35</v>
      </c>
      <c r="I21" s="140">
        <v>60</v>
      </c>
      <c r="J21" s="115">
        <v>8</v>
      </c>
      <c r="K21" s="116">
        <v>13.333333333333334</v>
      </c>
    </row>
    <row r="22" spans="1:11" ht="14.1" customHeight="1" x14ac:dyDescent="0.2">
      <c r="A22" s="306">
        <v>22</v>
      </c>
      <c r="B22" s="307" t="s">
        <v>239</v>
      </c>
      <c r="C22" s="308"/>
      <c r="D22" s="113">
        <v>1.5693590869183494</v>
      </c>
      <c r="E22" s="115">
        <v>286</v>
      </c>
      <c r="F22" s="114">
        <v>274</v>
      </c>
      <c r="G22" s="114">
        <v>391</v>
      </c>
      <c r="H22" s="114">
        <v>323</v>
      </c>
      <c r="I22" s="140">
        <v>378</v>
      </c>
      <c r="J22" s="115">
        <v>-92</v>
      </c>
      <c r="K22" s="116">
        <v>-24.338624338624339</v>
      </c>
    </row>
    <row r="23" spans="1:11" ht="14.1" customHeight="1" x14ac:dyDescent="0.2">
      <c r="A23" s="306">
        <v>23</v>
      </c>
      <c r="B23" s="307" t="s">
        <v>240</v>
      </c>
      <c r="C23" s="308"/>
      <c r="D23" s="113">
        <v>0.89442493415276558</v>
      </c>
      <c r="E23" s="115">
        <v>163</v>
      </c>
      <c r="F23" s="114">
        <v>86</v>
      </c>
      <c r="G23" s="114">
        <v>134</v>
      </c>
      <c r="H23" s="114">
        <v>87</v>
      </c>
      <c r="I23" s="140">
        <v>101</v>
      </c>
      <c r="J23" s="115">
        <v>62</v>
      </c>
      <c r="K23" s="116">
        <v>61.386138613861384</v>
      </c>
    </row>
    <row r="24" spans="1:11" ht="14.1" customHeight="1" x14ac:dyDescent="0.2">
      <c r="A24" s="306">
        <v>24</v>
      </c>
      <c r="B24" s="307" t="s">
        <v>241</v>
      </c>
      <c r="C24" s="308"/>
      <c r="D24" s="113">
        <v>2.6338893766461808</v>
      </c>
      <c r="E24" s="115">
        <v>480</v>
      </c>
      <c r="F24" s="114">
        <v>223</v>
      </c>
      <c r="G24" s="114">
        <v>487</v>
      </c>
      <c r="H24" s="114">
        <v>406</v>
      </c>
      <c r="I24" s="140">
        <v>479</v>
      </c>
      <c r="J24" s="115">
        <v>1</v>
      </c>
      <c r="K24" s="116">
        <v>0.20876826722338204</v>
      </c>
    </row>
    <row r="25" spans="1:11" ht="14.1" customHeight="1" x14ac:dyDescent="0.2">
      <c r="A25" s="306">
        <v>25</v>
      </c>
      <c r="B25" s="307" t="s">
        <v>242</v>
      </c>
      <c r="C25" s="308"/>
      <c r="D25" s="113">
        <v>4.9989025460930643</v>
      </c>
      <c r="E25" s="115">
        <v>911</v>
      </c>
      <c r="F25" s="114">
        <v>651</v>
      </c>
      <c r="G25" s="114">
        <v>1091</v>
      </c>
      <c r="H25" s="114">
        <v>720</v>
      </c>
      <c r="I25" s="140">
        <v>881</v>
      </c>
      <c r="J25" s="115">
        <v>30</v>
      </c>
      <c r="K25" s="116">
        <v>3.4052213393870603</v>
      </c>
    </row>
    <row r="26" spans="1:11" ht="14.1" customHeight="1" x14ac:dyDescent="0.2">
      <c r="A26" s="306">
        <v>26</v>
      </c>
      <c r="B26" s="307" t="s">
        <v>243</v>
      </c>
      <c r="C26" s="308"/>
      <c r="D26" s="113">
        <v>2.2662423178226514</v>
      </c>
      <c r="E26" s="115">
        <v>413</v>
      </c>
      <c r="F26" s="114">
        <v>648</v>
      </c>
      <c r="G26" s="114">
        <v>964</v>
      </c>
      <c r="H26" s="114">
        <v>267</v>
      </c>
      <c r="I26" s="140">
        <v>428</v>
      </c>
      <c r="J26" s="115">
        <v>-15</v>
      </c>
      <c r="K26" s="116">
        <v>-3.5046728971962615</v>
      </c>
    </row>
    <row r="27" spans="1:11" ht="14.1" customHeight="1" x14ac:dyDescent="0.2">
      <c r="A27" s="306">
        <v>27</v>
      </c>
      <c r="B27" s="307" t="s">
        <v>244</v>
      </c>
      <c r="C27" s="308"/>
      <c r="D27" s="113">
        <v>0.92186128182616334</v>
      </c>
      <c r="E27" s="115">
        <v>168</v>
      </c>
      <c r="F27" s="114">
        <v>159</v>
      </c>
      <c r="G27" s="114">
        <v>206</v>
      </c>
      <c r="H27" s="114">
        <v>141</v>
      </c>
      <c r="I27" s="140">
        <v>160</v>
      </c>
      <c r="J27" s="115">
        <v>8</v>
      </c>
      <c r="K27" s="116">
        <v>5</v>
      </c>
    </row>
    <row r="28" spans="1:11" ht="14.1" customHeight="1" x14ac:dyDescent="0.2">
      <c r="A28" s="306">
        <v>28</v>
      </c>
      <c r="B28" s="307" t="s">
        <v>245</v>
      </c>
      <c r="C28" s="308"/>
      <c r="D28" s="113">
        <v>0.24692712906057945</v>
      </c>
      <c r="E28" s="115">
        <v>45</v>
      </c>
      <c r="F28" s="114">
        <v>22</v>
      </c>
      <c r="G28" s="114">
        <v>27</v>
      </c>
      <c r="H28" s="114">
        <v>58</v>
      </c>
      <c r="I28" s="140">
        <v>50</v>
      </c>
      <c r="J28" s="115">
        <v>-5</v>
      </c>
      <c r="K28" s="116">
        <v>-10</v>
      </c>
    </row>
    <row r="29" spans="1:11" ht="14.1" customHeight="1" x14ac:dyDescent="0.2">
      <c r="A29" s="306">
        <v>29</v>
      </c>
      <c r="B29" s="307" t="s">
        <v>246</v>
      </c>
      <c r="C29" s="308"/>
      <c r="D29" s="113">
        <v>2.6613257243195787</v>
      </c>
      <c r="E29" s="115">
        <v>485</v>
      </c>
      <c r="F29" s="114">
        <v>554</v>
      </c>
      <c r="G29" s="114">
        <v>680</v>
      </c>
      <c r="H29" s="114">
        <v>510</v>
      </c>
      <c r="I29" s="140">
        <v>530</v>
      </c>
      <c r="J29" s="115">
        <v>-45</v>
      </c>
      <c r="K29" s="116">
        <v>-8.4905660377358494</v>
      </c>
    </row>
    <row r="30" spans="1:11" ht="14.1" customHeight="1" x14ac:dyDescent="0.2">
      <c r="A30" s="306" t="s">
        <v>247</v>
      </c>
      <c r="B30" s="307" t="s">
        <v>248</v>
      </c>
      <c r="C30" s="308"/>
      <c r="D30" s="113" t="s">
        <v>514</v>
      </c>
      <c r="E30" s="115" t="s">
        <v>514</v>
      </c>
      <c r="F30" s="114" t="s">
        <v>514</v>
      </c>
      <c r="G30" s="114" t="s">
        <v>514</v>
      </c>
      <c r="H30" s="114" t="s">
        <v>514</v>
      </c>
      <c r="I30" s="140">
        <v>135</v>
      </c>
      <c r="J30" s="115" t="s">
        <v>514</v>
      </c>
      <c r="K30" s="116" t="s">
        <v>514</v>
      </c>
    </row>
    <row r="31" spans="1:11" ht="14.1" customHeight="1" x14ac:dyDescent="0.2">
      <c r="A31" s="306" t="s">
        <v>249</v>
      </c>
      <c r="B31" s="307" t="s">
        <v>250</v>
      </c>
      <c r="C31" s="308"/>
      <c r="D31" s="113">
        <v>1.9040825285338017</v>
      </c>
      <c r="E31" s="115">
        <v>347</v>
      </c>
      <c r="F31" s="114">
        <v>414</v>
      </c>
      <c r="G31" s="114">
        <v>463</v>
      </c>
      <c r="H31" s="114">
        <v>364</v>
      </c>
      <c r="I31" s="140">
        <v>395</v>
      </c>
      <c r="J31" s="115">
        <v>-48</v>
      </c>
      <c r="K31" s="116">
        <v>-12.151898734177216</v>
      </c>
    </row>
    <row r="32" spans="1:11" ht="14.1" customHeight="1" x14ac:dyDescent="0.2">
      <c r="A32" s="306">
        <v>31</v>
      </c>
      <c r="B32" s="307" t="s">
        <v>251</v>
      </c>
      <c r="C32" s="308"/>
      <c r="D32" s="113">
        <v>0.38410886742756806</v>
      </c>
      <c r="E32" s="115">
        <v>70</v>
      </c>
      <c r="F32" s="114">
        <v>64</v>
      </c>
      <c r="G32" s="114">
        <v>76</v>
      </c>
      <c r="H32" s="114">
        <v>70</v>
      </c>
      <c r="I32" s="140">
        <v>79</v>
      </c>
      <c r="J32" s="115">
        <v>-9</v>
      </c>
      <c r="K32" s="116">
        <v>-11.39240506329114</v>
      </c>
    </row>
    <row r="33" spans="1:11" ht="14.1" customHeight="1" x14ac:dyDescent="0.2">
      <c r="A33" s="306">
        <v>32</v>
      </c>
      <c r="B33" s="307" t="s">
        <v>252</v>
      </c>
      <c r="C33" s="308"/>
      <c r="D33" s="113">
        <v>2.5296312554872697</v>
      </c>
      <c r="E33" s="115">
        <v>461</v>
      </c>
      <c r="F33" s="114">
        <v>367</v>
      </c>
      <c r="G33" s="114">
        <v>679</v>
      </c>
      <c r="H33" s="114">
        <v>611</v>
      </c>
      <c r="I33" s="140">
        <v>461</v>
      </c>
      <c r="J33" s="115">
        <v>0</v>
      </c>
      <c r="K33" s="116">
        <v>0</v>
      </c>
    </row>
    <row r="34" spans="1:11" ht="14.1" customHeight="1" x14ac:dyDescent="0.2">
      <c r="A34" s="306">
        <v>33</v>
      </c>
      <c r="B34" s="307" t="s">
        <v>253</v>
      </c>
      <c r="C34" s="308"/>
      <c r="D34" s="113">
        <v>1.4266900790166812</v>
      </c>
      <c r="E34" s="115">
        <v>260</v>
      </c>
      <c r="F34" s="114">
        <v>180</v>
      </c>
      <c r="G34" s="114">
        <v>331</v>
      </c>
      <c r="H34" s="114">
        <v>210</v>
      </c>
      <c r="I34" s="140">
        <v>271</v>
      </c>
      <c r="J34" s="115">
        <v>-11</v>
      </c>
      <c r="K34" s="116">
        <v>-4.0590405904059041</v>
      </c>
    </row>
    <row r="35" spans="1:11" ht="14.1" customHeight="1" x14ac:dyDescent="0.2">
      <c r="A35" s="306">
        <v>34</v>
      </c>
      <c r="B35" s="307" t="s">
        <v>254</v>
      </c>
      <c r="C35" s="308"/>
      <c r="D35" s="113">
        <v>2.5680421422300261</v>
      </c>
      <c r="E35" s="115">
        <v>468</v>
      </c>
      <c r="F35" s="114">
        <v>265</v>
      </c>
      <c r="G35" s="114">
        <v>528</v>
      </c>
      <c r="H35" s="114">
        <v>388</v>
      </c>
      <c r="I35" s="140">
        <v>456</v>
      </c>
      <c r="J35" s="115">
        <v>12</v>
      </c>
      <c r="K35" s="116">
        <v>2.6315789473684212</v>
      </c>
    </row>
    <row r="36" spans="1:11" ht="14.1" customHeight="1" x14ac:dyDescent="0.2">
      <c r="A36" s="306">
        <v>41</v>
      </c>
      <c r="B36" s="307" t="s">
        <v>255</v>
      </c>
      <c r="C36" s="308"/>
      <c r="D36" s="113">
        <v>1.0261194029850746</v>
      </c>
      <c r="E36" s="115">
        <v>187</v>
      </c>
      <c r="F36" s="114">
        <v>105</v>
      </c>
      <c r="G36" s="114">
        <v>461</v>
      </c>
      <c r="H36" s="114">
        <v>104</v>
      </c>
      <c r="I36" s="140">
        <v>160</v>
      </c>
      <c r="J36" s="115">
        <v>27</v>
      </c>
      <c r="K36" s="116">
        <v>16.875</v>
      </c>
    </row>
    <row r="37" spans="1:11" ht="14.1" customHeight="1" x14ac:dyDescent="0.2">
      <c r="A37" s="306">
        <v>42</v>
      </c>
      <c r="B37" s="307" t="s">
        <v>256</v>
      </c>
      <c r="C37" s="308"/>
      <c r="D37" s="113">
        <v>9.3283582089552244E-2</v>
      </c>
      <c r="E37" s="115">
        <v>17</v>
      </c>
      <c r="F37" s="114">
        <v>9</v>
      </c>
      <c r="G37" s="114">
        <v>24</v>
      </c>
      <c r="H37" s="114">
        <v>17</v>
      </c>
      <c r="I37" s="140">
        <v>16</v>
      </c>
      <c r="J37" s="115">
        <v>1</v>
      </c>
      <c r="K37" s="116">
        <v>6.25</v>
      </c>
    </row>
    <row r="38" spans="1:11" ht="14.1" customHeight="1" x14ac:dyDescent="0.2">
      <c r="A38" s="306">
        <v>43</v>
      </c>
      <c r="B38" s="307" t="s">
        <v>257</v>
      </c>
      <c r="C38" s="308"/>
      <c r="D38" s="113">
        <v>0.95478489903424058</v>
      </c>
      <c r="E38" s="115">
        <v>174</v>
      </c>
      <c r="F38" s="114">
        <v>128</v>
      </c>
      <c r="G38" s="114">
        <v>240</v>
      </c>
      <c r="H38" s="114">
        <v>147</v>
      </c>
      <c r="I38" s="140">
        <v>156</v>
      </c>
      <c r="J38" s="115">
        <v>18</v>
      </c>
      <c r="K38" s="116">
        <v>11.538461538461538</v>
      </c>
    </row>
    <row r="39" spans="1:11" ht="14.1" customHeight="1" x14ac:dyDescent="0.2">
      <c r="A39" s="306">
        <v>51</v>
      </c>
      <c r="B39" s="307" t="s">
        <v>258</v>
      </c>
      <c r="C39" s="308"/>
      <c r="D39" s="113">
        <v>8.8838893766461808</v>
      </c>
      <c r="E39" s="115">
        <v>1619</v>
      </c>
      <c r="F39" s="114">
        <v>1758</v>
      </c>
      <c r="G39" s="114">
        <v>2295</v>
      </c>
      <c r="H39" s="114">
        <v>1882</v>
      </c>
      <c r="I39" s="140">
        <v>1753</v>
      </c>
      <c r="J39" s="115">
        <v>-134</v>
      </c>
      <c r="K39" s="116">
        <v>-7.6440387906446094</v>
      </c>
    </row>
    <row r="40" spans="1:11" ht="14.1" customHeight="1" x14ac:dyDescent="0.2">
      <c r="A40" s="306" t="s">
        <v>259</v>
      </c>
      <c r="B40" s="307" t="s">
        <v>260</v>
      </c>
      <c r="C40" s="308"/>
      <c r="D40" s="113">
        <v>8.274802458296751</v>
      </c>
      <c r="E40" s="115">
        <v>1508</v>
      </c>
      <c r="F40" s="114">
        <v>1665</v>
      </c>
      <c r="G40" s="114">
        <v>2139</v>
      </c>
      <c r="H40" s="114">
        <v>1793</v>
      </c>
      <c r="I40" s="140">
        <v>1660</v>
      </c>
      <c r="J40" s="115">
        <v>-152</v>
      </c>
      <c r="K40" s="116">
        <v>-9.1566265060240966</v>
      </c>
    </row>
    <row r="41" spans="1:11" ht="14.1" customHeight="1" x14ac:dyDescent="0.2">
      <c r="A41" s="306"/>
      <c r="B41" s="307" t="s">
        <v>261</v>
      </c>
      <c r="C41" s="308"/>
      <c r="D41" s="113">
        <v>7.0621158911325725</v>
      </c>
      <c r="E41" s="115">
        <v>1287</v>
      </c>
      <c r="F41" s="114">
        <v>1401</v>
      </c>
      <c r="G41" s="114">
        <v>1633</v>
      </c>
      <c r="H41" s="114">
        <v>1542</v>
      </c>
      <c r="I41" s="140">
        <v>1466</v>
      </c>
      <c r="J41" s="115">
        <v>-179</v>
      </c>
      <c r="K41" s="116">
        <v>-12.210095497953615</v>
      </c>
    </row>
    <row r="42" spans="1:11" ht="14.1" customHeight="1" x14ac:dyDescent="0.2">
      <c r="A42" s="306">
        <v>52</v>
      </c>
      <c r="B42" s="307" t="s">
        <v>262</v>
      </c>
      <c r="C42" s="308"/>
      <c r="D42" s="113">
        <v>8.0772607550482878</v>
      </c>
      <c r="E42" s="115">
        <v>1472</v>
      </c>
      <c r="F42" s="114">
        <v>1244</v>
      </c>
      <c r="G42" s="114">
        <v>1211</v>
      </c>
      <c r="H42" s="114">
        <v>1305</v>
      </c>
      <c r="I42" s="140">
        <v>1208</v>
      </c>
      <c r="J42" s="115">
        <v>264</v>
      </c>
      <c r="K42" s="116">
        <v>21.85430463576159</v>
      </c>
    </row>
    <row r="43" spans="1:11" ht="14.1" customHeight="1" x14ac:dyDescent="0.2">
      <c r="A43" s="306" t="s">
        <v>263</v>
      </c>
      <c r="B43" s="307" t="s">
        <v>264</v>
      </c>
      <c r="C43" s="308"/>
      <c r="D43" s="113">
        <v>7.3529411764705879</v>
      </c>
      <c r="E43" s="115">
        <v>1340</v>
      </c>
      <c r="F43" s="114">
        <v>1138</v>
      </c>
      <c r="G43" s="114">
        <v>1107</v>
      </c>
      <c r="H43" s="114">
        <v>1188</v>
      </c>
      <c r="I43" s="140">
        <v>1088</v>
      </c>
      <c r="J43" s="115">
        <v>252</v>
      </c>
      <c r="K43" s="116">
        <v>23.161764705882351</v>
      </c>
    </row>
    <row r="44" spans="1:11" ht="14.1" customHeight="1" x14ac:dyDescent="0.2">
      <c r="A44" s="306">
        <v>53</v>
      </c>
      <c r="B44" s="307" t="s">
        <v>265</v>
      </c>
      <c r="C44" s="308"/>
      <c r="D44" s="113">
        <v>1.4925373134328359</v>
      </c>
      <c r="E44" s="115">
        <v>272</v>
      </c>
      <c r="F44" s="114">
        <v>328</v>
      </c>
      <c r="G44" s="114">
        <v>579</v>
      </c>
      <c r="H44" s="114">
        <v>302</v>
      </c>
      <c r="I44" s="140">
        <v>283</v>
      </c>
      <c r="J44" s="115">
        <v>-11</v>
      </c>
      <c r="K44" s="116">
        <v>-3.8869257950530036</v>
      </c>
    </row>
    <row r="45" spans="1:11" ht="14.1" customHeight="1" x14ac:dyDescent="0.2">
      <c r="A45" s="306" t="s">
        <v>266</v>
      </c>
      <c r="B45" s="307" t="s">
        <v>267</v>
      </c>
      <c r="C45" s="308"/>
      <c r="D45" s="113">
        <v>1.4541264266900791</v>
      </c>
      <c r="E45" s="115">
        <v>265</v>
      </c>
      <c r="F45" s="114">
        <v>324</v>
      </c>
      <c r="G45" s="114">
        <v>573</v>
      </c>
      <c r="H45" s="114">
        <v>295</v>
      </c>
      <c r="I45" s="140">
        <v>275</v>
      </c>
      <c r="J45" s="115">
        <v>-10</v>
      </c>
      <c r="K45" s="116">
        <v>-3.6363636363636362</v>
      </c>
    </row>
    <row r="46" spans="1:11" ht="14.1" customHeight="1" x14ac:dyDescent="0.2">
      <c r="A46" s="306">
        <v>54</v>
      </c>
      <c r="B46" s="307" t="s">
        <v>268</v>
      </c>
      <c r="C46" s="308"/>
      <c r="D46" s="113">
        <v>3.9782704126426691</v>
      </c>
      <c r="E46" s="115">
        <v>725</v>
      </c>
      <c r="F46" s="114">
        <v>626</v>
      </c>
      <c r="G46" s="114">
        <v>871</v>
      </c>
      <c r="H46" s="114">
        <v>846</v>
      </c>
      <c r="I46" s="140">
        <v>987</v>
      </c>
      <c r="J46" s="115">
        <v>-262</v>
      </c>
      <c r="K46" s="116">
        <v>-26.545086119554206</v>
      </c>
    </row>
    <row r="47" spans="1:11" ht="14.1" customHeight="1" x14ac:dyDescent="0.2">
      <c r="A47" s="306">
        <v>61</v>
      </c>
      <c r="B47" s="307" t="s">
        <v>269</v>
      </c>
      <c r="C47" s="308"/>
      <c r="D47" s="113">
        <v>2.0302897278314309</v>
      </c>
      <c r="E47" s="115">
        <v>370</v>
      </c>
      <c r="F47" s="114">
        <v>300</v>
      </c>
      <c r="G47" s="114">
        <v>404</v>
      </c>
      <c r="H47" s="114">
        <v>328</v>
      </c>
      <c r="I47" s="140">
        <v>418</v>
      </c>
      <c r="J47" s="115">
        <v>-48</v>
      </c>
      <c r="K47" s="116">
        <v>-11.483253588516746</v>
      </c>
    </row>
    <row r="48" spans="1:11" ht="14.1" customHeight="1" x14ac:dyDescent="0.2">
      <c r="A48" s="306">
        <v>62</v>
      </c>
      <c r="B48" s="307" t="s">
        <v>270</v>
      </c>
      <c r="C48" s="308"/>
      <c r="D48" s="113">
        <v>7.907155399473222</v>
      </c>
      <c r="E48" s="115">
        <v>1441</v>
      </c>
      <c r="F48" s="114">
        <v>1665</v>
      </c>
      <c r="G48" s="114">
        <v>1848</v>
      </c>
      <c r="H48" s="114">
        <v>1307</v>
      </c>
      <c r="I48" s="140">
        <v>1484</v>
      </c>
      <c r="J48" s="115">
        <v>-43</v>
      </c>
      <c r="K48" s="116">
        <v>-2.8975741239892185</v>
      </c>
    </row>
    <row r="49" spans="1:11" ht="14.1" customHeight="1" x14ac:dyDescent="0.2">
      <c r="A49" s="306">
        <v>63</v>
      </c>
      <c r="B49" s="307" t="s">
        <v>271</v>
      </c>
      <c r="C49" s="308"/>
      <c r="D49" s="113">
        <v>3.4405179982440739</v>
      </c>
      <c r="E49" s="115">
        <v>627</v>
      </c>
      <c r="F49" s="114">
        <v>621</v>
      </c>
      <c r="G49" s="114">
        <v>710</v>
      </c>
      <c r="H49" s="114">
        <v>767</v>
      </c>
      <c r="I49" s="140">
        <v>804</v>
      </c>
      <c r="J49" s="115">
        <v>-177</v>
      </c>
      <c r="K49" s="116">
        <v>-22.014925373134329</v>
      </c>
    </row>
    <row r="50" spans="1:11" ht="14.1" customHeight="1" x14ac:dyDescent="0.2">
      <c r="A50" s="306" t="s">
        <v>272</v>
      </c>
      <c r="B50" s="307" t="s">
        <v>273</v>
      </c>
      <c r="C50" s="308"/>
      <c r="D50" s="113">
        <v>0.68042142230026337</v>
      </c>
      <c r="E50" s="115">
        <v>124</v>
      </c>
      <c r="F50" s="114">
        <v>139</v>
      </c>
      <c r="G50" s="114">
        <v>164</v>
      </c>
      <c r="H50" s="114">
        <v>263</v>
      </c>
      <c r="I50" s="140">
        <v>243</v>
      </c>
      <c r="J50" s="115">
        <v>-119</v>
      </c>
      <c r="K50" s="116">
        <v>-48.971193415637863</v>
      </c>
    </row>
    <row r="51" spans="1:11" ht="14.1" customHeight="1" x14ac:dyDescent="0.2">
      <c r="A51" s="306" t="s">
        <v>274</v>
      </c>
      <c r="B51" s="307" t="s">
        <v>275</v>
      </c>
      <c r="C51" s="308"/>
      <c r="D51" s="113">
        <v>2.595478489903424</v>
      </c>
      <c r="E51" s="115">
        <v>473</v>
      </c>
      <c r="F51" s="114">
        <v>422</v>
      </c>
      <c r="G51" s="114">
        <v>454</v>
      </c>
      <c r="H51" s="114">
        <v>444</v>
      </c>
      <c r="I51" s="140">
        <v>510</v>
      </c>
      <c r="J51" s="115">
        <v>-37</v>
      </c>
      <c r="K51" s="116">
        <v>-7.2549019607843137</v>
      </c>
    </row>
    <row r="52" spans="1:11" ht="14.1" customHeight="1" x14ac:dyDescent="0.2">
      <c r="A52" s="306">
        <v>71</v>
      </c>
      <c r="B52" s="307" t="s">
        <v>276</v>
      </c>
      <c r="C52" s="308"/>
      <c r="D52" s="113">
        <v>7.6163301141352067</v>
      </c>
      <c r="E52" s="115">
        <v>1388</v>
      </c>
      <c r="F52" s="114">
        <v>1230</v>
      </c>
      <c r="G52" s="114">
        <v>1632</v>
      </c>
      <c r="H52" s="114">
        <v>1206</v>
      </c>
      <c r="I52" s="140">
        <v>1348</v>
      </c>
      <c r="J52" s="115">
        <v>40</v>
      </c>
      <c r="K52" s="116">
        <v>2.9673590504451037</v>
      </c>
    </row>
    <row r="53" spans="1:11" ht="14.1" customHeight="1" x14ac:dyDescent="0.2">
      <c r="A53" s="306" t="s">
        <v>277</v>
      </c>
      <c r="B53" s="307" t="s">
        <v>278</v>
      </c>
      <c r="C53" s="308"/>
      <c r="D53" s="113">
        <v>2.5570676031606672</v>
      </c>
      <c r="E53" s="115">
        <v>466</v>
      </c>
      <c r="F53" s="114">
        <v>393</v>
      </c>
      <c r="G53" s="114">
        <v>542</v>
      </c>
      <c r="H53" s="114">
        <v>422</v>
      </c>
      <c r="I53" s="140">
        <v>445</v>
      </c>
      <c r="J53" s="115">
        <v>21</v>
      </c>
      <c r="K53" s="116">
        <v>4.7191011235955056</v>
      </c>
    </row>
    <row r="54" spans="1:11" ht="14.1" customHeight="1" x14ac:dyDescent="0.2">
      <c r="A54" s="306" t="s">
        <v>279</v>
      </c>
      <c r="B54" s="307" t="s">
        <v>280</v>
      </c>
      <c r="C54" s="308"/>
      <c r="D54" s="113">
        <v>4.2416593503072875</v>
      </c>
      <c r="E54" s="115">
        <v>773</v>
      </c>
      <c r="F54" s="114">
        <v>717</v>
      </c>
      <c r="G54" s="114">
        <v>942</v>
      </c>
      <c r="H54" s="114">
        <v>684</v>
      </c>
      <c r="I54" s="140">
        <v>773</v>
      </c>
      <c r="J54" s="115">
        <v>0</v>
      </c>
      <c r="K54" s="116">
        <v>0</v>
      </c>
    </row>
    <row r="55" spans="1:11" ht="14.1" customHeight="1" x14ac:dyDescent="0.2">
      <c r="A55" s="306">
        <v>72</v>
      </c>
      <c r="B55" s="307" t="s">
        <v>281</v>
      </c>
      <c r="C55" s="308"/>
      <c r="D55" s="113">
        <v>1.6955662862159788</v>
      </c>
      <c r="E55" s="115">
        <v>309</v>
      </c>
      <c r="F55" s="114">
        <v>411</v>
      </c>
      <c r="G55" s="114">
        <v>397</v>
      </c>
      <c r="H55" s="114">
        <v>195</v>
      </c>
      <c r="I55" s="140">
        <v>293</v>
      </c>
      <c r="J55" s="115">
        <v>16</v>
      </c>
      <c r="K55" s="116">
        <v>5.4607508532423212</v>
      </c>
    </row>
    <row r="56" spans="1:11" ht="14.1" customHeight="1" x14ac:dyDescent="0.2">
      <c r="A56" s="306" t="s">
        <v>282</v>
      </c>
      <c r="B56" s="307" t="s">
        <v>283</v>
      </c>
      <c r="C56" s="308"/>
      <c r="D56" s="113">
        <v>0.5542142230026339</v>
      </c>
      <c r="E56" s="115">
        <v>101</v>
      </c>
      <c r="F56" s="114">
        <v>222</v>
      </c>
      <c r="G56" s="114">
        <v>162</v>
      </c>
      <c r="H56" s="114">
        <v>63</v>
      </c>
      <c r="I56" s="140">
        <v>102</v>
      </c>
      <c r="J56" s="115">
        <v>-1</v>
      </c>
      <c r="K56" s="116">
        <v>-0.98039215686274506</v>
      </c>
    </row>
    <row r="57" spans="1:11" ht="14.1" customHeight="1" x14ac:dyDescent="0.2">
      <c r="A57" s="306" t="s">
        <v>284</v>
      </c>
      <c r="B57" s="307" t="s">
        <v>285</v>
      </c>
      <c r="C57" s="308"/>
      <c r="D57" s="113">
        <v>0.75175592625109744</v>
      </c>
      <c r="E57" s="115">
        <v>137</v>
      </c>
      <c r="F57" s="114">
        <v>142</v>
      </c>
      <c r="G57" s="114">
        <v>126</v>
      </c>
      <c r="H57" s="114">
        <v>90</v>
      </c>
      <c r="I57" s="140">
        <v>121</v>
      </c>
      <c r="J57" s="115">
        <v>16</v>
      </c>
      <c r="K57" s="116">
        <v>13.223140495867769</v>
      </c>
    </row>
    <row r="58" spans="1:11" ht="14.1" customHeight="1" x14ac:dyDescent="0.2">
      <c r="A58" s="306">
        <v>73</v>
      </c>
      <c r="B58" s="307" t="s">
        <v>286</v>
      </c>
      <c r="C58" s="308"/>
      <c r="D58" s="113">
        <v>1.1687884108867428</v>
      </c>
      <c r="E58" s="115">
        <v>213</v>
      </c>
      <c r="F58" s="114">
        <v>156</v>
      </c>
      <c r="G58" s="114">
        <v>265</v>
      </c>
      <c r="H58" s="114">
        <v>156</v>
      </c>
      <c r="I58" s="140">
        <v>177</v>
      </c>
      <c r="J58" s="115">
        <v>36</v>
      </c>
      <c r="K58" s="116">
        <v>20.338983050847457</v>
      </c>
    </row>
    <row r="59" spans="1:11" ht="14.1" customHeight="1" x14ac:dyDescent="0.2">
      <c r="A59" s="306" t="s">
        <v>287</v>
      </c>
      <c r="B59" s="307" t="s">
        <v>288</v>
      </c>
      <c r="C59" s="308"/>
      <c r="D59" s="113">
        <v>0.92734855136084282</v>
      </c>
      <c r="E59" s="115">
        <v>169</v>
      </c>
      <c r="F59" s="114">
        <v>118</v>
      </c>
      <c r="G59" s="114">
        <v>192</v>
      </c>
      <c r="H59" s="114">
        <v>105</v>
      </c>
      <c r="I59" s="140">
        <v>134</v>
      </c>
      <c r="J59" s="115">
        <v>35</v>
      </c>
      <c r="K59" s="116">
        <v>26.119402985074625</v>
      </c>
    </row>
    <row r="60" spans="1:11" ht="14.1" customHeight="1" x14ac:dyDescent="0.2">
      <c r="A60" s="306">
        <v>81</v>
      </c>
      <c r="B60" s="307" t="s">
        <v>289</v>
      </c>
      <c r="C60" s="308"/>
      <c r="D60" s="113">
        <v>7.0346795434591751</v>
      </c>
      <c r="E60" s="115">
        <v>1282</v>
      </c>
      <c r="F60" s="114">
        <v>1077</v>
      </c>
      <c r="G60" s="114">
        <v>1289</v>
      </c>
      <c r="H60" s="114">
        <v>1153</v>
      </c>
      <c r="I60" s="140">
        <v>1066</v>
      </c>
      <c r="J60" s="115">
        <v>216</v>
      </c>
      <c r="K60" s="116">
        <v>20.262664165103189</v>
      </c>
    </row>
    <row r="61" spans="1:11" ht="14.1" customHeight="1" x14ac:dyDescent="0.2">
      <c r="A61" s="306" t="s">
        <v>290</v>
      </c>
      <c r="B61" s="307" t="s">
        <v>291</v>
      </c>
      <c r="C61" s="308"/>
      <c r="D61" s="113">
        <v>2.2497805092186129</v>
      </c>
      <c r="E61" s="115">
        <v>410</v>
      </c>
      <c r="F61" s="114">
        <v>234</v>
      </c>
      <c r="G61" s="114">
        <v>496</v>
      </c>
      <c r="H61" s="114">
        <v>346</v>
      </c>
      <c r="I61" s="140">
        <v>329</v>
      </c>
      <c r="J61" s="115">
        <v>81</v>
      </c>
      <c r="K61" s="116">
        <v>24.620060790273556</v>
      </c>
    </row>
    <row r="62" spans="1:11" ht="14.1" customHeight="1" x14ac:dyDescent="0.2">
      <c r="A62" s="306" t="s">
        <v>292</v>
      </c>
      <c r="B62" s="307" t="s">
        <v>293</v>
      </c>
      <c r="C62" s="308"/>
      <c r="D62" s="113">
        <v>2.2717295873573309</v>
      </c>
      <c r="E62" s="115">
        <v>414</v>
      </c>
      <c r="F62" s="114">
        <v>513</v>
      </c>
      <c r="G62" s="114">
        <v>446</v>
      </c>
      <c r="H62" s="114">
        <v>400</v>
      </c>
      <c r="I62" s="140">
        <v>336</v>
      </c>
      <c r="J62" s="115">
        <v>78</v>
      </c>
      <c r="K62" s="116">
        <v>23.214285714285715</v>
      </c>
    </row>
    <row r="63" spans="1:11" ht="14.1" customHeight="1" x14ac:dyDescent="0.2">
      <c r="A63" s="306"/>
      <c r="B63" s="307" t="s">
        <v>294</v>
      </c>
      <c r="C63" s="308"/>
      <c r="D63" s="113">
        <v>1.9809043020193151</v>
      </c>
      <c r="E63" s="115">
        <v>361</v>
      </c>
      <c r="F63" s="114">
        <v>450</v>
      </c>
      <c r="G63" s="114">
        <v>344</v>
      </c>
      <c r="H63" s="114">
        <v>360</v>
      </c>
      <c r="I63" s="140">
        <v>282</v>
      </c>
      <c r="J63" s="115">
        <v>79</v>
      </c>
      <c r="K63" s="116">
        <v>28.01418439716312</v>
      </c>
    </row>
    <row r="64" spans="1:11" ht="14.1" customHeight="1" x14ac:dyDescent="0.2">
      <c r="A64" s="306" t="s">
        <v>295</v>
      </c>
      <c r="B64" s="307" t="s">
        <v>296</v>
      </c>
      <c r="C64" s="308"/>
      <c r="D64" s="113">
        <v>0.98222124670763833</v>
      </c>
      <c r="E64" s="115">
        <v>179</v>
      </c>
      <c r="F64" s="114">
        <v>105</v>
      </c>
      <c r="G64" s="114">
        <v>120</v>
      </c>
      <c r="H64" s="114">
        <v>146</v>
      </c>
      <c r="I64" s="140">
        <v>142</v>
      </c>
      <c r="J64" s="115">
        <v>37</v>
      </c>
      <c r="K64" s="116">
        <v>26.056338028169016</v>
      </c>
    </row>
    <row r="65" spans="1:11" ht="14.1" customHeight="1" x14ac:dyDescent="0.2">
      <c r="A65" s="306" t="s">
        <v>297</v>
      </c>
      <c r="B65" s="307" t="s">
        <v>298</v>
      </c>
      <c r="C65" s="308"/>
      <c r="D65" s="113">
        <v>0.75175592625109744</v>
      </c>
      <c r="E65" s="115">
        <v>137</v>
      </c>
      <c r="F65" s="114">
        <v>130</v>
      </c>
      <c r="G65" s="114">
        <v>105</v>
      </c>
      <c r="H65" s="114">
        <v>110</v>
      </c>
      <c r="I65" s="140">
        <v>128</v>
      </c>
      <c r="J65" s="115">
        <v>9</v>
      </c>
      <c r="K65" s="116">
        <v>7.03125</v>
      </c>
    </row>
    <row r="66" spans="1:11" ht="14.1" customHeight="1" x14ac:dyDescent="0.2">
      <c r="A66" s="306">
        <v>82</v>
      </c>
      <c r="B66" s="307" t="s">
        <v>299</v>
      </c>
      <c r="C66" s="308"/>
      <c r="D66" s="113">
        <v>2.946663740122915</v>
      </c>
      <c r="E66" s="115">
        <v>537</v>
      </c>
      <c r="F66" s="114">
        <v>570</v>
      </c>
      <c r="G66" s="114">
        <v>908</v>
      </c>
      <c r="H66" s="114">
        <v>597</v>
      </c>
      <c r="I66" s="140">
        <v>585</v>
      </c>
      <c r="J66" s="115">
        <v>-48</v>
      </c>
      <c r="K66" s="116">
        <v>-8.2051282051282044</v>
      </c>
    </row>
    <row r="67" spans="1:11" ht="14.1" customHeight="1" x14ac:dyDescent="0.2">
      <c r="A67" s="306" t="s">
        <v>300</v>
      </c>
      <c r="B67" s="307" t="s">
        <v>301</v>
      </c>
      <c r="C67" s="308"/>
      <c r="D67" s="113">
        <v>1.7998244073748904</v>
      </c>
      <c r="E67" s="115">
        <v>328</v>
      </c>
      <c r="F67" s="114">
        <v>408</v>
      </c>
      <c r="G67" s="114">
        <v>566</v>
      </c>
      <c r="H67" s="114">
        <v>372</v>
      </c>
      <c r="I67" s="140">
        <v>345</v>
      </c>
      <c r="J67" s="115">
        <v>-17</v>
      </c>
      <c r="K67" s="116">
        <v>-4.9275362318840576</v>
      </c>
    </row>
    <row r="68" spans="1:11" ht="14.1" customHeight="1" x14ac:dyDescent="0.2">
      <c r="A68" s="306" t="s">
        <v>302</v>
      </c>
      <c r="B68" s="307" t="s">
        <v>303</v>
      </c>
      <c r="C68" s="308"/>
      <c r="D68" s="113">
        <v>0.86698858647936783</v>
      </c>
      <c r="E68" s="115">
        <v>158</v>
      </c>
      <c r="F68" s="114">
        <v>126</v>
      </c>
      <c r="G68" s="114">
        <v>224</v>
      </c>
      <c r="H68" s="114">
        <v>185</v>
      </c>
      <c r="I68" s="140">
        <v>176</v>
      </c>
      <c r="J68" s="115">
        <v>-18</v>
      </c>
      <c r="K68" s="116">
        <v>-10.227272727272727</v>
      </c>
    </row>
    <row r="69" spans="1:11" ht="14.1" customHeight="1" x14ac:dyDescent="0.2">
      <c r="A69" s="306">
        <v>83</v>
      </c>
      <c r="B69" s="307" t="s">
        <v>304</v>
      </c>
      <c r="C69" s="308"/>
      <c r="D69" s="113">
        <v>4.5215100965759438</v>
      </c>
      <c r="E69" s="115">
        <v>824</v>
      </c>
      <c r="F69" s="114">
        <v>789</v>
      </c>
      <c r="G69" s="114">
        <v>1721</v>
      </c>
      <c r="H69" s="114">
        <v>649</v>
      </c>
      <c r="I69" s="140">
        <v>733</v>
      </c>
      <c r="J69" s="115">
        <v>91</v>
      </c>
      <c r="K69" s="116">
        <v>12.414733969986358</v>
      </c>
    </row>
    <row r="70" spans="1:11" ht="14.1" customHeight="1" x14ac:dyDescent="0.2">
      <c r="A70" s="306" t="s">
        <v>305</v>
      </c>
      <c r="B70" s="307" t="s">
        <v>306</v>
      </c>
      <c r="C70" s="308"/>
      <c r="D70" s="113">
        <v>3.5502633889376645</v>
      </c>
      <c r="E70" s="115">
        <v>647</v>
      </c>
      <c r="F70" s="114">
        <v>609</v>
      </c>
      <c r="G70" s="114">
        <v>1494</v>
      </c>
      <c r="H70" s="114">
        <v>500</v>
      </c>
      <c r="I70" s="140">
        <v>554</v>
      </c>
      <c r="J70" s="115">
        <v>93</v>
      </c>
      <c r="K70" s="116">
        <v>16.787003610108304</v>
      </c>
    </row>
    <row r="71" spans="1:11" ht="14.1" customHeight="1" x14ac:dyDescent="0.2">
      <c r="A71" s="306"/>
      <c r="B71" s="307" t="s">
        <v>307</v>
      </c>
      <c r="C71" s="308"/>
      <c r="D71" s="113">
        <v>1.9644424934152767</v>
      </c>
      <c r="E71" s="115">
        <v>358</v>
      </c>
      <c r="F71" s="114">
        <v>357</v>
      </c>
      <c r="G71" s="114">
        <v>885</v>
      </c>
      <c r="H71" s="114">
        <v>229</v>
      </c>
      <c r="I71" s="140">
        <v>295</v>
      </c>
      <c r="J71" s="115">
        <v>63</v>
      </c>
      <c r="K71" s="116">
        <v>21.35593220338983</v>
      </c>
    </row>
    <row r="72" spans="1:11" ht="14.1" customHeight="1" x14ac:dyDescent="0.2">
      <c r="A72" s="306">
        <v>84</v>
      </c>
      <c r="B72" s="307" t="s">
        <v>308</v>
      </c>
      <c r="C72" s="308"/>
      <c r="D72" s="113">
        <v>1.3169446883230904</v>
      </c>
      <c r="E72" s="115">
        <v>240</v>
      </c>
      <c r="F72" s="114">
        <v>240</v>
      </c>
      <c r="G72" s="114">
        <v>280</v>
      </c>
      <c r="H72" s="114">
        <v>178</v>
      </c>
      <c r="I72" s="140">
        <v>261</v>
      </c>
      <c r="J72" s="115">
        <v>-21</v>
      </c>
      <c r="K72" s="116">
        <v>-8.0459770114942533</v>
      </c>
    </row>
    <row r="73" spans="1:11" ht="14.1" customHeight="1" x14ac:dyDescent="0.2">
      <c r="A73" s="306" t="s">
        <v>309</v>
      </c>
      <c r="B73" s="307" t="s">
        <v>310</v>
      </c>
      <c r="C73" s="308"/>
      <c r="D73" s="113">
        <v>0.63103599648814745</v>
      </c>
      <c r="E73" s="115">
        <v>115</v>
      </c>
      <c r="F73" s="114">
        <v>136</v>
      </c>
      <c r="G73" s="114">
        <v>149</v>
      </c>
      <c r="H73" s="114">
        <v>87</v>
      </c>
      <c r="I73" s="140">
        <v>130</v>
      </c>
      <c r="J73" s="115">
        <v>-15</v>
      </c>
      <c r="K73" s="116">
        <v>-11.538461538461538</v>
      </c>
    </row>
    <row r="74" spans="1:11" ht="14.1" customHeight="1" x14ac:dyDescent="0.2">
      <c r="A74" s="306" t="s">
        <v>311</v>
      </c>
      <c r="B74" s="307" t="s">
        <v>312</v>
      </c>
      <c r="C74" s="308"/>
      <c r="D74" s="113">
        <v>8.2309043020193151E-2</v>
      </c>
      <c r="E74" s="115">
        <v>15</v>
      </c>
      <c r="F74" s="114">
        <v>18</v>
      </c>
      <c r="G74" s="114">
        <v>28</v>
      </c>
      <c r="H74" s="114">
        <v>14</v>
      </c>
      <c r="I74" s="140">
        <v>16</v>
      </c>
      <c r="J74" s="115">
        <v>-1</v>
      </c>
      <c r="K74" s="116">
        <v>-6.25</v>
      </c>
    </row>
    <row r="75" spans="1:11" ht="14.1" customHeight="1" x14ac:dyDescent="0.2">
      <c r="A75" s="306" t="s">
        <v>313</v>
      </c>
      <c r="B75" s="307" t="s">
        <v>314</v>
      </c>
      <c r="C75" s="308"/>
      <c r="D75" s="113">
        <v>0.10425812115891132</v>
      </c>
      <c r="E75" s="115">
        <v>19</v>
      </c>
      <c r="F75" s="114">
        <v>22</v>
      </c>
      <c r="G75" s="114">
        <v>23</v>
      </c>
      <c r="H75" s="114">
        <v>8</v>
      </c>
      <c r="I75" s="140">
        <v>24</v>
      </c>
      <c r="J75" s="115">
        <v>-5</v>
      </c>
      <c r="K75" s="116">
        <v>-20.833333333333332</v>
      </c>
    </row>
    <row r="76" spans="1:11" ht="14.1" customHeight="1" x14ac:dyDescent="0.2">
      <c r="A76" s="306">
        <v>91</v>
      </c>
      <c r="B76" s="307" t="s">
        <v>315</v>
      </c>
      <c r="C76" s="308"/>
      <c r="D76" s="113">
        <v>0.21400351185250219</v>
      </c>
      <c r="E76" s="115">
        <v>39</v>
      </c>
      <c r="F76" s="114">
        <v>24</v>
      </c>
      <c r="G76" s="114">
        <v>34</v>
      </c>
      <c r="H76" s="114">
        <v>14</v>
      </c>
      <c r="I76" s="140">
        <v>27</v>
      </c>
      <c r="J76" s="115">
        <v>12</v>
      </c>
      <c r="K76" s="116">
        <v>44.444444444444443</v>
      </c>
    </row>
    <row r="77" spans="1:11" ht="14.1" customHeight="1" x14ac:dyDescent="0.2">
      <c r="A77" s="306">
        <v>92</v>
      </c>
      <c r="B77" s="307" t="s">
        <v>316</v>
      </c>
      <c r="C77" s="308"/>
      <c r="D77" s="113">
        <v>1.0919666374012291</v>
      </c>
      <c r="E77" s="115">
        <v>199</v>
      </c>
      <c r="F77" s="114">
        <v>203</v>
      </c>
      <c r="G77" s="114">
        <v>173</v>
      </c>
      <c r="H77" s="114">
        <v>136</v>
      </c>
      <c r="I77" s="140">
        <v>169</v>
      </c>
      <c r="J77" s="115">
        <v>30</v>
      </c>
      <c r="K77" s="116">
        <v>17.751479289940828</v>
      </c>
    </row>
    <row r="78" spans="1:11" ht="14.1" customHeight="1" x14ac:dyDescent="0.2">
      <c r="A78" s="306">
        <v>93</v>
      </c>
      <c r="B78" s="307" t="s">
        <v>317</v>
      </c>
      <c r="C78" s="308"/>
      <c r="D78" s="113">
        <v>7.1334503950834072E-2</v>
      </c>
      <c r="E78" s="115">
        <v>13</v>
      </c>
      <c r="F78" s="114">
        <v>11</v>
      </c>
      <c r="G78" s="114">
        <v>23</v>
      </c>
      <c r="H78" s="114">
        <v>11</v>
      </c>
      <c r="I78" s="140">
        <v>17</v>
      </c>
      <c r="J78" s="115">
        <v>-4</v>
      </c>
      <c r="K78" s="116">
        <v>-23.529411764705884</v>
      </c>
    </row>
    <row r="79" spans="1:11" ht="14.1" customHeight="1" x14ac:dyDescent="0.2">
      <c r="A79" s="306">
        <v>94</v>
      </c>
      <c r="B79" s="307" t="s">
        <v>318</v>
      </c>
      <c r="C79" s="308"/>
      <c r="D79" s="113">
        <v>6.6450834064969273</v>
      </c>
      <c r="E79" s="115">
        <v>1211</v>
      </c>
      <c r="F79" s="114">
        <v>1225</v>
      </c>
      <c r="G79" s="114">
        <v>1156</v>
      </c>
      <c r="H79" s="114">
        <v>987</v>
      </c>
      <c r="I79" s="140">
        <v>1002</v>
      </c>
      <c r="J79" s="115">
        <v>209</v>
      </c>
      <c r="K79" s="116">
        <v>20.858283433133732</v>
      </c>
    </row>
    <row r="80" spans="1:11" ht="14.1" customHeight="1" x14ac:dyDescent="0.2">
      <c r="A80" s="306" t="s">
        <v>319</v>
      </c>
      <c r="B80" s="307" t="s">
        <v>320</v>
      </c>
      <c r="C80" s="308"/>
      <c r="D80" s="113" t="s">
        <v>514</v>
      </c>
      <c r="E80" s="115" t="s">
        <v>514</v>
      </c>
      <c r="F80" s="114">
        <v>4</v>
      </c>
      <c r="G80" s="114">
        <v>4</v>
      </c>
      <c r="H80" s="114">
        <v>3</v>
      </c>
      <c r="I80" s="140">
        <v>3</v>
      </c>
      <c r="J80" s="115" t="s">
        <v>514</v>
      </c>
      <c r="K80" s="116" t="s">
        <v>514</v>
      </c>
    </row>
    <row r="81" spans="1:11" ht="14.1" customHeight="1" x14ac:dyDescent="0.2">
      <c r="A81" s="310" t="s">
        <v>321</v>
      </c>
      <c r="B81" s="311" t="s">
        <v>334</v>
      </c>
      <c r="C81" s="312"/>
      <c r="D81" s="125" t="s">
        <v>514</v>
      </c>
      <c r="E81" s="143" t="s">
        <v>514</v>
      </c>
      <c r="F81" s="144">
        <v>3</v>
      </c>
      <c r="G81" s="144">
        <v>38</v>
      </c>
      <c r="H81" s="144" t="s">
        <v>514</v>
      </c>
      <c r="I81" s="145">
        <v>8</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19564</v>
      </c>
      <c r="E11" s="114">
        <v>18181</v>
      </c>
      <c r="F11" s="114">
        <v>20206</v>
      </c>
      <c r="G11" s="114">
        <v>16119</v>
      </c>
      <c r="H11" s="140">
        <v>18258</v>
      </c>
      <c r="I11" s="115">
        <v>1306</v>
      </c>
      <c r="J11" s="116">
        <v>7.1530288092890784</v>
      </c>
    </row>
    <row r="12" spans="1:15" s="110" customFormat="1" ht="24.95" customHeight="1" x14ac:dyDescent="0.2">
      <c r="A12" s="193" t="s">
        <v>132</v>
      </c>
      <c r="B12" s="194" t="s">
        <v>133</v>
      </c>
      <c r="C12" s="113">
        <v>1.9423430791249234</v>
      </c>
      <c r="D12" s="115">
        <v>380</v>
      </c>
      <c r="E12" s="114">
        <v>820</v>
      </c>
      <c r="F12" s="114">
        <v>710</v>
      </c>
      <c r="G12" s="114">
        <v>434</v>
      </c>
      <c r="H12" s="140">
        <v>458</v>
      </c>
      <c r="I12" s="115">
        <v>-78</v>
      </c>
      <c r="J12" s="116">
        <v>-17.030567685589521</v>
      </c>
    </row>
    <row r="13" spans="1:15" s="110" customFormat="1" ht="24.95" customHeight="1" x14ac:dyDescent="0.2">
      <c r="A13" s="193" t="s">
        <v>134</v>
      </c>
      <c r="B13" s="199" t="s">
        <v>214</v>
      </c>
      <c r="C13" s="113">
        <v>0.950725822940094</v>
      </c>
      <c r="D13" s="115">
        <v>186</v>
      </c>
      <c r="E13" s="114">
        <v>899</v>
      </c>
      <c r="F13" s="114">
        <v>790</v>
      </c>
      <c r="G13" s="114">
        <v>174</v>
      </c>
      <c r="H13" s="140">
        <v>238</v>
      </c>
      <c r="I13" s="115">
        <v>-52</v>
      </c>
      <c r="J13" s="116">
        <v>-21.84873949579832</v>
      </c>
    </row>
    <row r="14" spans="1:15" s="287" customFormat="1" ht="24.95" customHeight="1" x14ac:dyDescent="0.2">
      <c r="A14" s="193" t="s">
        <v>215</v>
      </c>
      <c r="B14" s="199" t="s">
        <v>137</v>
      </c>
      <c r="C14" s="113">
        <v>10.447761194029852</v>
      </c>
      <c r="D14" s="115">
        <v>2044</v>
      </c>
      <c r="E14" s="114">
        <v>1276</v>
      </c>
      <c r="F14" s="114">
        <v>1806</v>
      </c>
      <c r="G14" s="114">
        <v>1318</v>
      </c>
      <c r="H14" s="140">
        <v>1703</v>
      </c>
      <c r="I14" s="115">
        <v>341</v>
      </c>
      <c r="J14" s="116">
        <v>20.02348796241926</v>
      </c>
      <c r="K14" s="110"/>
      <c r="L14" s="110"/>
      <c r="M14" s="110"/>
      <c r="N14" s="110"/>
      <c r="O14" s="110"/>
    </row>
    <row r="15" spans="1:15" s="110" customFormat="1" ht="24.95" customHeight="1" x14ac:dyDescent="0.2">
      <c r="A15" s="193" t="s">
        <v>216</v>
      </c>
      <c r="B15" s="199" t="s">
        <v>217</v>
      </c>
      <c r="C15" s="113">
        <v>2.0854630954814968</v>
      </c>
      <c r="D15" s="115">
        <v>408</v>
      </c>
      <c r="E15" s="114">
        <v>346</v>
      </c>
      <c r="F15" s="114">
        <v>366</v>
      </c>
      <c r="G15" s="114">
        <v>326</v>
      </c>
      <c r="H15" s="140">
        <v>346</v>
      </c>
      <c r="I15" s="115">
        <v>62</v>
      </c>
      <c r="J15" s="116">
        <v>17.919075144508671</v>
      </c>
    </row>
    <row r="16" spans="1:15" s="287" customFormat="1" ht="24.95" customHeight="1" x14ac:dyDescent="0.2">
      <c r="A16" s="193" t="s">
        <v>218</v>
      </c>
      <c r="B16" s="199" t="s">
        <v>141</v>
      </c>
      <c r="C16" s="113">
        <v>4.8814148435902682</v>
      </c>
      <c r="D16" s="115">
        <v>955</v>
      </c>
      <c r="E16" s="114">
        <v>561</v>
      </c>
      <c r="F16" s="114">
        <v>678</v>
      </c>
      <c r="G16" s="114">
        <v>570</v>
      </c>
      <c r="H16" s="140">
        <v>752</v>
      </c>
      <c r="I16" s="115">
        <v>203</v>
      </c>
      <c r="J16" s="116">
        <v>26.99468085106383</v>
      </c>
      <c r="K16" s="110"/>
      <c r="L16" s="110"/>
      <c r="M16" s="110"/>
      <c r="N16" s="110"/>
      <c r="O16" s="110"/>
    </row>
    <row r="17" spans="1:15" s="110" customFormat="1" ht="24.95" customHeight="1" x14ac:dyDescent="0.2">
      <c r="A17" s="193" t="s">
        <v>142</v>
      </c>
      <c r="B17" s="199" t="s">
        <v>220</v>
      </c>
      <c r="C17" s="113">
        <v>3.4808832549580861</v>
      </c>
      <c r="D17" s="115">
        <v>681</v>
      </c>
      <c r="E17" s="114">
        <v>369</v>
      </c>
      <c r="F17" s="114">
        <v>762</v>
      </c>
      <c r="G17" s="114">
        <v>422</v>
      </c>
      <c r="H17" s="140">
        <v>605</v>
      </c>
      <c r="I17" s="115">
        <v>76</v>
      </c>
      <c r="J17" s="116">
        <v>12.561983471074381</v>
      </c>
    </row>
    <row r="18" spans="1:15" s="287" customFormat="1" ht="24.95" customHeight="1" x14ac:dyDescent="0.2">
      <c r="A18" s="201" t="s">
        <v>144</v>
      </c>
      <c r="B18" s="202" t="s">
        <v>145</v>
      </c>
      <c r="C18" s="113">
        <v>6.5681864649355957</v>
      </c>
      <c r="D18" s="115">
        <v>1285</v>
      </c>
      <c r="E18" s="114">
        <v>1060</v>
      </c>
      <c r="F18" s="114">
        <v>1244</v>
      </c>
      <c r="G18" s="114">
        <v>1054</v>
      </c>
      <c r="H18" s="140">
        <v>1205</v>
      </c>
      <c r="I18" s="115">
        <v>80</v>
      </c>
      <c r="J18" s="116">
        <v>6.6390041493775938</v>
      </c>
      <c r="K18" s="110"/>
      <c r="L18" s="110"/>
      <c r="M18" s="110"/>
      <c r="N18" s="110"/>
      <c r="O18" s="110"/>
    </row>
    <row r="19" spans="1:15" s="110" customFormat="1" ht="24.95" customHeight="1" x14ac:dyDescent="0.2">
      <c r="A19" s="193" t="s">
        <v>146</v>
      </c>
      <c r="B19" s="199" t="s">
        <v>147</v>
      </c>
      <c r="C19" s="113">
        <v>15.2780617460642</v>
      </c>
      <c r="D19" s="115">
        <v>2989</v>
      </c>
      <c r="E19" s="114">
        <v>2634</v>
      </c>
      <c r="F19" s="114">
        <v>3117</v>
      </c>
      <c r="G19" s="114">
        <v>2344</v>
      </c>
      <c r="H19" s="140">
        <v>2981</v>
      </c>
      <c r="I19" s="115">
        <v>8</v>
      </c>
      <c r="J19" s="116">
        <v>0.26836632002683664</v>
      </c>
    </row>
    <row r="20" spans="1:15" s="287" customFormat="1" ht="24.95" customHeight="1" x14ac:dyDescent="0.2">
      <c r="A20" s="193" t="s">
        <v>148</v>
      </c>
      <c r="B20" s="199" t="s">
        <v>149</v>
      </c>
      <c r="C20" s="113">
        <v>9.2159067675322017</v>
      </c>
      <c r="D20" s="115">
        <v>1803</v>
      </c>
      <c r="E20" s="114">
        <v>1876</v>
      </c>
      <c r="F20" s="114">
        <v>1524</v>
      </c>
      <c r="G20" s="114">
        <v>1612</v>
      </c>
      <c r="H20" s="140">
        <v>1440</v>
      </c>
      <c r="I20" s="115">
        <v>363</v>
      </c>
      <c r="J20" s="116">
        <v>25.208333333333332</v>
      </c>
      <c r="K20" s="110"/>
      <c r="L20" s="110"/>
      <c r="M20" s="110"/>
      <c r="N20" s="110"/>
      <c r="O20" s="110"/>
    </row>
    <row r="21" spans="1:15" s="110" customFormat="1" ht="24.95" customHeight="1" x14ac:dyDescent="0.2">
      <c r="A21" s="201" t="s">
        <v>150</v>
      </c>
      <c r="B21" s="202" t="s">
        <v>151</v>
      </c>
      <c r="C21" s="113">
        <v>5.3823349008382744</v>
      </c>
      <c r="D21" s="115">
        <v>1053</v>
      </c>
      <c r="E21" s="114">
        <v>962</v>
      </c>
      <c r="F21" s="114">
        <v>913</v>
      </c>
      <c r="G21" s="114">
        <v>675</v>
      </c>
      <c r="H21" s="140">
        <v>869</v>
      </c>
      <c r="I21" s="115">
        <v>184</v>
      </c>
      <c r="J21" s="116">
        <v>21.173762945914845</v>
      </c>
    </row>
    <row r="22" spans="1:15" s="110" customFormat="1" ht="24.95" customHeight="1" x14ac:dyDescent="0.2">
      <c r="A22" s="201" t="s">
        <v>152</v>
      </c>
      <c r="B22" s="199" t="s">
        <v>153</v>
      </c>
      <c r="C22" s="113">
        <v>5.6839092210181965</v>
      </c>
      <c r="D22" s="115">
        <v>1112</v>
      </c>
      <c r="E22" s="114">
        <v>1332</v>
      </c>
      <c r="F22" s="114">
        <v>1247</v>
      </c>
      <c r="G22" s="114">
        <v>993</v>
      </c>
      <c r="H22" s="140">
        <v>1019</v>
      </c>
      <c r="I22" s="115">
        <v>93</v>
      </c>
      <c r="J22" s="116">
        <v>9.1265947006869474</v>
      </c>
    </row>
    <row r="23" spans="1:15" s="110" customFormat="1" ht="24.95" customHeight="1" x14ac:dyDescent="0.2">
      <c r="A23" s="193" t="s">
        <v>154</v>
      </c>
      <c r="B23" s="199" t="s">
        <v>155</v>
      </c>
      <c r="C23" s="113">
        <v>1.2062972807196892</v>
      </c>
      <c r="D23" s="115">
        <v>236</v>
      </c>
      <c r="E23" s="114">
        <v>357</v>
      </c>
      <c r="F23" s="114">
        <v>147</v>
      </c>
      <c r="G23" s="114">
        <v>162</v>
      </c>
      <c r="H23" s="140">
        <v>223</v>
      </c>
      <c r="I23" s="115">
        <v>13</v>
      </c>
      <c r="J23" s="116">
        <v>5.8295964125560538</v>
      </c>
    </row>
    <row r="24" spans="1:15" s="110" customFormat="1" ht="24.95" customHeight="1" x14ac:dyDescent="0.2">
      <c r="A24" s="193" t="s">
        <v>156</v>
      </c>
      <c r="B24" s="199" t="s">
        <v>221</v>
      </c>
      <c r="C24" s="113">
        <v>5.392557759149458</v>
      </c>
      <c r="D24" s="115">
        <v>1055</v>
      </c>
      <c r="E24" s="114">
        <v>791</v>
      </c>
      <c r="F24" s="114">
        <v>976</v>
      </c>
      <c r="G24" s="114">
        <v>929</v>
      </c>
      <c r="H24" s="140">
        <v>993</v>
      </c>
      <c r="I24" s="115">
        <v>62</v>
      </c>
      <c r="J24" s="116">
        <v>6.2437059415911378</v>
      </c>
    </row>
    <row r="25" spans="1:15" s="110" customFormat="1" ht="24.95" customHeight="1" x14ac:dyDescent="0.2">
      <c r="A25" s="193" t="s">
        <v>222</v>
      </c>
      <c r="B25" s="204" t="s">
        <v>159</v>
      </c>
      <c r="C25" s="113">
        <v>7.9584951952565941</v>
      </c>
      <c r="D25" s="115">
        <v>1557</v>
      </c>
      <c r="E25" s="114">
        <v>1399</v>
      </c>
      <c r="F25" s="114">
        <v>1410</v>
      </c>
      <c r="G25" s="114">
        <v>1552</v>
      </c>
      <c r="H25" s="140">
        <v>1660</v>
      </c>
      <c r="I25" s="115">
        <v>-103</v>
      </c>
      <c r="J25" s="116">
        <v>-6.2048192771084336</v>
      </c>
    </row>
    <row r="26" spans="1:15" s="110" customFormat="1" ht="24.95" customHeight="1" x14ac:dyDescent="0.2">
      <c r="A26" s="201">
        <v>782.78300000000002</v>
      </c>
      <c r="B26" s="203" t="s">
        <v>160</v>
      </c>
      <c r="C26" s="113">
        <v>8.3162952361480276</v>
      </c>
      <c r="D26" s="115">
        <v>1627</v>
      </c>
      <c r="E26" s="114">
        <v>1688</v>
      </c>
      <c r="F26" s="114">
        <v>1754</v>
      </c>
      <c r="G26" s="114">
        <v>1575</v>
      </c>
      <c r="H26" s="140">
        <v>1595</v>
      </c>
      <c r="I26" s="115">
        <v>32</v>
      </c>
      <c r="J26" s="116">
        <v>2.0062695924764888</v>
      </c>
    </row>
    <row r="27" spans="1:15" s="110" customFormat="1" ht="24.95" customHeight="1" x14ac:dyDescent="0.2">
      <c r="A27" s="193" t="s">
        <v>161</v>
      </c>
      <c r="B27" s="199" t="s">
        <v>162</v>
      </c>
      <c r="C27" s="113">
        <v>2.0803516663259045</v>
      </c>
      <c r="D27" s="115">
        <v>407</v>
      </c>
      <c r="E27" s="114">
        <v>250</v>
      </c>
      <c r="F27" s="114">
        <v>462</v>
      </c>
      <c r="G27" s="114">
        <v>309</v>
      </c>
      <c r="H27" s="140">
        <v>330</v>
      </c>
      <c r="I27" s="115">
        <v>77</v>
      </c>
      <c r="J27" s="116">
        <v>23.333333333333332</v>
      </c>
    </row>
    <row r="28" spans="1:15" s="110" customFormat="1" ht="24.95" customHeight="1" x14ac:dyDescent="0.2">
      <c r="A28" s="193" t="s">
        <v>163</v>
      </c>
      <c r="B28" s="199" t="s">
        <v>164</v>
      </c>
      <c r="C28" s="113">
        <v>1.8758945001022287</v>
      </c>
      <c r="D28" s="115">
        <v>367</v>
      </c>
      <c r="E28" s="114">
        <v>289</v>
      </c>
      <c r="F28" s="114">
        <v>773</v>
      </c>
      <c r="G28" s="114">
        <v>283</v>
      </c>
      <c r="H28" s="140">
        <v>374</v>
      </c>
      <c r="I28" s="115">
        <v>-7</v>
      </c>
      <c r="J28" s="116">
        <v>-1.8716577540106951</v>
      </c>
    </row>
    <row r="29" spans="1:15" s="110" customFormat="1" ht="24.95" customHeight="1" x14ac:dyDescent="0.2">
      <c r="A29" s="193">
        <v>86</v>
      </c>
      <c r="B29" s="199" t="s">
        <v>165</v>
      </c>
      <c r="C29" s="113">
        <v>6.0519321202208136</v>
      </c>
      <c r="D29" s="115">
        <v>1184</v>
      </c>
      <c r="E29" s="114">
        <v>803</v>
      </c>
      <c r="F29" s="114">
        <v>814</v>
      </c>
      <c r="G29" s="114">
        <v>937</v>
      </c>
      <c r="H29" s="140">
        <v>829</v>
      </c>
      <c r="I29" s="115">
        <v>355</v>
      </c>
      <c r="J29" s="116">
        <v>42.822677925211096</v>
      </c>
    </row>
    <row r="30" spans="1:15" s="110" customFormat="1" ht="24.95" customHeight="1" x14ac:dyDescent="0.2">
      <c r="A30" s="193">
        <v>87.88</v>
      </c>
      <c r="B30" s="204" t="s">
        <v>166</v>
      </c>
      <c r="C30" s="113">
        <v>5.9190349621754246</v>
      </c>
      <c r="D30" s="115">
        <v>1158</v>
      </c>
      <c r="E30" s="114">
        <v>1146</v>
      </c>
      <c r="F30" s="114">
        <v>1694</v>
      </c>
      <c r="G30" s="114">
        <v>1138</v>
      </c>
      <c r="H30" s="140">
        <v>1236</v>
      </c>
      <c r="I30" s="115">
        <v>-78</v>
      </c>
      <c r="J30" s="116">
        <v>-6.3106796116504853</v>
      </c>
    </row>
    <row r="31" spans="1:15" s="110" customFormat="1" ht="24.95" customHeight="1" x14ac:dyDescent="0.2">
      <c r="A31" s="193" t="s">
        <v>167</v>
      </c>
      <c r="B31" s="199" t="s">
        <v>168</v>
      </c>
      <c r="C31" s="113">
        <v>5.7299120834185242</v>
      </c>
      <c r="D31" s="115">
        <v>1121</v>
      </c>
      <c r="E31" s="114">
        <v>599</v>
      </c>
      <c r="F31" s="114">
        <v>825</v>
      </c>
      <c r="G31" s="114">
        <v>630</v>
      </c>
      <c r="H31" s="140">
        <v>1105</v>
      </c>
      <c r="I31" s="115">
        <v>16</v>
      </c>
      <c r="J31" s="116">
        <v>1.4479638009049773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1.9423430791249234</v>
      </c>
      <c r="D34" s="115">
        <v>380</v>
      </c>
      <c r="E34" s="114">
        <v>820</v>
      </c>
      <c r="F34" s="114">
        <v>710</v>
      </c>
      <c r="G34" s="114">
        <v>434</v>
      </c>
      <c r="H34" s="140">
        <v>458</v>
      </c>
      <c r="I34" s="115">
        <v>-78</v>
      </c>
      <c r="J34" s="116">
        <v>-17.030567685589521</v>
      </c>
    </row>
    <row r="35" spans="1:10" s="110" customFormat="1" ht="24.95" customHeight="1" x14ac:dyDescent="0.2">
      <c r="A35" s="292" t="s">
        <v>171</v>
      </c>
      <c r="B35" s="293" t="s">
        <v>172</v>
      </c>
      <c r="C35" s="113">
        <v>17.966673481905541</v>
      </c>
      <c r="D35" s="115">
        <v>3515</v>
      </c>
      <c r="E35" s="114">
        <v>3235</v>
      </c>
      <c r="F35" s="114">
        <v>3840</v>
      </c>
      <c r="G35" s="114">
        <v>2546</v>
      </c>
      <c r="H35" s="140">
        <v>3146</v>
      </c>
      <c r="I35" s="115">
        <v>369</v>
      </c>
      <c r="J35" s="116">
        <v>11.729179910998093</v>
      </c>
    </row>
    <row r="36" spans="1:10" s="110" customFormat="1" ht="24.95" customHeight="1" x14ac:dyDescent="0.2">
      <c r="A36" s="294" t="s">
        <v>173</v>
      </c>
      <c r="B36" s="295" t="s">
        <v>174</v>
      </c>
      <c r="C36" s="125">
        <v>80.090983438969531</v>
      </c>
      <c r="D36" s="143">
        <v>15669</v>
      </c>
      <c r="E36" s="144">
        <v>14126</v>
      </c>
      <c r="F36" s="144">
        <v>15656</v>
      </c>
      <c r="G36" s="144">
        <v>13139</v>
      </c>
      <c r="H36" s="145">
        <v>14654</v>
      </c>
      <c r="I36" s="143">
        <v>1015</v>
      </c>
      <c r="J36" s="146">
        <v>6.926436467858605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19564</v>
      </c>
      <c r="F11" s="264">
        <v>18181</v>
      </c>
      <c r="G11" s="264">
        <v>20206</v>
      </c>
      <c r="H11" s="264">
        <v>16119</v>
      </c>
      <c r="I11" s="265">
        <v>18258</v>
      </c>
      <c r="J11" s="263">
        <v>1306</v>
      </c>
      <c r="K11" s="266">
        <v>7.1530288092890784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25.792271519116746</v>
      </c>
      <c r="E13" s="115">
        <v>5046</v>
      </c>
      <c r="F13" s="114">
        <v>5055</v>
      </c>
      <c r="G13" s="114">
        <v>5679</v>
      </c>
      <c r="H13" s="114">
        <v>4641</v>
      </c>
      <c r="I13" s="140">
        <v>4990</v>
      </c>
      <c r="J13" s="115">
        <v>56</v>
      </c>
      <c r="K13" s="116">
        <v>1.1222444889779559</v>
      </c>
    </row>
    <row r="14" spans="1:17" ht="15.95" customHeight="1" x14ac:dyDescent="0.2">
      <c r="A14" s="306" t="s">
        <v>230</v>
      </c>
      <c r="B14" s="307"/>
      <c r="C14" s="308"/>
      <c r="D14" s="113">
        <v>55.346554896749133</v>
      </c>
      <c r="E14" s="115">
        <v>10828</v>
      </c>
      <c r="F14" s="114">
        <v>9624</v>
      </c>
      <c r="G14" s="114">
        <v>10877</v>
      </c>
      <c r="H14" s="114">
        <v>8781</v>
      </c>
      <c r="I14" s="140">
        <v>10002</v>
      </c>
      <c r="J14" s="115">
        <v>826</v>
      </c>
      <c r="K14" s="116">
        <v>8.2583483303339325</v>
      </c>
    </row>
    <row r="15" spans="1:17" ht="15.95" customHeight="1" x14ac:dyDescent="0.2">
      <c r="A15" s="306" t="s">
        <v>231</v>
      </c>
      <c r="B15" s="307"/>
      <c r="C15" s="308"/>
      <c r="D15" s="113">
        <v>11.475158454303823</v>
      </c>
      <c r="E15" s="115">
        <v>2245</v>
      </c>
      <c r="F15" s="114">
        <v>2310</v>
      </c>
      <c r="G15" s="114">
        <v>2194</v>
      </c>
      <c r="H15" s="114">
        <v>1614</v>
      </c>
      <c r="I15" s="140">
        <v>1904</v>
      </c>
      <c r="J15" s="115">
        <v>341</v>
      </c>
      <c r="K15" s="116">
        <v>17.909663865546218</v>
      </c>
    </row>
    <row r="16" spans="1:17" ht="15.95" customHeight="1" x14ac:dyDescent="0.2">
      <c r="A16" s="306" t="s">
        <v>232</v>
      </c>
      <c r="B16" s="307"/>
      <c r="C16" s="308"/>
      <c r="D16" s="113">
        <v>7.324677979963198</v>
      </c>
      <c r="E16" s="115">
        <v>1433</v>
      </c>
      <c r="F16" s="114">
        <v>1173</v>
      </c>
      <c r="G16" s="114">
        <v>1413</v>
      </c>
      <c r="H16" s="114">
        <v>1067</v>
      </c>
      <c r="I16" s="140">
        <v>1339</v>
      </c>
      <c r="J16" s="115">
        <v>94</v>
      </c>
      <c r="K16" s="116">
        <v>7.0201643017177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2.2592516867716212</v>
      </c>
      <c r="E18" s="115">
        <v>442</v>
      </c>
      <c r="F18" s="114">
        <v>790</v>
      </c>
      <c r="G18" s="114">
        <v>748</v>
      </c>
      <c r="H18" s="114">
        <v>522</v>
      </c>
      <c r="I18" s="140">
        <v>531</v>
      </c>
      <c r="J18" s="115">
        <v>-89</v>
      </c>
      <c r="K18" s="116">
        <v>-16.760828625235405</v>
      </c>
    </row>
    <row r="19" spans="1:11" ht="14.1" customHeight="1" x14ac:dyDescent="0.2">
      <c r="A19" s="306" t="s">
        <v>235</v>
      </c>
      <c r="B19" s="307" t="s">
        <v>236</v>
      </c>
      <c r="C19" s="308"/>
      <c r="D19" s="113">
        <v>1.9321202208137396</v>
      </c>
      <c r="E19" s="115">
        <v>378</v>
      </c>
      <c r="F19" s="114">
        <v>724</v>
      </c>
      <c r="G19" s="114">
        <v>654</v>
      </c>
      <c r="H19" s="114">
        <v>446</v>
      </c>
      <c r="I19" s="140">
        <v>460</v>
      </c>
      <c r="J19" s="115">
        <v>-82</v>
      </c>
      <c r="K19" s="116">
        <v>-17.826086956521738</v>
      </c>
    </row>
    <row r="20" spans="1:11" ht="14.1" customHeight="1" x14ac:dyDescent="0.2">
      <c r="A20" s="306">
        <v>12</v>
      </c>
      <c r="B20" s="307" t="s">
        <v>237</v>
      </c>
      <c r="C20" s="308"/>
      <c r="D20" s="113">
        <v>1.6407687589450011</v>
      </c>
      <c r="E20" s="115">
        <v>321</v>
      </c>
      <c r="F20" s="114">
        <v>254</v>
      </c>
      <c r="G20" s="114">
        <v>226</v>
      </c>
      <c r="H20" s="114">
        <v>195</v>
      </c>
      <c r="I20" s="140">
        <v>264</v>
      </c>
      <c r="J20" s="115">
        <v>57</v>
      </c>
      <c r="K20" s="116">
        <v>21.59090909090909</v>
      </c>
    </row>
    <row r="21" spans="1:11" ht="14.1" customHeight="1" x14ac:dyDescent="0.2">
      <c r="A21" s="306">
        <v>21</v>
      </c>
      <c r="B21" s="307" t="s">
        <v>238</v>
      </c>
      <c r="C21" s="308"/>
      <c r="D21" s="113">
        <v>0.34246575342465752</v>
      </c>
      <c r="E21" s="115">
        <v>67</v>
      </c>
      <c r="F21" s="114">
        <v>49</v>
      </c>
      <c r="G21" s="114">
        <v>104</v>
      </c>
      <c r="H21" s="114">
        <v>45</v>
      </c>
      <c r="I21" s="140">
        <v>83</v>
      </c>
      <c r="J21" s="115">
        <v>-16</v>
      </c>
      <c r="K21" s="116">
        <v>-19.277108433734941</v>
      </c>
    </row>
    <row r="22" spans="1:11" ht="14.1" customHeight="1" x14ac:dyDescent="0.2">
      <c r="A22" s="306">
        <v>22</v>
      </c>
      <c r="B22" s="307" t="s">
        <v>239</v>
      </c>
      <c r="C22" s="308"/>
      <c r="D22" s="113">
        <v>1.6918830505009201</v>
      </c>
      <c r="E22" s="115">
        <v>331</v>
      </c>
      <c r="F22" s="114">
        <v>348</v>
      </c>
      <c r="G22" s="114">
        <v>363</v>
      </c>
      <c r="H22" s="114">
        <v>324</v>
      </c>
      <c r="I22" s="140">
        <v>389</v>
      </c>
      <c r="J22" s="115">
        <v>-58</v>
      </c>
      <c r="K22" s="116">
        <v>-14.910025706940875</v>
      </c>
    </row>
    <row r="23" spans="1:11" ht="14.1" customHeight="1" x14ac:dyDescent="0.2">
      <c r="A23" s="306">
        <v>23</v>
      </c>
      <c r="B23" s="307" t="s">
        <v>240</v>
      </c>
      <c r="C23" s="308"/>
      <c r="D23" s="113">
        <v>0.90983438969535879</v>
      </c>
      <c r="E23" s="115">
        <v>178</v>
      </c>
      <c r="F23" s="114">
        <v>106</v>
      </c>
      <c r="G23" s="114">
        <v>129</v>
      </c>
      <c r="H23" s="114">
        <v>115</v>
      </c>
      <c r="I23" s="140">
        <v>102</v>
      </c>
      <c r="J23" s="115">
        <v>76</v>
      </c>
      <c r="K23" s="116">
        <v>74.509803921568633</v>
      </c>
    </row>
    <row r="24" spans="1:11" ht="14.1" customHeight="1" x14ac:dyDescent="0.2">
      <c r="A24" s="306">
        <v>24</v>
      </c>
      <c r="B24" s="307" t="s">
        <v>241</v>
      </c>
      <c r="C24" s="308"/>
      <c r="D24" s="113">
        <v>2.6783888775301574</v>
      </c>
      <c r="E24" s="115">
        <v>524</v>
      </c>
      <c r="F24" s="114">
        <v>386</v>
      </c>
      <c r="G24" s="114">
        <v>458</v>
      </c>
      <c r="H24" s="114">
        <v>365</v>
      </c>
      <c r="I24" s="140">
        <v>475</v>
      </c>
      <c r="J24" s="115">
        <v>49</v>
      </c>
      <c r="K24" s="116">
        <v>10.315789473684211</v>
      </c>
    </row>
    <row r="25" spans="1:11" ht="14.1" customHeight="1" x14ac:dyDescent="0.2">
      <c r="A25" s="306">
        <v>25</v>
      </c>
      <c r="B25" s="307" t="s">
        <v>242</v>
      </c>
      <c r="C25" s="308"/>
      <c r="D25" s="113">
        <v>4.8916377019014519</v>
      </c>
      <c r="E25" s="115">
        <v>957</v>
      </c>
      <c r="F25" s="114">
        <v>832</v>
      </c>
      <c r="G25" s="114">
        <v>781</v>
      </c>
      <c r="H25" s="114">
        <v>707</v>
      </c>
      <c r="I25" s="140">
        <v>822</v>
      </c>
      <c r="J25" s="115">
        <v>135</v>
      </c>
      <c r="K25" s="116">
        <v>16.423357664233578</v>
      </c>
    </row>
    <row r="26" spans="1:11" ht="14.1" customHeight="1" x14ac:dyDescent="0.2">
      <c r="A26" s="306">
        <v>26</v>
      </c>
      <c r="B26" s="307" t="s">
        <v>243</v>
      </c>
      <c r="C26" s="308"/>
      <c r="D26" s="113">
        <v>2.0394602330811695</v>
      </c>
      <c r="E26" s="115">
        <v>399</v>
      </c>
      <c r="F26" s="114">
        <v>672</v>
      </c>
      <c r="G26" s="114">
        <v>743</v>
      </c>
      <c r="H26" s="114">
        <v>295</v>
      </c>
      <c r="I26" s="140">
        <v>438</v>
      </c>
      <c r="J26" s="115">
        <v>-39</v>
      </c>
      <c r="K26" s="116">
        <v>-8.9041095890410951</v>
      </c>
    </row>
    <row r="27" spans="1:11" ht="14.1" customHeight="1" x14ac:dyDescent="0.2">
      <c r="A27" s="306">
        <v>27</v>
      </c>
      <c r="B27" s="307" t="s">
        <v>244</v>
      </c>
      <c r="C27" s="308"/>
      <c r="D27" s="113">
        <v>1.0478429768963402</v>
      </c>
      <c r="E27" s="115">
        <v>205</v>
      </c>
      <c r="F27" s="114">
        <v>183</v>
      </c>
      <c r="G27" s="114">
        <v>185</v>
      </c>
      <c r="H27" s="114">
        <v>140</v>
      </c>
      <c r="I27" s="140">
        <v>167</v>
      </c>
      <c r="J27" s="115">
        <v>38</v>
      </c>
      <c r="K27" s="116">
        <v>22.754491017964071</v>
      </c>
    </row>
    <row r="28" spans="1:11" ht="14.1" customHeight="1" x14ac:dyDescent="0.2">
      <c r="A28" s="306">
        <v>28</v>
      </c>
      <c r="B28" s="307" t="s">
        <v>245</v>
      </c>
      <c r="C28" s="308"/>
      <c r="D28" s="113">
        <v>0.29646289102433038</v>
      </c>
      <c r="E28" s="115">
        <v>58</v>
      </c>
      <c r="F28" s="114">
        <v>39</v>
      </c>
      <c r="G28" s="114">
        <v>40</v>
      </c>
      <c r="H28" s="114">
        <v>36</v>
      </c>
      <c r="I28" s="140">
        <v>36</v>
      </c>
      <c r="J28" s="115">
        <v>22</v>
      </c>
      <c r="K28" s="116">
        <v>61.111111111111114</v>
      </c>
    </row>
    <row r="29" spans="1:11" ht="14.1" customHeight="1" x14ac:dyDescent="0.2">
      <c r="A29" s="306">
        <v>29</v>
      </c>
      <c r="B29" s="307" t="s">
        <v>246</v>
      </c>
      <c r="C29" s="308"/>
      <c r="D29" s="113">
        <v>3.2815375178900021</v>
      </c>
      <c r="E29" s="115">
        <v>642</v>
      </c>
      <c r="F29" s="114">
        <v>474</v>
      </c>
      <c r="G29" s="114">
        <v>512</v>
      </c>
      <c r="H29" s="114">
        <v>478</v>
      </c>
      <c r="I29" s="140">
        <v>488</v>
      </c>
      <c r="J29" s="115">
        <v>154</v>
      </c>
      <c r="K29" s="116">
        <v>31.557377049180328</v>
      </c>
    </row>
    <row r="30" spans="1:11" ht="14.1" customHeight="1" x14ac:dyDescent="0.2">
      <c r="A30" s="306" t="s">
        <v>247</v>
      </c>
      <c r="B30" s="307" t="s">
        <v>248</v>
      </c>
      <c r="C30" s="308"/>
      <c r="D30" s="113">
        <v>0.76671437333878556</v>
      </c>
      <c r="E30" s="115">
        <v>150</v>
      </c>
      <c r="F30" s="114">
        <v>135</v>
      </c>
      <c r="G30" s="114" t="s">
        <v>514</v>
      </c>
      <c r="H30" s="114">
        <v>165</v>
      </c>
      <c r="I30" s="140">
        <v>122</v>
      </c>
      <c r="J30" s="115">
        <v>28</v>
      </c>
      <c r="K30" s="116">
        <v>22.950819672131146</v>
      </c>
    </row>
    <row r="31" spans="1:11" ht="14.1" customHeight="1" x14ac:dyDescent="0.2">
      <c r="A31" s="306" t="s">
        <v>249</v>
      </c>
      <c r="B31" s="307" t="s">
        <v>250</v>
      </c>
      <c r="C31" s="308"/>
      <c r="D31" s="113">
        <v>2.4943774279288489</v>
      </c>
      <c r="E31" s="115">
        <v>488</v>
      </c>
      <c r="F31" s="114">
        <v>339</v>
      </c>
      <c r="G31" s="114">
        <v>367</v>
      </c>
      <c r="H31" s="114">
        <v>313</v>
      </c>
      <c r="I31" s="140">
        <v>366</v>
      </c>
      <c r="J31" s="115">
        <v>122</v>
      </c>
      <c r="K31" s="116">
        <v>33.333333333333336</v>
      </c>
    </row>
    <row r="32" spans="1:11" ht="14.1" customHeight="1" x14ac:dyDescent="0.2">
      <c r="A32" s="306">
        <v>31</v>
      </c>
      <c r="B32" s="307" t="s">
        <v>251</v>
      </c>
      <c r="C32" s="308"/>
      <c r="D32" s="113">
        <v>0.29646289102433038</v>
      </c>
      <c r="E32" s="115">
        <v>58</v>
      </c>
      <c r="F32" s="114">
        <v>65</v>
      </c>
      <c r="G32" s="114">
        <v>90</v>
      </c>
      <c r="H32" s="114">
        <v>52</v>
      </c>
      <c r="I32" s="140">
        <v>73</v>
      </c>
      <c r="J32" s="115">
        <v>-15</v>
      </c>
      <c r="K32" s="116">
        <v>-20.547945205479451</v>
      </c>
    </row>
    <row r="33" spans="1:11" ht="14.1" customHeight="1" x14ac:dyDescent="0.2">
      <c r="A33" s="306">
        <v>32</v>
      </c>
      <c r="B33" s="307" t="s">
        <v>252</v>
      </c>
      <c r="C33" s="308"/>
      <c r="D33" s="113">
        <v>2.3001431200163567</v>
      </c>
      <c r="E33" s="115">
        <v>450</v>
      </c>
      <c r="F33" s="114">
        <v>489</v>
      </c>
      <c r="G33" s="114">
        <v>590</v>
      </c>
      <c r="H33" s="114">
        <v>496</v>
      </c>
      <c r="I33" s="140">
        <v>473</v>
      </c>
      <c r="J33" s="115">
        <v>-23</v>
      </c>
      <c r="K33" s="116">
        <v>-4.8625792811839323</v>
      </c>
    </row>
    <row r="34" spans="1:11" ht="14.1" customHeight="1" x14ac:dyDescent="0.2">
      <c r="A34" s="306">
        <v>33</v>
      </c>
      <c r="B34" s="307" t="s">
        <v>253</v>
      </c>
      <c r="C34" s="308"/>
      <c r="D34" s="113">
        <v>1.3647515845430382</v>
      </c>
      <c r="E34" s="115">
        <v>267</v>
      </c>
      <c r="F34" s="114">
        <v>263</v>
      </c>
      <c r="G34" s="114">
        <v>257</v>
      </c>
      <c r="H34" s="114">
        <v>187</v>
      </c>
      <c r="I34" s="140">
        <v>244</v>
      </c>
      <c r="J34" s="115">
        <v>23</v>
      </c>
      <c r="K34" s="116">
        <v>9.4262295081967213</v>
      </c>
    </row>
    <row r="35" spans="1:11" ht="14.1" customHeight="1" x14ac:dyDescent="0.2">
      <c r="A35" s="306">
        <v>34</v>
      </c>
      <c r="B35" s="307" t="s">
        <v>254</v>
      </c>
      <c r="C35" s="308"/>
      <c r="D35" s="113">
        <v>2.4637088529952975</v>
      </c>
      <c r="E35" s="115">
        <v>482</v>
      </c>
      <c r="F35" s="114">
        <v>349</v>
      </c>
      <c r="G35" s="114">
        <v>414</v>
      </c>
      <c r="H35" s="114">
        <v>319</v>
      </c>
      <c r="I35" s="140">
        <v>388</v>
      </c>
      <c r="J35" s="115">
        <v>94</v>
      </c>
      <c r="K35" s="116">
        <v>24.226804123711339</v>
      </c>
    </row>
    <row r="36" spans="1:11" ht="14.1" customHeight="1" x14ac:dyDescent="0.2">
      <c r="A36" s="306">
        <v>41</v>
      </c>
      <c r="B36" s="307" t="s">
        <v>255</v>
      </c>
      <c r="C36" s="308"/>
      <c r="D36" s="113">
        <v>1.0325086894295645</v>
      </c>
      <c r="E36" s="115">
        <v>202</v>
      </c>
      <c r="F36" s="114">
        <v>131</v>
      </c>
      <c r="G36" s="114">
        <v>332</v>
      </c>
      <c r="H36" s="114">
        <v>126</v>
      </c>
      <c r="I36" s="140">
        <v>225</v>
      </c>
      <c r="J36" s="115">
        <v>-23</v>
      </c>
      <c r="K36" s="116">
        <v>-10.222222222222221</v>
      </c>
    </row>
    <row r="37" spans="1:11" ht="14.1" customHeight="1" x14ac:dyDescent="0.2">
      <c r="A37" s="306">
        <v>42</v>
      </c>
      <c r="B37" s="307" t="s">
        <v>256</v>
      </c>
      <c r="C37" s="308"/>
      <c r="D37" s="113">
        <v>6.1337149867102841E-2</v>
      </c>
      <c r="E37" s="115">
        <v>12</v>
      </c>
      <c r="F37" s="114">
        <v>10</v>
      </c>
      <c r="G37" s="114">
        <v>18</v>
      </c>
      <c r="H37" s="114" t="s">
        <v>514</v>
      </c>
      <c r="I37" s="140" t="s">
        <v>514</v>
      </c>
      <c r="J37" s="115" t="s">
        <v>514</v>
      </c>
      <c r="K37" s="116" t="s">
        <v>514</v>
      </c>
    </row>
    <row r="38" spans="1:11" ht="14.1" customHeight="1" x14ac:dyDescent="0.2">
      <c r="A38" s="306">
        <v>43</v>
      </c>
      <c r="B38" s="307" t="s">
        <v>257</v>
      </c>
      <c r="C38" s="308"/>
      <c r="D38" s="113">
        <v>0.71048865262727456</v>
      </c>
      <c r="E38" s="115">
        <v>139</v>
      </c>
      <c r="F38" s="114">
        <v>150</v>
      </c>
      <c r="G38" s="114">
        <v>164</v>
      </c>
      <c r="H38" s="114">
        <v>123</v>
      </c>
      <c r="I38" s="140">
        <v>164</v>
      </c>
      <c r="J38" s="115">
        <v>-25</v>
      </c>
      <c r="K38" s="116">
        <v>-15.24390243902439</v>
      </c>
    </row>
    <row r="39" spans="1:11" ht="14.1" customHeight="1" x14ac:dyDescent="0.2">
      <c r="A39" s="306">
        <v>51</v>
      </c>
      <c r="B39" s="307" t="s">
        <v>258</v>
      </c>
      <c r="C39" s="308"/>
      <c r="D39" s="113">
        <v>9.3794725005111435</v>
      </c>
      <c r="E39" s="115">
        <v>1835</v>
      </c>
      <c r="F39" s="114">
        <v>1901</v>
      </c>
      <c r="G39" s="114">
        <v>2035</v>
      </c>
      <c r="H39" s="114">
        <v>1796</v>
      </c>
      <c r="I39" s="140">
        <v>1643</v>
      </c>
      <c r="J39" s="115">
        <v>192</v>
      </c>
      <c r="K39" s="116">
        <v>11.685940353012782</v>
      </c>
    </row>
    <row r="40" spans="1:11" ht="14.1" customHeight="1" x14ac:dyDescent="0.2">
      <c r="A40" s="306" t="s">
        <v>259</v>
      </c>
      <c r="B40" s="307" t="s">
        <v>260</v>
      </c>
      <c r="C40" s="308"/>
      <c r="D40" s="113">
        <v>8.8581067266407683</v>
      </c>
      <c r="E40" s="115">
        <v>1733</v>
      </c>
      <c r="F40" s="114">
        <v>1788</v>
      </c>
      <c r="G40" s="114">
        <v>1924</v>
      </c>
      <c r="H40" s="114">
        <v>1698</v>
      </c>
      <c r="I40" s="140">
        <v>1567</v>
      </c>
      <c r="J40" s="115">
        <v>166</v>
      </c>
      <c r="K40" s="116">
        <v>10.59349074664965</v>
      </c>
    </row>
    <row r="41" spans="1:11" ht="14.1" customHeight="1" x14ac:dyDescent="0.2">
      <c r="A41" s="306"/>
      <c r="B41" s="307" t="s">
        <v>261</v>
      </c>
      <c r="C41" s="308"/>
      <c r="D41" s="113">
        <v>7.2786751175628703</v>
      </c>
      <c r="E41" s="115">
        <v>1424</v>
      </c>
      <c r="F41" s="114">
        <v>1491</v>
      </c>
      <c r="G41" s="114">
        <v>1615</v>
      </c>
      <c r="H41" s="114">
        <v>1487</v>
      </c>
      <c r="I41" s="140">
        <v>1381</v>
      </c>
      <c r="J41" s="115">
        <v>43</v>
      </c>
      <c r="K41" s="116">
        <v>3.1136857349746561</v>
      </c>
    </row>
    <row r="42" spans="1:11" ht="14.1" customHeight="1" x14ac:dyDescent="0.2">
      <c r="A42" s="306">
        <v>52</v>
      </c>
      <c r="B42" s="307" t="s">
        <v>262</v>
      </c>
      <c r="C42" s="308"/>
      <c r="D42" s="113">
        <v>6.9055407892046619</v>
      </c>
      <c r="E42" s="115">
        <v>1351</v>
      </c>
      <c r="F42" s="114">
        <v>1165</v>
      </c>
      <c r="G42" s="114">
        <v>1021</v>
      </c>
      <c r="H42" s="114">
        <v>1189</v>
      </c>
      <c r="I42" s="140">
        <v>1132</v>
      </c>
      <c r="J42" s="115">
        <v>219</v>
      </c>
      <c r="K42" s="116">
        <v>19.346289752650176</v>
      </c>
    </row>
    <row r="43" spans="1:11" ht="14.1" customHeight="1" x14ac:dyDescent="0.2">
      <c r="A43" s="306" t="s">
        <v>263</v>
      </c>
      <c r="B43" s="307" t="s">
        <v>264</v>
      </c>
      <c r="C43" s="308"/>
      <c r="D43" s="113">
        <v>6.3177264363115926</v>
      </c>
      <c r="E43" s="115">
        <v>1236</v>
      </c>
      <c r="F43" s="114">
        <v>1049</v>
      </c>
      <c r="G43" s="114">
        <v>904</v>
      </c>
      <c r="H43" s="114">
        <v>1091</v>
      </c>
      <c r="I43" s="140">
        <v>1013</v>
      </c>
      <c r="J43" s="115">
        <v>223</v>
      </c>
      <c r="K43" s="116">
        <v>22.013820335636723</v>
      </c>
    </row>
    <row r="44" spans="1:11" ht="14.1" customHeight="1" x14ac:dyDescent="0.2">
      <c r="A44" s="306">
        <v>53</v>
      </c>
      <c r="B44" s="307" t="s">
        <v>265</v>
      </c>
      <c r="C44" s="308"/>
      <c r="D44" s="113">
        <v>1.4567573093436925</v>
      </c>
      <c r="E44" s="115">
        <v>285</v>
      </c>
      <c r="F44" s="114">
        <v>294</v>
      </c>
      <c r="G44" s="114">
        <v>289</v>
      </c>
      <c r="H44" s="114">
        <v>252</v>
      </c>
      <c r="I44" s="140">
        <v>252</v>
      </c>
      <c r="J44" s="115">
        <v>33</v>
      </c>
      <c r="K44" s="116">
        <v>13.095238095238095</v>
      </c>
    </row>
    <row r="45" spans="1:11" ht="14.1" customHeight="1" x14ac:dyDescent="0.2">
      <c r="A45" s="306" t="s">
        <v>266</v>
      </c>
      <c r="B45" s="307" t="s">
        <v>267</v>
      </c>
      <c r="C45" s="308"/>
      <c r="D45" s="113">
        <v>1.4107544469433653</v>
      </c>
      <c r="E45" s="115">
        <v>276</v>
      </c>
      <c r="F45" s="114">
        <v>292</v>
      </c>
      <c r="G45" s="114">
        <v>280</v>
      </c>
      <c r="H45" s="114">
        <v>248</v>
      </c>
      <c r="I45" s="140">
        <v>248</v>
      </c>
      <c r="J45" s="115">
        <v>28</v>
      </c>
      <c r="K45" s="116">
        <v>11.290322580645162</v>
      </c>
    </row>
    <row r="46" spans="1:11" ht="14.1" customHeight="1" x14ac:dyDescent="0.2">
      <c r="A46" s="306">
        <v>54</v>
      </c>
      <c r="B46" s="307" t="s">
        <v>268</v>
      </c>
      <c r="C46" s="308"/>
      <c r="D46" s="113">
        <v>4.6667348190554083</v>
      </c>
      <c r="E46" s="115">
        <v>913</v>
      </c>
      <c r="F46" s="114">
        <v>764</v>
      </c>
      <c r="G46" s="114">
        <v>780</v>
      </c>
      <c r="H46" s="114">
        <v>830</v>
      </c>
      <c r="I46" s="140">
        <v>1030</v>
      </c>
      <c r="J46" s="115">
        <v>-117</v>
      </c>
      <c r="K46" s="116">
        <v>-11.359223300970873</v>
      </c>
    </row>
    <row r="47" spans="1:11" ht="14.1" customHeight="1" x14ac:dyDescent="0.2">
      <c r="A47" s="306">
        <v>61</v>
      </c>
      <c r="B47" s="307" t="s">
        <v>269</v>
      </c>
      <c r="C47" s="308"/>
      <c r="D47" s="113">
        <v>1.9781230832140666</v>
      </c>
      <c r="E47" s="115">
        <v>387</v>
      </c>
      <c r="F47" s="114">
        <v>329</v>
      </c>
      <c r="G47" s="114">
        <v>396</v>
      </c>
      <c r="H47" s="114">
        <v>305</v>
      </c>
      <c r="I47" s="140">
        <v>437</v>
      </c>
      <c r="J47" s="115">
        <v>-50</v>
      </c>
      <c r="K47" s="116">
        <v>-11.441647597254004</v>
      </c>
    </row>
    <row r="48" spans="1:11" ht="14.1" customHeight="1" x14ac:dyDescent="0.2">
      <c r="A48" s="306">
        <v>62</v>
      </c>
      <c r="B48" s="307" t="s">
        <v>270</v>
      </c>
      <c r="C48" s="308"/>
      <c r="D48" s="113">
        <v>9.2516867716213458</v>
      </c>
      <c r="E48" s="115">
        <v>1810</v>
      </c>
      <c r="F48" s="114">
        <v>1563</v>
      </c>
      <c r="G48" s="114">
        <v>1814</v>
      </c>
      <c r="H48" s="114">
        <v>1321</v>
      </c>
      <c r="I48" s="140">
        <v>1702</v>
      </c>
      <c r="J48" s="115">
        <v>108</v>
      </c>
      <c r="K48" s="116">
        <v>6.3454759106933016</v>
      </c>
    </row>
    <row r="49" spans="1:11" ht="14.1" customHeight="1" x14ac:dyDescent="0.2">
      <c r="A49" s="306">
        <v>63</v>
      </c>
      <c r="B49" s="307" t="s">
        <v>271</v>
      </c>
      <c r="C49" s="308"/>
      <c r="D49" s="113">
        <v>4.2731547740748317</v>
      </c>
      <c r="E49" s="115">
        <v>836</v>
      </c>
      <c r="F49" s="114">
        <v>813</v>
      </c>
      <c r="G49" s="114">
        <v>776</v>
      </c>
      <c r="H49" s="114">
        <v>666</v>
      </c>
      <c r="I49" s="140">
        <v>791</v>
      </c>
      <c r="J49" s="115">
        <v>45</v>
      </c>
      <c r="K49" s="116">
        <v>5.6890012642225027</v>
      </c>
    </row>
    <row r="50" spans="1:11" ht="14.1" customHeight="1" x14ac:dyDescent="0.2">
      <c r="A50" s="306" t="s">
        <v>272</v>
      </c>
      <c r="B50" s="307" t="s">
        <v>273</v>
      </c>
      <c r="C50" s="308"/>
      <c r="D50" s="113">
        <v>1.2165201390308731</v>
      </c>
      <c r="E50" s="115">
        <v>238</v>
      </c>
      <c r="F50" s="114">
        <v>201</v>
      </c>
      <c r="G50" s="114">
        <v>200</v>
      </c>
      <c r="H50" s="114">
        <v>262</v>
      </c>
      <c r="I50" s="140">
        <v>265</v>
      </c>
      <c r="J50" s="115">
        <v>-27</v>
      </c>
      <c r="K50" s="116">
        <v>-10.188679245283019</v>
      </c>
    </row>
    <row r="51" spans="1:11" ht="14.1" customHeight="1" x14ac:dyDescent="0.2">
      <c r="A51" s="306" t="s">
        <v>274</v>
      </c>
      <c r="B51" s="307" t="s">
        <v>275</v>
      </c>
      <c r="C51" s="308"/>
      <c r="D51" s="113">
        <v>2.703946023308117</v>
      </c>
      <c r="E51" s="115">
        <v>529</v>
      </c>
      <c r="F51" s="114">
        <v>531</v>
      </c>
      <c r="G51" s="114">
        <v>510</v>
      </c>
      <c r="H51" s="114">
        <v>357</v>
      </c>
      <c r="I51" s="140">
        <v>453</v>
      </c>
      <c r="J51" s="115">
        <v>76</v>
      </c>
      <c r="K51" s="116">
        <v>16.777041942604857</v>
      </c>
    </row>
    <row r="52" spans="1:11" ht="14.1" customHeight="1" x14ac:dyDescent="0.2">
      <c r="A52" s="306">
        <v>71</v>
      </c>
      <c r="B52" s="307" t="s">
        <v>276</v>
      </c>
      <c r="C52" s="308"/>
      <c r="D52" s="113">
        <v>7.5035780004089148</v>
      </c>
      <c r="E52" s="115">
        <v>1468</v>
      </c>
      <c r="F52" s="114">
        <v>1237</v>
      </c>
      <c r="G52" s="114">
        <v>1462</v>
      </c>
      <c r="H52" s="114">
        <v>1133</v>
      </c>
      <c r="I52" s="140">
        <v>1493</v>
      </c>
      <c r="J52" s="115">
        <v>-25</v>
      </c>
      <c r="K52" s="116">
        <v>-1.6744809109176155</v>
      </c>
    </row>
    <row r="53" spans="1:11" ht="14.1" customHeight="1" x14ac:dyDescent="0.2">
      <c r="A53" s="306" t="s">
        <v>277</v>
      </c>
      <c r="B53" s="307" t="s">
        <v>278</v>
      </c>
      <c r="C53" s="308"/>
      <c r="D53" s="113">
        <v>2.4841545696176652</v>
      </c>
      <c r="E53" s="115">
        <v>486</v>
      </c>
      <c r="F53" s="114">
        <v>431</v>
      </c>
      <c r="G53" s="114">
        <v>500</v>
      </c>
      <c r="H53" s="114">
        <v>351</v>
      </c>
      <c r="I53" s="140">
        <v>528</v>
      </c>
      <c r="J53" s="115">
        <v>-42</v>
      </c>
      <c r="K53" s="116">
        <v>-7.9545454545454541</v>
      </c>
    </row>
    <row r="54" spans="1:11" ht="14.1" customHeight="1" x14ac:dyDescent="0.2">
      <c r="A54" s="306" t="s">
        <v>279</v>
      </c>
      <c r="B54" s="307" t="s">
        <v>280</v>
      </c>
      <c r="C54" s="308"/>
      <c r="D54" s="113">
        <v>4.3038233490083826</v>
      </c>
      <c r="E54" s="115">
        <v>842</v>
      </c>
      <c r="F54" s="114">
        <v>700</v>
      </c>
      <c r="G54" s="114">
        <v>841</v>
      </c>
      <c r="H54" s="114">
        <v>673</v>
      </c>
      <c r="I54" s="140">
        <v>821</v>
      </c>
      <c r="J54" s="115">
        <v>21</v>
      </c>
      <c r="K54" s="116">
        <v>2.5578562728380025</v>
      </c>
    </row>
    <row r="55" spans="1:11" ht="14.1" customHeight="1" x14ac:dyDescent="0.2">
      <c r="A55" s="306">
        <v>72</v>
      </c>
      <c r="B55" s="307" t="s">
        <v>281</v>
      </c>
      <c r="C55" s="308"/>
      <c r="D55" s="113">
        <v>1.9116745041913719</v>
      </c>
      <c r="E55" s="115">
        <v>374</v>
      </c>
      <c r="F55" s="114">
        <v>443</v>
      </c>
      <c r="G55" s="114">
        <v>271</v>
      </c>
      <c r="H55" s="114">
        <v>227</v>
      </c>
      <c r="I55" s="140">
        <v>349</v>
      </c>
      <c r="J55" s="115">
        <v>25</v>
      </c>
      <c r="K55" s="116">
        <v>7.1633237822349569</v>
      </c>
    </row>
    <row r="56" spans="1:11" ht="14.1" customHeight="1" x14ac:dyDescent="0.2">
      <c r="A56" s="306" t="s">
        <v>282</v>
      </c>
      <c r="B56" s="307" t="s">
        <v>283</v>
      </c>
      <c r="C56" s="308"/>
      <c r="D56" s="113">
        <v>0.78716008996115316</v>
      </c>
      <c r="E56" s="115">
        <v>154</v>
      </c>
      <c r="F56" s="114">
        <v>264</v>
      </c>
      <c r="G56" s="114">
        <v>87</v>
      </c>
      <c r="H56" s="114">
        <v>91</v>
      </c>
      <c r="I56" s="140">
        <v>153</v>
      </c>
      <c r="J56" s="115">
        <v>1</v>
      </c>
      <c r="K56" s="116">
        <v>0.65359477124183007</v>
      </c>
    </row>
    <row r="57" spans="1:11" ht="14.1" customHeight="1" x14ac:dyDescent="0.2">
      <c r="A57" s="306" t="s">
        <v>284</v>
      </c>
      <c r="B57" s="307" t="s">
        <v>285</v>
      </c>
      <c r="C57" s="308"/>
      <c r="D57" s="113">
        <v>0.67982007769372321</v>
      </c>
      <c r="E57" s="115">
        <v>133</v>
      </c>
      <c r="F57" s="114">
        <v>137</v>
      </c>
      <c r="G57" s="114">
        <v>126</v>
      </c>
      <c r="H57" s="114">
        <v>81</v>
      </c>
      <c r="I57" s="140">
        <v>117</v>
      </c>
      <c r="J57" s="115">
        <v>16</v>
      </c>
      <c r="K57" s="116">
        <v>13.675213675213675</v>
      </c>
    </row>
    <row r="58" spans="1:11" ht="14.1" customHeight="1" x14ac:dyDescent="0.2">
      <c r="A58" s="306">
        <v>73</v>
      </c>
      <c r="B58" s="307" t="s">
        <v>286</v>
      </c>
      <c r="C58" s="308"/>
      <c r="D58" s="113">
        <v>1.0682886935187079</v>
      </c>
      <c r="E58" s="115">
        <v>209</v>
      </c>
      <c r="F58" s="114">
        <v>138</v>
      </c>
      <c r="G58" s="114">
        <v>202</v>
      </c>
      <c r="H58" s="114">
        <v>168</v>
      </c>
      <c r="I58" s="140">
        <v>180</v>
      </c>
      <c r="J58" s="115">
        <v>29</v>
      </c>
      <c r="K58" s="116">
        <v>16.111111111111111</v>
      </c>
    </row>
    <row r="59" spans="1:11" ht="14.1" customHeight="1" x14ac:dyDescent="0.2">
      <c r="A59" s="306" t="s">
        <v>287</v>
      </c>
      <c r="B59" s="307" t="s">
        <v>288</v>
      </c>
      <c r="C59" s="308"/>
      <c r="D59" s="113">
        <v>0.80760580658352077</v>
      </c>
      <c r="E59" s="115">
        <v>158</v>
      </c>
      <c r="F59" s="114">
        <v>99</v>
      </c>
      <c r="G59" s="114">
        <v>140</v>
      </c>
      <c r="H59" s="114">
        <v>116</v>
      </c>
      <c r="I59" s="140">
        <v>132</v>
      </c>
      <c r="J59" s="115">
        <v>26</v>
      </c>
      <c r="K59" s="116">
        <v>19.696969696969695</v>
      </c>
    </row>
    <row r="60" spans="1:11" ht="14.1" customHeight="1" x14ac:dyDescent="0.2">
      <c r="A60" s="306">
        <v>81</v>
      </c>
      <c r="B60" s="307" t="s">
        <v>289</v>
      </c>
      <c r="C60" s="308"/>
      <c r="D60" s="113">
        <v>6.3381721529339607</v>
      </c>
      <c r="E60" s="115">
        <v>1240</v>
      </c>
      <c r="F60" s="114">
        <v>975</v>
      </c>
      <c r="G60" s="114">
        <v>1048</v>
      </c>
      <c r="H60" s="114">
        <v>1150</v>
      </c>
      <c r="I60" s="140">
        <v>1072</v>
      </c>
      <c r="J60" s="115">
        <v>168</v>
      </c>
      <c r="K60" s="116">
        <v>15.671641791044776</v>
      </c>
    </row>
    <row r="61" spans="1:11" ht="14.1" customHeight="1" x14ac:dyDescent="0.2">
      <c r="A61" s="306" t="s">
        <v>290</v>
      </c>
      <c r="B61" s="307" t="s">
        <v>291</v>
      </c>
      <c r="C61" s="308"/>
      <c r="D61" s="113">
        <v>2.0496830913923532</v>
      </c>
      <c r="E61" s="115">
        <v>401</v>
      </c>
      <c r="F61" s="114">
        <v>255</v>
      </c>
      <c r="G61" s="114">
        <v>307</v>
      </c>
      <c r="H61" s="114">
        <v>413</v>
      </c>
      <c r="I61" s="140">
        <v>315</v>
      </c>
      <c r="J61" s="115">
        <v>86</v>
      </c>
      <c r="K61" s="116">
        <v>27.301587301587301</v>
      </c>
    </row>
    <row r="62" spans="1:11" ht="14.1" customHeight="1" x14ac:dyDescent="0.2">
      <c r="A62" s="306" t="s">
        <v>292</v>
      </c>
      <c r="B62" s="307" t="s">
        <v>293</v>
      </c>
      <c r="C62" s="308"/>
      <c r="D62" s="113">
        <v>2.0803516663259045</v>
      </c>
      <c r="E62" s="115">
        <v>407</v>
      </c>
      <c r="F62" s="114">
        <v>423</v>
      </c>
      <c r="G62" s="114">
        <v>422</v>
      </c>
      <c r="H62" s="114">
        <v>373</v>
      </c>
      <c r="I62" s="140">
        <v>390</v>
      </c>
      <c r="J62" s="115">
        <v>17</v>
      </c>
      <c r="K62" s="116">
        <v>4.3589743589743586</v>
      </c>
    </row>
    <row r="63" spans="1:11" ht="14.1" customHeight="1" x14ac:dyDescent="0.2">
      <c r="A63" s="306"/>
      <c r="B63" s="307" t="s">
        <v>294</v>
      </c>
      <c r="C63" s="308"/>
      <c r="D63" s="113">
        <v>1.8452259251686771</v>
      </c>
      <c r="E63" s="115">
        <v>361</v>
      </c>
      <c r="F63" s="114">
        <v>368</v>
      </c>
      <c r="G63" s="114">
        <v>367</v>
      </c>
      <c r="H63" s="114">
        <v>324</v>
      </c>
      <c r="I63" s="140">
        <v>345</v>
      </c>
      <c r="J63" s="115">
        <v>16</v>
      </c>
      <c r="K63" s="116">
        <v>4.63768115942029</v>
      </c>
    </row>
    <row r="64" spans="1:11" ht="14.1" customHeight="1" x14ac:dyDescent="0.2">
      <c r="A64" s="306" t="s">
        <v>295</v>
      </c>
      <c r="B64" s="307" t="s">
        <v>296</v>
      </c>
      <c r="C64" s="308"/>
      <c r="D64" s="113">
        <v>0.89450010222858312</v>
      </c>
      <c r="E64" s="115">
        <v>175</v>
      </c>
      <c r="F64" s="114">
        <v>96</v>
      </c>
      <c r="G64" s="114">
        <v>89</v>
      </c>
      <c r="H64" s="114">
        <v>130</v>
      </c>
      <c r="I64" s="140">
        <v>113</v>
      </c>
      <c r="J64" s="115">
        <v>62</v>
      </c>
      <c r="K64" s="116">
        <v>54.86725663716814</v>
      </c>
    </row>
    <row r="65" spans="1:11" ht="14.1" customHeight="1" x14ac:dyDescent="0.2">
      <c r="A65" s="306" t="s">
        <v>297</v>
      </c>
      <c r="B65" s="307" t="s">
        <v>298</v>
      </c>
      <c r="C65" s="308"/>
      <c r="D65" s="113">
        <v>0.73093436924964217</v>
      </c>
      <c r="E65" s="115">
        <v>143</v>
      </c>
      <c r="F65" s="114">
        <v>113</v>
      </c>
      <c r="G65" s="114">
        <v>119</v>
      </c>
      <c r="H65" s="114">
        <v>123</v>
      </c>
      <c r="I65" s="140">
        <v>132</v>
      </c>
      <c r="J65" s="115">
        <v>11</v>
      </c>
      <c r="K65" s="116">
        <v>8.3333333333333339</v>
      </c>
    </row>
    <row r="66" spans="1:11" ht="14.1" customHeight="1" x14ac:dyDescent="0.2">
      <c r="A66" s="306">
        <v>82</v>
      </c>
      <c r="B66" s="307" t="s">
        <v>299</v>
      </c>
      <c r="C66" s="308"/>
      <c r="D66" s="113">
        <v>3.1946432222449399</v>
      </c>
      <c r="E66" s="115">
        <v>625</v>
      </c>
      <c r="F66" s="114">
        <v>644</v>
      </c>
      <c r="G66" s="114">
        <v>752</v>
      </c>
      <c r="H66" s="114">
        <v>582</v>
      </c>
      <c r="I66" s="140">
        <v>641</v>
      </c>
      <c r="J66" s="115">
        <v>-16</v>
      </c>
      <c r="K66" s="116">
        <v>-2.4960998439937598</v>
      </c>
    </row>
    <row r="67" spans="1:11" ht="14.1" customHeight="1" x14ac:dyDescent="0.2">
      <c r="A67" s="306" t="s">
        <v>300</v>
      </c>
      <c r="B67" s="307" t="s">
        <v>301</v>
      </c>
      <c r="C67" s="308"/>
      <c r="D67" s="113">
        <v>1.8350030668574933</v>
      </c>
      <c r="E67" s="115">
        <v>359</v>
      </c>
      <c r="F67" s="114">
        <v>449</v>
      </c>
      <c r="G67" s="114">
        <v>489</v>
      </c>
      <c r="H67" s="114">
        <v>360</v>
      </c>
      <c r="I67" s="140">
        <v>383</v>
      </c>
      <c r="J67" s="115">
        <v>-24</v>
      </c>
      <c r="K67" s="116">
        <v>-6.2663185378590081</v>
      </c>
    </row>
    <row r="68" spans="1:11" ht="14.1" customHeight="1" x14ac:dyDescent="0.2">
      <c r="A68" s="306" t="s">
        <v>302</v>
      </c>
      <c r="B68" s="307" t="s">
        <v>303</v>
      </c>
      <c r="C68" s="308"/>
      <c r="D68" s="113">
        <v>1.006951543651605</v>
      </c>
      <c r="E68" s="115">
        <v>197</v>
      </c>
      <c r="F68" s="114">
        <v>153</v>
      </c>
      <c r="G68" s="114">
        <v>172</v>
      </c>
      <c r="H68" s="114">
        <v>187</v>
      </c>
      <c r="I68" s="140">
        <v>199</v>
      </c>
      <c r="J68" s="115">
        <v>-2</v>
      </c>
      <c r="K68" s="116">
        <v>-1.0050251256281406</v>
      </c>
    </row>
    <row r="69" spans="1:11" ht="14.1" customHeight="1" x14ac:dyDescent="0.2">
      <c r="A69" s="306">
        <v>83</v>
      </c>
      <c r="B69" s="307" t="s">
        <v>304</v>
      </c>
      <c r="C69" s="308"/>
      <c r="D69" s="113">
        <v>3.8437947250051114</v>
      </c>
      <c r="E69" s="115">
        <v>752</v>
      </c>
      <c r="F69" s="114">
        <v>613</v>
      </c>
      <c r="G69" s="114">
        <v>1428</v>
      </c>
      <c r="H69" s="114">
        <v>605</v>
      </c>
      <c r="I69" s="140">
        <v>700</v>
      </c>
      <c r="J69" s="115">
        <v>52</v>
      </c>
      <c r="K69" s="116">
        <v>7.4285714285714288</v>
      </c>
    </row>
    <row r="70" spans="1:11" ht="14.1" customHeight="1" x14ac:dyDescent="0.2">
      <c r="A70" s="306" t="s">
        <v>305</v>
      </c>
      <c r="B70" s="307" t="s">
        <v>306</v>
      </c>
      <c r="C70" s="308"/>
      <c r="D70" s="113">
        <v>3.0004089143324473</v>
      </c>
      <c r="E70" s="115">
        <v>587</v>
      </c>
      <c r="F70" s="114">
        <v>436</v>
      </c>
      <c r="G70" s="114">
        <v>1227</v>
      </c>
      <c r="H70" s="114">
        <v>473</v>
      </c>
      <c r="I70" s="140">
        <v>554</v>
      </c>
      <c r="J70" s="115">
        <v>33</v>
      </c>
      <c r="K70" s="116">
        <v>5.9566787003610111</v>
      </c>
    </row>
    <row r="71" spans="1:11" ht="14.1" customHeight="1" x14ac:dyDescent="0.2">
      <c r="A71" s="306"/>
      <c r="B71" s="307" t="s">
        <v>307</v>
      </c>
      <c r="C71" s="308"/>
      <c r="D71" s="113">
        <v>1.635657329789409</v>
      </c>
      <c r="E71" s="115">
        <v>320</v>
      </c>
      <c r="F71" s="114">
        <v>248</v>
      </c>
      <c r="G71" s="114">
        <v>705</v>
      </c>
      <c r="H71" s="114">
        <v>237</v>
      </c>
      <c r="I71" s="140">
        <v>282</v>
      </c>
      <c r="J71" s="115">
        <v>38</v>
      </c>
      <c r="K71" s="116">
        <v>13.475177304964539</v>
      </c>
    </row>
    <row r="72" spans="1:11" ht="14.1" customHeight="1" x14ac:dyDescent="0.2">
      <c r="A72" s="306">
        <v>84</v>
      </c>
      <c r="B72" s="307" t="s">
        <v>308</v>
      </c>
      <c r="C72" s="308"/>
      <c r="D72" s="113">
        <v>1.2318544264976488</v>
      </c>
      <c r="E72" s="115">
        <v>241</v>
      </c>
      <c r="F72" s="114">
        <v>209</v>
      </c>
      <c r="G72" s="114">
        <v>357</v>
      </c>
      <c r="H72" s="114">
        <v>181</v>
      </c>
      <c r="I72" s="140">
        <v>226</v>
      </c>
      <c r="J72" s="115">
        <v>15</v>
      </c>
      <c r="K72" s="116">
        <v>6.6371681415929205</v>
      </c>
    </row>
    <row r="73" spans="1:11" ht="14.1" customHeight="1" x14ac:dyDescent="0.2">
      <c r="A73" s="306" t="s">
        <v>309</v>
      </c>
      <c r="B73" s="307" t="s">
        <v>310</v>
      </c>
      <c r="C73" s="308"/>
      <c r="D73" s="113">
        <v>0.67982007769372321</v>
      </c>
      <c r="E73" s="115">
        <v>133</v>
      </c>
      <c r="F73" s="114">
        <v>103</v>
      </c>
      <c r="G73" s="114">
        <v>226</v>
      </c>
      <c r="H73" s="114">
        <v>83</v>
      </c>
      <c r="I73" s="140">
        <v>128</v>
      </c>
      <c r="J73" s="115">
        <v>5</v>
      </c>
      <c r="K73" s="116">
        <v>3.90625</v>
      </c>
    </row>
    <row r="74" spans="1:11" ht="14.1" customHeight="1" x14ac:dyDescent="0.2">
      <c r="A74" s="306" t="s">
        <v>311</v>
      </c>
      <c r="B74" s="307" t="s">
        <v>312</v>
      </c>
      <c r="C74" s="308"/>
      <c r="D74" s="113">
        <v>9.2005724800654262E-2</v>
      </c>
      <c r="E74" s="115">
        <v>18</v>
      </c>
      <c r="F74" s="114">
        <v>25</v>
      </c>
      <c r="G74" s="114">
        <v>42</v>
      </c>
      <c r="H74" s="114">
        <v>12</v>
      </c>
      <c r="I74" s="140">
        <v>18</v>
      </c>
      <c r="J74" s="115">
        <v>0</v>
      </c>
      <c r="K74" s="116">
        <v>0</v>
      </c>
    </row>
    <row r="75" spans="1:11" ht="14.1" customHeight="1" x14ac:dyDescent="0.2">
      <c r="A75" s="306" t="s">
        <v>313</v>
      </c>
      <c r="B75" s="307" t="s">
        <v>314</v>
      </c>
      <c r="C75" s="308"/>
      <c r="D75" s="113">
        <v>7.1560008178286644E-2</v>
      </c>
      <c r="E75" s="115">
        <v>14</v>
      </c>
      <c r="F75" s="114">
        <v>7</v>
      </c>
      <c r="G75" s="114">
        <v>13</v>
      </c>
      <c r="H75" s="114">
        <v>9</v>
      </c>
      <c r="I75" s="140">
        <v>12</v>
      </c>
      <c r="J75" s="115">
        <v>2</v>
      </c>
      <c r="K75" s="116">
        <v>16.666666666666668</v>
      </c>
    </row>
    <row r="76" spans="1:11" ht="14.1" customHeight="1" x14ac:dyDescent="0.2">
      <c r="A76" s="306">
        <v>91</v>
      </c>
      <c r="B76" s="307" t="s">
        <v>315</v>
      </c>
      <c r="C76" s="308"/>
      <c r="D76" s="113">
        <v>0.15845430382334902</v>
      </c>
      <c r="E76" s="115">
        <v>31</v>
      </c>
      <c r="F76" s="114">
        <v>16</v>
      </c>
      <c r="G76" s="114">
        <v>31</v>
      </c>
      <c r="H76" s="114">
        <v>17</v>
      </c>
      <c r="I76" s="140">
        <v>16</v>
      </c>
      <c r="J76" s="115">
        <v>15</v>
      </c>
      <c r="K76" s="116">
        <v>93.75</v>
      </c>
    </row>
    <row r="77" spans="1:11" ht="14.1" customHeight="1" x14ac:dyDescent="0.2">
      <c r="A77" s="306">
        <v>92</v>
      </c>
      <c r="B77" s="307" t="s">
        <v>316</v>
      </c>
      <c r="C77" s="308"/>
      <c r="D77" s="113">
        <v>0.93539153547331833</v>
      </c>
      <c r="E77" s="115">
        <v>183</v>
      </c>
      <c r="F77" s="114">
        <v>190</v>
      </c>
      <c r="G77" s="114">
        <v>189</v>
      </c>
      <c r="H77" s="114">
        <v>167</v>
      </c>
      <c r="I77" s="140">
        <v>191</v>
      </c>
      <c r="J77" s="115">
        <v>-8</v>
      </c>
      <c r="K77" s="116">
        <v>-4.1884816753926701</v>
      </c>
    </row>
    <row r="78" spans="1:11" ht="14.1" customHeight="1" x14ac:dyDescent="0.2">
      <c r="A78" s="306">
        <v>93</v>
      </c>
      <c r="B78" s="307" t="s">
        <v>317</v>
      </c>
      <c r="C78" s="308"/>
      <c r="D78" s="113">
        <v>7.6671437333878559E-2</v>
      </c>
      <c r="E78" s="115">
        <v>15</v>
      </c>
      <c r="F78" s="114">
        <v>14</v>
      </c>
      <c r="G78" s="114" t="s">
        <v>514</v>
      </c>
      <c r="H78" s="114">
        <v>14</v>
      </c>
      <c r="I78" s="140">
        <v>16</v>
      </c>
      <c r="J78" s="115">
        <v>-1</v>
      </c>
      <c r="K78" s="116">
        <v>-6.25</v>
      </c>
    </row>
    <row r="79" spans="1:11" ht="14.1" customHeight="1" x14ac:dyDescent="0.2">
      <c r="A79" s="306">
        <v>94</v>
      </c>
      <c r="B79" s="307" t="s">
        <v>318</v>
      </c>
      <c r="C79" s="308"/>
      <c r="D79" s="113">
        <v>6.4557350235125739</v>
      </c>
      <c r="E79" s="115">
        <v>1263</v>
      </c>
      <c r="F79" s="114">
        <v>1259</v>
      </c>
      <c r="G79" s="114">
        <v>1143</v>
      </c>
      <c r="H79" s="114">
        <v>965</v>
      </c>
      <c r="I79" s="140">
        <v>992</v>
      </c>
      <c r="J79" s="115">
        <v>271</v>
      </c>
      <c r="K79" s="116">
        <v>27.318548387096776</v>
      </c>
    </row>
    <row r="80" spans="1:11" ht="14.1" customHeight="1" x14ac:dyDescent="0.2">
      <c r="A80" s="306" t="s">
        <v>319</v>
      </c>
      <c r="B80" s="307" t="s">
        <v>320</v>
      </c>
      <c r="C80" s="308"/>
      <c r="D80" s="113">
        <v>0</v>
      </c>
      <c r="E80" s="115">
        <v>0</v>
      </c>
      <c r="F80" s="114">
        <v>5</v>
      </c>
      <c r="G80" s="114" t="s">
        <v>514</v>
      </c>
      <c r="H80" s="114" t="s">
        <v>514</v>
      </c>
      <c r="I80" s="140" t="s">
        <v>514</v>
      </c>
      <c r="J80" s="115" t="s">
        <v>514</v>
      </c>
      <c r="K80" s="116" t="s">
        <v>514</v>
      </c>
    </row>
    <row r="81" spans="1:11" ht="14.1" customHeight="1" x14ac:dyDescent="0.2">
      <c r="A81" s="310" t="s">
        <v>321</v>
      </c>
      <c r="B81" s="311" t="s">
        <v>334</v>
      </c>
      <c r="C81" s="312"/>
      <c r="D81" s="125">
        <v>6.1337149867102841E-2</v>
      </c>
      <c r="E81" s="143">
        <v>12</v>
      </c>
      <c r="F81" s="144">
        <v>19</v>
      </c>
      <c r="G81" s="144">
        <v>43</v>
      </c>
      <c r="H81" s="144">
        <v>16</v>
      </c>
      <c r="I81" s="145">
        <v>23</v>
      </c>
      <c r="J81" s="143">
        <v>-11</v>
      </c>
      <c r="K81" s="146">
        <v>-47.826086956521742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166592</v>
      </c>
      <c r="C10" s="114">
        <v>97295</v>
      </c>
      <c r="D10" s="114">
        <v>69297</v>
      </c>
      <c r="E10" s="114">
        <v>132158</v>
      </c>
      <c r="F10" s="114">
        <v>32058</v>
      </c>
      <c r="G10" s="114">
        <v>18927</v>
      </c>
      <c r="H10" s="114">
        <v>43545</v>
      </c>
      <c r="I10" s="115">
        <v>57017</v>
      </c>
      <c r="J10" s="114">
        <v>40833</v>
      </c>
      <c r="K10" s="114">
        <v>16184</v>
      </c>
      <c r="L10" s="422">
        <v>13944</v>
      </c>
      <c r="M10" s="423">
        <v>14152</v>
      </c>
    </row>
    <row r="11" spans="1:13" ht="11.1" customHeight="1" x14ac:dyDescent="0.2">
      <c r="A11" s="421" t="s">
        <v>388</v>
      </c>
      <c r="B11" s="115">
        <v>168194</v>
      </c>
      <c r="C11" s="114">
        <v>98367</v>
      </c>
      <c r="D11" s="114">
        <v>69827</v>
      </c>
      <c r="E11" s="114">
        <v>133340</v>
      </c>
      <c r="F11" s="114">
        <v>32573</v>
      </c>
      <c r="G11" s="114">
        <v>18446</v>
      </c>
      <c r="H11" s="114">
        <v>44464</v>
      </c>
      <c r="I11" s="115">
        <v>58170</v>
      </c>
      <c r="J11" s="114">
        <v>41646</v>
      </c>
      <c r="K11" s="114">
        <v>16524</v>
      </c>
      <c r="L11" s="422">
        <v>12290</v>
      </c>
      <c r="M11" s="423">
        <v>11343</v>
      </c>
    </row>
    <row r="12" spans="1:13" ht="11.1" customHeight="1" x14ac:dyDescent="0.2">
      <c r="A12" s="421" t="s">
        <v>389</v>
      </c>
      <c r="B12" s="115">
        <v>171725</v>
      </c>
      <c r="C12" s="114">
        <v>100580</v>
      </c>
      <c r="D12" s="114">
        <v>71145</v>
      </c>
      <c r="E12" s="114">
        <v>136436</v>
      </c>
      <c r="F12" s="114">
        <v>32804</v>
      </c>
      <c r="G12" s="114">
        <v>20581</v>
      </c>
      <c r="H12" s="114">
        <v>45326</v>
      </c>
      <c r="I12" s="115">
        <v>58699</v>
      </c>
      <c r="J12" s="114">
        <v>41368</v>
      </c>
      <c r="K12" s="114">
        <v>17331</v>
      </c>
      <c r="L12" s="422">
        <v>17712</v>
      </c>
      <c r="M12" s="423">
        <v>14768</v>
      </c>
    </row>
    <row r="13" spans="1:13" s="110" customFormat="1" ht="11.1" customHeight="1" x14ac:dyDescent="0.2">
      <c r="A13" s="421" t="s">
        <v>390</v>
      </c>
      <c r="B13" s="115">
        <v>171287</v>
      </c>
      <c r="C13" s="114">
        <v>99786</v>
      </c>
      <c r="D13" s="114">
        <v>71501</v>
      </c>
      <c r="E13" s="114">
        <v>135604</v>
      </c>
      <c r="F13" s="114">
        <v>33213</v>
      </c>
      <c r="G13" s="114">
        <v>20147</v>
      </c>
      <c r="H13" s="114">
        <v>45808</v>
      </c>
      <c r="I13" s="115">
        <v>58776</v>
      </c>
      <c r="J13" s="114">
        <v>41451</v>
      </c>
      <c r="K13" s="114">
        <v>17325</v>
      </c>
      <c r="L13" s="422">
        <v>11428</v>
      </c>
      <c r="M13" s="423">
        <v>13064</v>
      </c>
    </row>
    <row r="14" spans="1:13" ht="15" customHeight="1" x14ac:dyDescent="0.2">
      <c r="A14" s="421" t="s">
        <v>391</v>
      </c>
      <c r="B14" s="115">
        <v>171339</v>
      </c>
      <c r="C14" s="114">
        <v>99563</v>
      </c>
      <c r="D14" s="114">
        <v>71776</v>
      </c>
      <c r="E14" s="114">
        <v>131513</v>
      </c>
      <c r="F14" s="114">
        <v>37653</v>
      </c>
      <c r="G14" s="114">
        <v>19475</v>
      </c>
      <c r="H14" s="114">
        <v>46572</v>
      </c>
      <c r="I14" s="115">
        <v>58598</v>
      </c>
      <c r="J14" s="114">
        <v>41227</v>
      </c>
      <c r="K14" s="114">
        <v>17371</v>
      </c>
      <c r="L14" s="422">
        <v>15247</v>
      </c>
      <c r="M14" s="423">
        <v>14678</v>
      </c>
    </row>
    <row r="15" spans="1:13" ht="11.1" customHeight="1" x14ac:dyDescent="0.2">
      <c r="A15" s="421" t="s">
        <v>388</v>
      </c>
      <c r="B15" s="115">
        <v>172677</v>
      </c>
      <c r="C15" s="114">
        <v>100501</v>
      </c>
      <c r="D15" s="114">
        <v>72176</v>
      </c>
      <c r="E15" s="114">
        <v>131812</v>
      </c>
      <c r="F15" s="114">
        <v>38749</v>
      </c>
      <c r="G15" s="114">
        <v>19059</v>
      </c>
      <c r="H15" s="114">
        <v>47599</v>
      </c>
      <c r="I15" s="115">
        <v>59037</v>
      </c>
      <c r="J15" s="114">
        <v>41597</v>
      </c>
      <c r="K15" s="114">
        <v>17440</v>
      </c>
      <c r="L15" s="422">
        <v>13483</v>
      </c>
      <c r="M15" s="423">
        <v>12304</v>
      </c>
    </row>
    <row r="16" spans="1:13" ht="11.1" customHeight="1" x14ac:dyDescent="0.2">
      <c r="A16" s="421" t="s">
        <v>389</v>
      </c>
      <c r="B16" s="115">
        <v>176878</v>
      </c>
      <c r="C16" s="114">
        <v>102855</v>
      </c>
      <c r="D16" s="114">
        <v>74023</v>
      </c>
      <c r="E16" s="114">
        <v>135727</v>
      </c>
      <c r="F16" s="114">
        <v>39763</v>
      </c>
      <c r="G16" s="114">
        <v>21364</v>
      </c>
      <c r="H16" s="114">
        <v>48511</v>
      </c>
      <c r="I16" s="115">
        <v>59429</v>
      </c>
      <c r="J16" s="114">
        <v>41062</v>
      </c>
      <c r="K16" s="114">
        <v>18367</v>
      </c>
      <c r="L16" s="422">
        <v>19886</v>
      </c>
      <c r="M16" s="423">
        <v>16272</v>
      </c>
    </row>
    <row r="17" spans="1:13" s="110" customFormat="1" ht="11.1" customHeight="1" x14ac:dyDescent="0.2">
      <c r="A17" s="421" t="s">
        <v>390</v>
      </c>
      <c r="B17" s="115">
        <v>176370</v>
      </c>
      <c r="C17" s="114">
        <v>102169</v>
      </c>
      <c r="D17" s="114">
        <v>74201</v>
      </c>
      <c r="E17" s="114">
        <v>136046</v>
      </c>
      <c r="F17" s="114">
        <v>40044</v>
      </c>
      <c r="G17" s="114">
        <v>20801</v>
      </c>
      <c r="H17" s="114">
        <v>49050</v>
      </c>
      <c r="I17" s="115">
        <v>59250</v>
      </c>
      <c r="J17" s="114">
        <v>41011</v>
      </c>
      <c r="K17" s="114">
        <v>18239</v>
      </c>
      <c r="L17" s="422">
        <v>12071</v>
      </c>
      <c r="M17" s="423">
        <v>13005</v>
      </c>
    </row>
    <row r="18" spans="1:13" ht="15" customHeight="1" x14ac:dyDescent="0.2">
      <c r="A18" s="421" t="s">
        <v>392</v>
      </c>
      <c r="B18" s="115">
        <v>176643</v>
      </c>
      <c r="C18" s="114">
        <v>102113</v>
      </c>
      <c r="D18" s="114">
        <v>74530</v>
      </c>
      <c r="E18" s="114">
        <v>135107</v>
      </c>
      <c r="F18" s="114">
        <v>41250</v>
      </c>
      <c r="G18" s="114">
        <v>20183</v>
      </c>
      <c r="H18" s="114">
        <v>49725</v>
      </c>
      <c r="I18" s="115">
        <v>58747</v>
      </c>
      <c r="J18" s="114">
        <v>40744</v>
      </c>
      <c r="K18" s="114">
        <v>18003</v>
      </c>
      <c r="L18" s="422">
        <v>14774</v>
      </c>
      <c r="M18" s="423">
        <v>14770</v>
      </c>
    </row>
    <row r="19" spans="1:13" ht="11.1" customHeight="1" x14ac:dyDescent="0.2">
      <c r="A19" s="421" t="s">
        <v>388</v>
      </c>
      <c r="B19" s="115">
        <v>177500</v>
      </c>
      <c r="C19" s="114">
        <v>102708</v>
      </c>
      <c r="D19" s="114">
        <v>74792</v>
      </c>
      <c r="E19" s="114">
        <v>135132</v>
      </c>
      <c r="F19" s="114">
        <v>42062</v>
      </c>
      <c r="G19" s="114">
        <v>19460</v>
      </c>
      <c r="H19" s="114">
        <v>50815</v>
      </c>
      <c r="I19" s="115">
        <v>60065</v>
      </c>
      <c r="J19" s="114">
        <v>41609</v>
      </c>
      <c r="K19" s="114">
        <v>18456</v>
      </c>
      <c r="L19" s="422">
        <v>13602</v>
      </c>
      <c r="M19" s="423">
        <v>12756</v>
      </c>
    </row>
    <row r="20" spans="1:13" ht="11.1" customHeight="1" x14ac:dyDescent="0.2">
      <c r="A20" s="421" t="s">
        <v>389</v>
      </c>
      <c r="B20" s="115">
        <v>180912</v>
      </c>
      <c r="C20" s="114">
        <v>104516</v>
      </c>
      <c r="D20" s="114">
        <v>76396</v>
      </c>
      <c r="E20" s="114">
        <v>137771</v>
      </c>
      <c r="F20" s="114">
        <v>42621</v>
      </c>
      <c r="G20" s="114">
        <v>21613</v>
      </c>
      <c r="H20" s="114">
        <v>51738</v>
      </c>
      <c r="I20" s="115">
        <v>60616</v>
      </c>
      <c r="J20" s="114">
        <v>41234</v>
      </c>
      <c r="K20" s="114">
        <v>19382</v>
      </c>
      <c r="L20" s="422">
        <v>18341</v>
      </c>
      <c r="M20" s="423">
        <v>15347</v>
      </c>
    </row>
    <row r="21" spans="1:13" s="110" customFormat="1" ht="11.1" customHeight="1" x14ac:dyDescent="0.2">
      <c r="A21" s="421" t="s">
        <v>390</v>
      </c>
      <c r="B21" s="115">
        <v>179535</v>
      </c>
      <c r="C21" s="114">
        <v>103049</v>
      </c>
      <c r="D21" s="114">
        <v>76486</v>
      </c>
      <c r="E21" s="114">
        <v>136678</v>
      </c>
      <c r="F21" s="114">
        <v>42667</v>
      </c>
      <c r="G21" s="114">
        <v>20820</v>
      </c>
      <c r="H21" s="114">
        <v>52245</v>
      </c>
      <c r="I21" s="115">
        <v>60738</v>
      </c>
      <c r="J21" s="114">
        <v>41295</v>
      </c>
      <c r="K21" s="114">
        <v>19443</v>
      </c>
      <c r="L21" s="422">
        <v>10674</v>
      </c>
      <c r="M21" s="423">
        <v>12674</v>
      </c>
    </row>
    <row r="22" spans="1:13" ht="15" customHeight="1" x14ac:dyDescent="0.2">
      <c r="A22" s="421" t="s">
        <v>393</v>
      </c>
      <c r="B22" s="115">
        <v>179296</v>
      </c>
      <c r="C22" s="114">
        <v>102830</v>
      </c>
      <c r="D22" s="114">
        <v>76466</v>
      </c>
      <c r="E22" s="114">
        <v>135695</v>
      </c>
      <c r="F22" s="114">
        <v>42977</v>
      </c>
      <c r="G22" s="114">
        <v>19954</v>
      </c>
      <c r="H22" s="114">
        <v>52935</v>
      </c>
      <c r="I22" s="115">
        <v>59677</v>
      </c>
      <c r="J22" s="114">
        <v>40737</v>
      </c>
      <c r="K22" s="114">
        <v>18940</v>
      </c>
      <c r="L22" s="422">
        <v>14820</v>
      </c>
      <c r="M22" s="423">
        <v>15403</v>
      </c>
    </row>
    <row r="23" spans="1:13" ht="11.1" customHeight="1" x14ac:dyDescent="0.2">
      <c r="A23" s="421" t="s">
        <v>388</v>
      </c>
      <c r="B23" s="115">
        <v>179353</v>
      </c>
      <c r="C23" s="114">
        <v>103110</v>
      </c>
      <c r="D23" s="114">
        <v>76243</v>
      </c>
      <c r="E23" s="114">
        <v>135187</v>
      </c>
      <c r="F23" s="114">
        <v>43526</v>
      </c>
      <c r="G23" s="114">
        <v>19201</v>
      </c>
      <c r="H23" s="114">
        <v>53893</v>
      </c>
      <c r="I23" s="115">
        <v>60640</v>
      </c>
      <c r="J23" s="114">
        <v>41406</v>
      </c>
      <c r="K23" s="114">
        <v>19234</v>
      </c>
      <c r="L23" s="422">
        <v>12251</v>
      </c>
      <c r="M23" s="423">
        <v>11768</v>
      </c>
    </row>
    <row r="24" spans="1:13" ht="11.1" customHeight="1" x14ac:dyDescent="0.2">
      <c r="A24" s="421" t="s">
        <v>389</v>
      </c>
      <c r="B24" s="115">
        <v>182048</v>
      </c>
      <c r="C24" s="114">
        <v>104586</v>
      </c>
      <c r="D24" s="114">
        <v>77462</v>
      </c>
      <c r="E24" s="114">
        <v>135826</v>
      </c>
      <c r="F24" s="114">
        <v>43619</v>
      </c>
      <c r="G24" s="114">
        <v>21320</v>
      </c>
      <c r="H24" s="114">
        <v>54580</v>
      </c>
      <c r="I24" s="115">
        <v>61011</v>
      </c>
      <c r="J24" s="114">
        <v>41055</v>
      </c>
      <c r="K24" s="114">
        <v>19956</v>
      </c>
      <c r="L24" s="422">
        <v>18137</v>
      </c>
      <c r="M24" s="423">
        <v>15689</v>
      </c>
    </row>
    <row r="25" spans="1:13" s="110" customFormat="1" ht="11.1" customHeight="1" x14ac:dyDescent="0.2">
      <c r="A25" s="421" t="s">
        <v>390</v>
      </c>
      <c r="B25" s="115">
        <v>180623</v>
      </c>
      <c r="C25" s="114">
        <v>103364</v>
      </c>
      <c r="D25" s="114">
        <v>77259</v>
      </c>
      <c r="E25" s="114">
        <v>134103</v>
      </c>
      <c r="F25" s="114">
        <v>43927</v>
      </c>
      <c r="G25" s="114">
        <v>20597</v>
      </c>
      <c r="H25" s="114">
        <v>55009</v>
      </c>
      <c r="I25" s="115">
        <v>60632</v>
      </c>
      <c r="J25" s="114">
        <v>40924</v>
      </c>
      <c r="K25" s="114">
        <v>19708</v>
      </c>
      <c r="L25" s="422">
        <v>11159</v>
      </c>
      <c r="M25" s="423">
        <v>12839</v>
      </c>
    </row>
    <row r="26" spans="1:13" ht="15" customHeight="1" x14ac:dyDescent="0.2">
      <c r="A26" s="421" t="s">
        <v>394</v>
      </c>
      <c r="B26" s="115">
        <v>180357</v>
      </c>
      <c r="C26" s="114">
        <v>103429</v>
      </c>
      <c r="D26" s="114">
        <v>76928</v>
      </c>
      <c r="E26" s="114">
        <v>133592</v>
      </c>
      <c r="F26" s="114">
        <v>44172</v>
      </c>
      <c r="G26" s="114">
        <v>19790</v>
      </c>
      <c r="H26" s="114">
        <v>55686</v>
      </c>
      <c r="I26" s="115">
        <v>58848</v>
      </c>
      <c r="J26" s="114">
        <v>40048</v>
      </c>
      <c r="K26" s="114">
        <v>18800</v>
      </c>
      <c r="L26" s="422">
        <v>13898</v>
      </c>
      <c r="M26" s="423">
        <v>14198</v>
      </c>
    </row>
    <row r="27" spans="1:13" ht="11.1" customHeight="1" x14ac:dyDescent="0.2">
      <c r="A27" s="421" t="s">
        <v>388</v>
      </c>
      <c r="B27" s="115">
        <v>181844</v>
      </c>
      <c r="C27" s="114">
        <v>104287</v>
      </c>
      <c r="D27" s="114">
        <v>77557</v>
      </c>
      <c r="E27" s="114">
        <v>134053</v>
      </c>
      <c r="F27" s="114">
        <v>45304</v>
      </c>
      <c r="G27" s="114">
        <v>19110</v>
      </c>
      <c r="H27" s="114">
        <v>56907</v>
      </c>
      <c r="I27" s="115">
        <v>60293</v>
      </c>
      <c r="J27" s="114">
        <v>41005</v>
      </c>
      <c r="K27" s="114">
        <v>19288</v>
      </c>
      <c r="L27" s="422">
        <v>13414</v>
      </c>
      <c r="M27" s="423">
        <v>12235</v>
      </c>
    </row>
    <row r="28" spans="1:13" ht="11.1" customHeight="1" x14ac:dyDescent="0.2">
      <c r="A28" s="421" t="s">
        <v>389</v>
      </c>
      <c r="B28" s="115">
        <v>184623</v>
      </c>
      <c r="C28" s="114">
        <v>105906</v>
      </c>
      <c r="D28" s="114">
        <v>78717</v>
      </c>
      <c r="E28" s="114">
        <v>138674</v>
      </c>
      <c r="F28" s="114">
        <v>45708</v>
      </c>
      <c r="G28" s="114">
        <v>21130</v>
      </c>
      <c r="H28" s="114">
        <v>57284</v>
      </c>
      <c r="I28" s="115">
        <v>59998</v>
      </c>
      <c r="J28" s="114">
        <v>40335</v>
      </c>
      <c r="K28" s="114">
        <v>19663</v>
      </c>
      <c r="L28" s="422">
        <v>18935</v>
      </c>
      <c r="M28" s="423">
        <v>16237</v>
      </c>
    </row>
    <row r="29" spans="1:13" s="110" customFormat="1" ht="11.1" customHeight="1" x14ac:dyDescent="0.2">
      <c r="A29" s="421" t="s">
        <v>390</v>
      </c>
      <c r="B29" s="115">
        <v>183542</v>
      </c>
      <c r="C29" s="114">
        <v>104637</v>
      </c>
      <c r="D29" s="114">
        <v>78905</v>
      </c>
      <c r="E29" s="114">
        <v>137341</v>
      </c>
      <c r="F29" s="114">
        <v>46122</v>
      </c>
      <c r="G29" s="114">
        <v>20489</v>
      </c>
      <c r="H29" s="114">
        <v>57685</v>
      </c>
      <c r="I29" s="115">
        <v>59645</v>
      </c>
      <c r="J29" s="114">
        <v>39990</v>
      </c>
      <c r="K29" s="114">
        <v>19655</v>
      </c>
      <c r="L29" s="422">
        <v>11858</v>
      </c>
      <c r="M29" s="423">
        <v>13113</v>
      </c>
    </row>
    <row r="30" spans="1:13" ht="15" customHeight="1" x14ac:dyDescent="0.2">
      <c r="A30" s="421" t="s">
        <v>395</v>
      </c>
      <c r="B30" s="115">
        <v>184446</v>
      </c>
      <c r="C30" s="114">
        <v>104824</v>
      </c>
      <c r="D30" s="114">
        <v>79622</v>
      </c>
      <c r="E30" s="114">
        <v>137086</v>
      </c>
      <c r="F30" s="114">
        <v>47318</v>
      </c>
      <c r="G30" s="114">
        <v>19896</v>
      </c>
      <c r="H30" s="114">
        <v>58474</v>
      </c>
      <c r="I30" s="115">
        <v>58363</v>
      </c>
      <c r="J30" s="114">
        <v>38878</v>
      </c>
      <c r="K30" s="114">
        <v>19485</v>
      </c>
      <c r="L30" s="422">
        <v>15410</v>
      </c>
      <c r="M30" s="423">
        <v>15043</v>
      </c>
    </row>
    <row r="31" spans="1:13" ht="11.1" customHeight="1" x14ac:dyDescent="0.2">
      <c r="A31" s="421" t="s">
        <v>388</v>
      </c>
      <c r="B31" s="115">
        <v>185984</v>
      </c>
      <c r="C31" s="114">
        <v>105644</v>
      </c>
      <c r="D31" s="114">
        <v>80340</v>
      </c>
      <c r="E31" s="114">
        <v>137283</v>
      </c>
      <c r="F31" s="114">
        <v>48668</v>
      </c>
      <c r="G31" s="114">
        <v>19206</v>
      </c>
      <c r="H31" s="114">
        <v>59516</v>
      </c>
      <c r="I31" s="115">
        <v>59619</v>
      </c>
      <c r="J31" s="114">
        <v>39672</v>
      </c>
      <c r="K31" s="114">
        <v>19947</v>
      </c>
      <c r="L31" s="422">
        <v>14419</v>
      </c>
      <c r="M31" s="423">
        <v>13342</v>
      </c>
    </row>
    <row r="32" spans="1:13" ht="11.1" customHeight="1" x14ac:dyDescent="0.2">
      <c r="A32" s="421" t="s">
        <v>389</v>
      </c>
      <c r="B32" s="115">
        <v>190565</v>
      </c>
      <c r="C32" s="114">
        <v>108365</v>
      </c>
      <c r="D32" s="114">
        <v>82200</v>
      </c>
      <c r="E32" s="114">
        <v>141077</v>
      </c>
      <c r="F32" s="114">
        <v>49469</v>
      </c>
      <c r="G32" s="114">
        <v>21621</v>
      </c>
      <c r="H32" s="114">
        <v>60366</v>
      </c>
      <c r="I32" s="115">
        <v>59866</v>
      </c>
      <c r="J32" s="114">
        <v>39149</v>
      </c>
      <c r="K32" s="114">
        <v>20717</v>
      </c>
      <c r="L32" s="422">
        <v>20911</v>
      </c>
      <c r="M32" s="423">
        <v>17349</v>
      </c>
    </row>
    <row r="33" spans="1:13" s="110" customFormat="1" ht="11.1" customHeight="1" x14ac:dyDescent="0.2">
      <c r="A33" s="421" t="s">
        <v>390</v>
      </c>
      <c r="B33" s="115">
        <v>189324</v>
      </c>
      <c r="C33" s="114">
        <v>107246</v>
      </c>
      <c r="D33" s="114">
        <v>82078</v>
      </c>
      <c r="E33" s="114">
        <v>139689</v>
      </c>
      <c r="F33" s="114">
        <v>49621</v>
      </c>
      <c r="G33" s="114">
        <v>21055</v>
      </c>
      <c r="H33" s="114">
        <v>60480</v>
      </c>
      <c r="I33" s="115">
        <v>59181</v>
      </c>
      <c r="J33" s="114">
        <v>38817</v>
      </c>
      <c r="K33" s="114">
        <v>20364</v>
      </c>
      <c r="L33" s="422">
        <v>13637</v>
      </c>
      <c r="M33" s="423">
        <v>14589</v>
      </c>
    </row>
    <row r="34" spans="1:13" ht="15" customHeight="1" x14ac:dyDescent="0.2">
      <c r="A34" s="421" t="s">
        <v>396</v>
      </c>
      <c r="B34" s="115">
        <v>189647</v>
      </c>
      <c r="C34" s="114">
        <v>107515</v>
      </c>
      <c r="D34" s="114">
        <v>82132</v>
      </c>
      <c r="E34" s="114">
        <v>139546</v>
      </c>
      <c r="F34" s="114">
        <v>50092</v>
      </c>
      <c r="G34" s="114">
        <v>20380</v>
      </c>
      <c r="H34" s="114">
        <v>61408</v>
      </c>
      <c r="I34" s="115">
        <v>58628</v>
      </c>
      <c r="J34" s="114">
        <v>38407</v>
      </c>
      <c r="K34" s="114">
        <v>20221</v>
      </c>
      <c r="L34" s="422">
        <v>16820</v>
      </c>
      <c r="M34" s="423">
        <v>16939</v>
      </c>
    </row>
    <row r="35" spans="1:13" ht="11.1" customHeight="1" x14ac:dyDescent="0.2">
      <c r="A35" s="421" t="s">
        <v>388</v>
      </c>
      <c r="B35" s="115">
        <v>190244</v>
      </c>
      <c r="C35" s="114">
        <v>107906</v>
      </c>
      <c r="D35" s="114">
        <v>82338</v>
      </c>
      <c r="E35" s="114">
        <v>139323</v>
      </c>
      <c r="F35" s="114">
        <v>50914</v>
      </c>
      <c r="G35" s="114">
        <v>19608</v>
      </c>
      <c r="H35" s="114">
        <v>62329</v>
      </c>
      <c r="I35" s="115">
        <v>60055</v>
      </c>
      <c r="J35" s="114">
        <v>39442</v>
      </c>
      <c r="K35" s="114">
        <v>20613</v>
      </c>
      <c r="L35" s="422">
        <v>14307</v>
      </c>
      <c r="M35" s="423">
        <v>14041</v>
      </c>
    </row>
    <row r="36" spans="1:13" ht="11.1" customHeight="1" x14ac:dyDescent="0.2">
      <c r="A36" s="421" t="s">
        <v>389</v>
      </c>
      <c r="B36" s="115">
        <v>194245</v>
      </c>
      <c r="C36" s="114">
        <v>109940</v>
      </c>
      <c r="D36" s="114">
        <v>84305</v>
      </c>
      <c r="E36" s="114">
        <v>142784</v>
      </c>
      <c r="F36" s="114">
        <v>51458</v>
      </c>
      <c r="G36" s="114">
        <v>21698</v>
      </c>
      <c r="H36" s="114">
        <v>63297</v>
      </c>
      <c r="I36" s="115">
        <v>60743</v>
      </c>
      <c r="J36" s="114">
        <v>39174</v>
      </c>
      <c r="K36" s="114">
        <v>21569</v>
      </c>
      <c r="L36" s="422">
        <v>20186</v>
      </c>
      <c r="M36" s="423">
        <v>16760</v>
      </c>
    </row>
    <row r="37" spans="1:13" s="110" customFormat="1" ht="11.1" customHeight="1" x14ac:dyDescent="0.2">
      <c r="A37" s="421" t="s">
        <v>390</v>
      </c>
      <c r="B37" s="115">
        <v>193673</v>
      </c>
      <c r="C37" s="114">
        <v>109106</v>
      </c>
      <c r="D37" s="114">
        <v>84567</v>
      </c>
      <c r="E37" s="114">
        <v>141832</v>
      </c>
      <c r="F37" s="114">
        <v>51841</v>
      </c>
      <c r="G37" s="114">
        <v>21071</v>
      </c>
      <c r="H37" s="114">
        <v>63949</v>
      </c>
      <c r="I37" s="115">
        <v>60563</v>
      </c>
      <c r="J37" s="114">
        <v>38982</v>
      </c>
      <c r="K37" s="114">
        <v>21581</v>
      </c>
      <c r="L37" s="422">
        <v>13435</v>
      </c>
      <c r="M37" s="423">
        <v>14426</v>
      </c>
    </row>
    <row r="38" spans="1:13" ht="15" customHeight="1" x14ac:dyDescent="0.2">
      <c r="A38" s="424" t="s">
        <v>397</v>
      </c>
      <c r="B38" s="115">
        <v>194497</v>
      </c>
      <c r="C38" s="114">
        <v>109768</v>
      </c>
      <c r="D38" s="114">
        <v>84729</v>
      </c>
      <c r="E38" s="114">
        <v>142280</v>
      </c>
      <c r="F38" s="114">
        <v>52217</v>
      </c>
      <c r="G38" s="114">
        <v>20468</v>
      </c>
      <c r="H38" s="114">
        <v>64768</v>
      </c>
      <c r="I38" s="115">
        <v>60261</v>
      </c>
      <c r="J38" s="114">
        <v>38799</v>
      </c>
      <c r="K38" s="114">
        <v>21462</v>
      </c>
      <c r="L38" s="422">
        <v>17869</v>
      </c>
      <c r="M38" s="423">
        <v>17454</v>
      </c>
    </row>
    <row r="39" spans="1:13" ht="11.1" customHeight="1" x14ac:dyDescent="0.2">
      <c r="A39" s="421" t="s">
        <v>388</v>
      </c>
      <c r="B39" s="115">
        <v>195062</v>
      </c>
      <c r="C39" s="114">
        <v>110092</v>
      </c>
      <c r="D39" s="114">
        <v>84970</v>
      </c>
      <c r="E39" s="114">
        <v>142167</v>
      </c>
      <c r="F39" s="114">
        <v>52895</v>
      </c>
      <c r="G39" s="114">
        <v>19785</v>
      </c>
      <c r="H39" s="114">
        <v>65590</v>
      </c>
      <c r="I39" s="115">
        <v>61087</v>
      </c>
      <c r="J39" s="114">
        <v>39400</v>
      </c>
      <c r="K39" s="114">
        <v>21687</v>
      </c>
      <c r="L39" s="422">
        <v>15049</v>
      </c>
      <c r="M39" s="423">
        <v>14461</v>
      </c>
    </row>
    <row r="40" spans="1:13" ht="11.1" customHeight="1" x14ac:dyDescent="0.2">
      <c r="A40" s="424" t="s">
        <v>389</v>
      </c>
      <c r="B40" s="115">
        <v>198186</v>
      </c>
      <c r="C40" s="114">
        <v>111928</v>
      </c>
      <c r="D40" s="114">
        <v>86258</v>
      </c>
      <c r="E40" s="114">
        <v>144954</v>
      </c>
      <c r="F40" s="114">
        <v>53232</v>
      </c>
      <c r="G40" s="114">
        <v>21695</v>
      </c>
      <c r="H40" s="114">
        <v>66358</v>
      </c>
      <c r="I40" s="115">
        <v>61279</v>
      </c>
      <c r="J40" s="114">
        <v>38684</v>
      </c>
      <c r="K40" s="114">
        <v>22595</v>
      </c>
      <c r="L40" s="422">
        <v>22497</v>
      </c>
      <c r="M40" s="423">
        <v>19531</v>
      </c>
    </row>
    <row r="41" spans="1:13" s="110" customFormat="1" ht="11.1" customHeight="1" x14ac:dyDescent="0.2">
      <c r="A41" s="421" t="s">
        <v>390</v>
      </c>
      <c r="B41" s="115">
        <v>197483</v>
      </c>
      <c r="C41" s="114">
        <v>111283</v>
      </c>
      <c r="D41" s="114">
        <v>86200</v>
      </c>
      <c r="E41" s="114">
        <v>143906</v>
      </c>
      <c r="F41" s="114">
        <v>53577</v>
      </c>
      <c r="G41" s="114">
        <v>21090</v>
      </c>
      <c r="H41" s="114">
        <v>66904</v>
      </c>
      <c r="I41" s="115">
        <v>60621</v>
      </c>
      <c r="J41" s="114">
        <v>38224</v>
      </c>
      <c r="K41" s="114">
        <v>22397</v>
      </c>
      <c r="L41" s="422">
        <v>17366</v>
      </c>
      <c r="M41" s="423">
        <v>18464</v>
      </c>
    </row>
    <row r="42" spans="1:13" ht="15" customHeight="1" x14ac:dyDescent="0.2">
      <c r="A42" s="421" t="s">
        <v>398</v>
      </c>
      <c r="B42" s="115">
        <v>196839</v>
      </c>
      <c r="C42" s="114">
        <v>110749</v>
      </c>
      <c r="D42" s="114">
        <v>86090</v>
      </c>
      <c r="E42" s="114">
        <v>142757</v>
      </c>
      <c r="F42" s="114">
        <v>54082</v>
      </c>
      <c r="G42" s="114">
        <v>20336</v>
      </c>
      <c r="H42" s="114">
        <v>67025</v>
      </c>
      <c r="I42" s="115">
        <v>60042</v>
      </c>
      <c r="J42" s="114">
        <v>37815</v>
      </c>
      <c r="K42" s="114">
        <v>22227</v>
      </c>
      <c r="L42" s="422">
        <v>21389</v>
      </c>
      <c r="M42" s="423">
        <v>22185</v>
      </c>
    </row>
    <row r="43" spans="1:13" ht="11.1" customHeight="1" x14ac:dyDescent="0.2">
      <c r="A43" s="421" t="s">
        <v>388</v>
      </c>
      <c r="B43" s="115">
        <v>198860</v>
      </c>
      <c r="C43" s="114">
        <v>112049</v>
      </c>
      <c r="D43" s="114">
        <v>86811</v>
      </c>
      <c r="E43" s="114">
        <v>143876</v>
      </c>
      <c r="F43" s="114">
        <v>54984</v>
      </c>
      <c r="G43" s="114">
        <v>19915</v>
      </c>
      <c r="H43" s="114">
        <v>68166</v>
      </c>
      <c r="I43" s="115">
        <v>61420</v>
      </c>
      <c r="J43" s="114">
        <v>38622</v>
      </c>
      <c r="K43" s="114">
        <v>22798</v>
      </c>
      <c r="L43" s="422">
        <v>18610</v>
      </c>
      <c r="M43" s="423">
        <v>17847</v>
      </c>
    </row>
    <row r="44" spans="1:13" ht="11.1" customHeight="1" x14ac:dyDescent="0.2">
      <c r="A44" s="421" t="s">
        <v>389</v>
      </c>
      <c r="B44" s="115">
        <v>202400</v>
      </c>
      <c r="C44" s="114">
        <v>114221</v>
      </c>
      <c r="D44" s="114">
        <v>88179</v>
      </c>
      <c r="E44" s="114">
        <v>147337</v>
      </c>
      <c r="F44" s="114">
        <v>55063</v>
      </c>
      <c r="G44" s="114">
        <v>21884</v>
      </c>
      <c r="H44" s="114">
        <v>68941</v>
      </c>
      <c r="I44" s="115">
        <v>61060</v>
      </c>
      <c r="J44" s="114">
        <v>37627</v>
      </c>
      <c r="K44" s="114">
        <v>23433</v>
      </c>
      <c r="L44" s="422">
        <v>24984</v>
      </c>
      <c r="M44" s="423">
        <v>21867</v>
      </c>
    </row>
    <row r="45" spans="1:13" s="110" customFormat="1" ht="11.1" customHeight="1" x14ac:dyDescent="0.2">
      <c r="A45" s="421" t="s">
        <v>390</v>
      </c>
      <c r="B45" s="115">
        <v>201667</v>
      </c>
      <c r="C45" s="114">
        <v>113568</v>
      </c>
      <c r="D45" s="114">
        <v>88099</v>
      </c>
      <c r="E45" s="114">
        <v>146198</v>
      </c>
      <c r="F45" s="114">
        <v>55469</v>
      </c>
      <c r="G45" s="114">
        <v>21424</v>
      </c>
      <c r="H45" s="114">
        <v>69105</v>
      </c>
      <c r="I45" s="115">
        <v>60867</v>
      </c>
      <c r="J45" s="114">
        <v>37528</v>
      </c>
      <c r="K45" s="114">
        <v>23339</v>
      </c>
      <c r="L45" s="422">
        <v>17142</v>
      </c>
      <c r="M45" s="423">
        <v>18063</v>
      </c>
    </row>
    <row r="46" spans="1:13" ht="15" customHeight="1" x14ac:dyDescent="0.2">
      <c r="A46" s="421" t="s">
        <v>399</v>
      </c>
      <c r="B46" s="115">
        <v>202018</v>
      </c>
      <c r="C46" s="114">
        <v>113866</v>
      </c>
      <c r="D46" s="114">
        <v>88152</v>
      </c>
      <c r="E46" s="114">
        <v>146085</v>
      </c>
      <c r="F46" s="114">
        <v>55933</v>
      </c>
      <c r="G46" s="114">
        <v>20758</v>
      </c>
      <c r="H46" s="114">
        <v>69767</v>
      </c>
      <c r="I46" s="115">
        <v>60184</v>
      </c>
      <c r="J46" s="114">
        <v>37140</v>
      </c>
      <c r="K46" s="114">
        <v>23044</v>
      </c>
      <c r="L46" s="422">
        <v>18290</v>
      </c>
      <c r="M46" s="423">
        <v>18258</v>
      </c>
    </row>
    <row r="47" spans="1:13" ht="11.1" customHeight="1" x14ac:dyDescent="0.2">
      <c r="A47" s="421" t="s">
        <v>388</v>
      </c>
      <c r="B47" s="115">
        <v>203278</v>
      </c>
      <c r="C47" s="114">
        <v>114759</v>
      </c>
      <c r="D47" s="114">
        <v>88519</v>
      </c>
      <c r="E47" s="114">
        <v>146475</v>
      </c>
      <c r="F47" s="114">
        <v>56803</v>
      </c>
      <c r="G47" s="114">
        <v>20346</v>
      </c>
      <c r="H47" s="114">
        <v>70575</v>
      </c>
      <c r="I47" s="115">
        <v>61289</v>
      </c>
      <c r="J47" s="114">
        <v>37776</v>
      </c>
      <c r="K47" s="114">
        <v>23513</v>
      </c>
      <c r="L47" s="422">
        <v>17065</v>
      </c>
      <c r="M47" s="423">
        <v>16119</v>
      </c>
    </row>
    <row r="48" spans="1:13" ht="11.1" customHeight="1" x14ac:dyDescent="0.2">
      <c r="A48" s="421" t="s">
        <v>389</v>
      </c>
      <c r="B48" s="115">
        <v>207425</v>
      </c>
      <c r="C48" s="114">
        <v>117295</v>
      </c>
      <c r="D48" s="114">
        <v>90130</v>
      </c>
      <c r="E48" s="114">
        <v>150008</v>
      </c>
      <c r="F48" s="114">
        <v>57417</v>
      </c>
      <c r="G48" s="114">
        <v>22321</v>
      </c>
      <c r="H48" s="114">
        <v>71548</v>
      </c>
      <c r="I48" s="115">
        <v>60874</v>
      </c>
      <c r="J48" s="114">
        <v>36758</v>
      </c>
      <c r="K48" s="114">
        <v>24116</v>
      </c>
      <c r="L48" s="422">
        <v>23517</v>
      </c>
      <c r="M48" s="423">
        <v>20206</v>
      </c>
    </row>
    <row r="49" spans="1:17" s="110" customFormat="1" ht="11.1" customHeight="1" x14ac:dyDescent="0.2">
      <c r="A49" s="421" t="s">
        <v>390</v>
      </c>
      <c r="B49" s="115">
        <v>206133</v>
      </c>
      <c r="C49" s="114">
        <v>115996</v>
      </c>
      <c r="D49" s="114">
        <v>90137</v>
      </c>
      <c r="E49" s="114">
        <v>148287</v>
      </c>
      <c r="F49" s="114">
        <v>57846</v>
      </c>
      <c r="G49" s="114">
        <v>21688</v>
      </c>
      <c r="H49" s="114">
        <v>71565</v>
      </c>
      <c r="I49" s="115">
        <v>60383</v>
      </c>
      <c r="J49" s="114">
        <v>36380</v>
      </c>
      <c r="K49" s="114">
        <v>24003</v>
      </c>
      <c r="L49" s="422">
        <v>16759</v>
      </c>
      <c r="M49" s="423">
        <v>18181</v>
      </c>
    </row>
    <row r="50" spans="1:17" ht="15" customHeight="1" x14ac:dyDescent="0.2">
      <c r="A50" s="421" t="s">
        <v>400</v>
      </c>
      <c r="B50" s="143">
        <v>205351</v>
      </c>
      <c r="C50" s="144">
        <v>115682</v>
      </c>
      <c r="D50" s="144">
        <v>89669</v>
      </c>
      <c r="E50" s="144">
        <v>147762</v>
      </c>
      <c r="F50" s="144">
        <v>57589</v>
      </c>
      <c r="G50" s="144">
        <v>20751</v>
      </c>
      <c r="H50" s="144">
        <v>71855</v>
      </c>
      <c r="I50" s="143">
        <v>57430</v>
      </c>
      <c r="J50" s="144">
        <v>34736</v>
      </c>
      <c r="K50" s="144">
        <v>22694</v>
      </c>
      <c r="L50" s="425">
        <v>18224</v>
      </c>
      <c r="M50" s="426">
        <v>19564</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1.6498529833975191</v>
      </c>
      <c r="C6" s="479">
        <f>'Tabelle 3.3'!J11</f>
        <v>-4.5759670344277552</v>
      </c>
      <c r="D6" s="480">
        <f t="shared" ref="D6:E9" si="0">IF(OR(AND(B6&gt;=-50,B6&lt;=50),ISNUMBER(B6)=FALSE),B6,"")</f>
        <v>1.6498529833975191</v>
      </c>
      <c r="E6" s="480">
        <f t="shared" si="0"/>
        <v>-4.5759670344277552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1.6498529833975191</v>
      </c>
      <c r="C14" s="479">
        <f>'Tabelle 3.3'!J11</f>
        <v>-4.5759670344277552</v>
      </c>
      <c r="D14" s="480">
        <f>IF(OR(AND(B14&gt;=-50,B14&lt;=50),ISNUMBER(B14)=FALSE),B14,"")</f>
        <v>1.6498529833975191</v>
      </c>
      <c r="E14" s="480">
        <f>IF(OR(AND(C14&gt;=-50,C14&lt;=50),ISNUMBER(C14)=FALSE),C14,"")</f>
        <v>-4.5759670344277552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-0.29175784099197666</v>
      </c>
      <c r="C15" s="479">
        <f>'Tabelle 3.3'!J12</f>
        <v>1.7195767195767195</v>
      </c>
      <c r="D15" s="480">
        <f t="shared" ref="D15:E45" si="3">IF(OR(AND(B15&gt;=-50,B15&lt;=50),ISNUMBER(B15)=FALSE),B15,"")</f>
        <v>-0.29175784099197666</v>
      </c>
      <c r="E15" s="480">
        <f t="shared" si="3"/>
        <v>1.7195767195767195</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0.87931034482758619</v>
      </c>
      <c r="C16" s="479">
        <f>'Tabelle 3.3'!J13</f>
        <v>-6.1728395061728394</v>
      </c>
      <c r="D16" s="480">
        <f t="shared" si="3"/>
        <v>0.87931034482758619</v>
      </c>
      <c r="E16" s="480">
        <f t="shared" si="3"/>
        <v>-6.1728395061728394</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0.15413801280531184</v>
      </c>
      <c r="C17" s="479">
        <f>'Tabelle 3.3'!J14</f>
        <v>-4.6484260076493085</v>
      </c>
      <c r="D17" s="480">
        <f t="shared" si="3"/>
        <v>0.15413801280531184</v>
      </c>
      <c r="E17" s="480">
        <f t="shared" si="3"/>
        <v>-4.6484260076493085</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4.8128342245989302</v>
      </c>
      <c r="C18" s="479">
        <f>'Tabelle 3.3'!J15</f>
        <v>-3.5414165666266508</v>
      </c>
      <c r="D18" s="480">
        <f t="shared" si="3"/>
        <v>4.8128342245989302</v>
      </c>
      <c r="E18" s="480">
        <f t="shared" si="3"/>
        <v>-3.5414165666266508</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-1.0085236515062788</v>
      </c>
      <c r="C19" s="479">
        <f>'Tabelle 3.3'!J16</f>
        <v>-4.716981132075472</v>
      </c>
      <c r="D19" s="480">
        <f t="shared" si="3"/>
        <v>-1.0085236515062788</v>
      </c>
      <c r="E19" s="480">
        <f t="shared" si="3"/>
        <v>-4.716981132075472</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-0.270310857486109</v>
      </c>
      <c r="C20" s="479">
        <f>'Tabelle 3.3'!J17</f>
        <v>-7.7601410934744264</v>
      </c>
      <c r="D20" s="480">
        <f t="shared" si="3"/>
        <v>-0.270310857486109</v>
      </c>
      <c r="E20" s="480">
        <f t="shared" si="3"/>
        <v>-7.7601410934744264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3.9490147012824521</v>
      </c>
      <c r="C21" s="479">
        <f>'Tabelle 3.3'!J18</f>
        <v>-1.4632268001540238</v>
      </c>
      <c r="D21" s="480">
        <f t="shared" si="3"/>
        <v>3.9490147012824521</v>
      </c>
      <c r="E21" s="480">
        <f t="shared" si="3"/>
        <v>-1.4632268001540238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0.80893784090010801</v>
      </c>
      <c r="C22" s="479">
        <f>'Tabelle 3.3'!J19</f>
        <v>0.50351510545316358</v>
      </c>
      <c r="D22" s="480">
        <f t="shared" si="3"/>
        <v>0.80893784090010801</v>
      </c>
      <c r="E22" s="480">
        <f t="shared" si="3"/>
        <v>0.50351510545316358</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2.5458814805660261</v>
      </c>
      <c r="C23" s="479">
        <f>'Tabelle 3.3'!J20</f>
        <v>-6.3791322314049586</v>
      </c>
      <c r="D23" s="480">
        <f t="shared" si="3"/>
        <v>2.5458814805660261</v>
      </c>
      <c r="E23" s="480">
        <f t="shared" si="3"/>
        <v>-6.3791322314049586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-0.49837071113666859</v>
      </c>
      <c r="C24" s="479">
        <f>'Tabelle 3.3'!J21</f>
        <v>-18.2627688172043</v>
      </c>
      <c r="D24" s="480">
        <f t="shared" si="3"/>
        <v>-0.49837071113666859</v>
      </c>
      <c r="E24" s="480">
        <f t="shared" si="3"/>
        <v>-18.2627688172043</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1.141842172037554</v>
      </c>
      <c r="C25" s="479">
        <f>'Tabelle 3.3'!J22</f>
        <v>-1.0139416983523448</v>
      </c>
      <c r="D25" s="480">
        <f t="shared" si="3"/>
        <v>1.141842172037554</v>
      </c>
      <c r="E25" s="480">
        <f t="shared" si="3"/>
        <v>-1.0139416983523448</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1.2363023321157629</v>
      </c>
      <c r="C26" s="479">
        <f>'Tabelle 3.3'!J23</f>
        <v>-1.3333333333333333</v>
      </c>
      <c r="D26" s="480">
        <f t="shared" si="3"/>
        <v>1.2363023321157629</v>
      </c>
      <c r="E26" s="480">
        <f t="shared" si="3"/>
        <v>-1.3333333333333333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6.0287860957726078</v>
      </c>
      <c r="C27" s="479">
        <f>'Tabelle 3.3'!J24</f>
        <v>2.2676655193358979</v>
      </c>
      <c r="D27" s="480">
        <f t="shared" si="3"/>
        <v>6.0287860957726078</v>
      </c>
      <c r="E27" s="480">
        <f t="shared" si="3"/>
        <v>2.2676655193358979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3.7952338923212712</v>
      </c>
      <c r="C28" s="479">
        <f>'Tabelle 3.3'!J25</f>
        <v>-8.26454033771107</v>
      </c>
      <c r="D28" s="480">
        <f t="shared" si="3"/>
        <v>3.7952338923212712</v>
      </c>
      <c r="E28" s="480">
        <f t="shared" si="3"/>
        <v>-8.26454033771107</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-7.1235568656349795</v>
      </c>
      <c r="C29" s="479">
        <f>'Tabelle 3.3'!J26</f>
        <v>2.2875816993464051</v>
      </c>
      <c r="D29" s="480">
        <f t="shared" si="3"/>
        <v>-7.1235568656349795</v>
      </c>
      <c r="E29" s="480">
        <f t="shared" si="3"/>
        <v>2.2875816993464051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7.8714445303772447</v>
      </c>
      <c r="C30" s="479">
        <f>'Tabelle 3.3'!J27</f>
        <v>5.393258426966292</v>
      </c>
      <c r="D30" s="480">
        <f t="shared" si="3"/>
        <v>7.8714445303772447</v>
      </c>
      <c r="E30" s="480">
        <f t="shared" si="3"/>
        <v>5.393258426966292</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3.1483736301965561</v>
      </c>
      <c r="C31" s="479">
        <f>'Tabelle 3.3'!J28</f>
        <v>-1.8981880931837791</v>
      </c>
      <c r="D31" s="480">
        <f t="shared" si="3"/>
        <v>3.1483736301965561</v>
      </c>
      <c r="E31" s="480">
        <f t="shared" si="3"/>
        <v>-1.8981880931837791</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9.3769716088328074</v>
      </c>
      <c r="C32" s="479">
        <f>'Tabelle 3.3'!J29</f>
        <v>-2.679658952496955</v>
      </c>
      <c r="D32" s="480">
        <f t="shared" si="3"/>
        <v>9.3769716088328074</v>
      </c>
      <c r="E32" s="480">
        <f t="shared" si="3"/>
        <v>-2.679658952496955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-5.5477376055423253</v>
      </c>
      <c r="C33" s="479">
        <f>'Tabelle 3.3'!J30</f>
        <v>-2.5525946704067319</v>
      </c>
      <c r="D33" s="480">
        <f t="shared" si="3"/>
        <v>-5.5477376055423253</v>
      </c>
      <c r="E33" s="480">
        <f t="shared" si="3"/>
        <v>-2.5525946704067319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-1.8512804689910523</v>
      </c>
      <c r="C34" s="479">
        <f>'Tabelle 3.3'!J31</f>
        <v>-4.546102322930027</v>
      </c>
      <c r="D34" s="480">
        <f t="shared" si="3"/>
        <v>-1.8512804689910523</v>
      </c>
      <c r="E34" s="480">
        <f t="shared" si="3"/>
        <v>-4.546102322930027</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-0.29175784099197666</v>
      </c>
      <c r="C37" s="479">
        <f>'Tabelle 3.3'!J34</f>
        <v>1.7195767195767195</v>
      </c>
      <c r="D37" s="480">
        <f t="shared" si="3"/>
        <v>-0.29175784099197666</v>
      </c>
      <c r="E37" s="480">
        <f t="shared" si="3"/>
        <v>1.7195767195767195</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1.16199067349591</v>
      </c>
      <c r="C38" s="479">
        <f>'Tabelle 3.3'!J35</f>
        <v>-3.3819522359352461</v>
      </c>
      <c r="D38" s="480">
        <f t="shared" si="3"/>
        <v>1.16199067349591</v>
      </c>
      <c r="E38" s="480">
        <f t="shared" si="3"/>
        <v>-3.3819522359352461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1.8399034539484773</v>
      </c>
      <c r="C39" s="479">
        <f>'Tabelle 3.3'!J36</f>
        <v>-4.8055048976292092</v>
      </c>
      <c r="D39" s="480">
        <f t="shared" si="3"/>
        <v>1.8399034539484773</v>
      </c>
      <c r="E39" s="480">
        <f t="shared" si="3"/>
        <v>-4.8055048976292092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1.8399034539484773</v>
      </c>
      <c r="C45" s="479">
        <f>'Tabelle 3.3'!J36</f>
        <v>-4.8055048976292092</v>
      </c>
      <c r="D45" s="480">
        <f t="shared" si="3"/>
        <v>1.8399034539484773</v>
      </c>
      <c r="E45" s="480">
        <f t="shared" si="3"/>
        <v>-4.8055048976292092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180357</v>
      </c>
      <c r="C51" s="486">
        <v>40048</v>
      </c>
      <c r="D51" s="486">
        <v>18800</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181844</v>
      </c>
      <c r="C52" s="486">
        <v>41005</v>
      </c>
      <c r="D52" s="486">
        <v>19288</v>
      </c>
      <c r="E52" s="487">
        <f t="shared" ref="E52:G70" si="11">IF($A$51=37802,IF(COUNTBLANK(B$51:B$70)&gt;0,#N/A,B52/B$51*100),IF(COUNTBLANK(B$51:B$75)&gt;0,#N/A,B52/B$51*100))</f>
        <v>100.82447590057497</v>
      </c>
      <c r="F52" s="487">
        <f t="shared" si="11"/>
        <v>102.38963244107072</v>
      </c>
      <c r="G52" s="487">
        <f t="shared" si="11"/>
        <v>102.59574468085107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184623</v>
      </c>
      <c r="C53" s="486">
        <v>40335</v>
      </c>
      <c r="D53" s="486">
        <v>19663</v>
      </c>
      <c r="E53" s="487">
        <f t="shared" si="11"/>
        <v>102.365308804205</v>
      </c>
      <c r="F53" s="487">
        <f t="shared" si="11"/>
        <v>100.71664003196163</v>
      </c>
      <c r="G53" s="487">
        <f t="shared" si="11"/>
        <v>104.59042553191489</v>
      </c>
      <c r="H53" s="488">
        <f>IF(ISERROR(L53)=TRUE,IF(MONTH(A53)=MONTH(MAX(A$51:A$75)),A53,""),"")</f>
        <v>41883</v>
      </c>
      <c r="I53" s="487">
        <f t="shared" si="12"/>
        <v>102.365308804205</v>
      </c>
      <c r="J53" s="487">
        <f t="shared" si="10"/>
        <v>100.71664003196163</v>
      </c>
      <c r="K53" s="487">
        <f t="shared" si="10"/>
        <v>104.59042553191489</v>
      </c>
      <c r="L53" s="487" t="e">
        <f t="shared" si="13"/>
        <v>#N/A</v>
      </c>
    </row>
    <row r="54" spans="1:14" ht="15" customHeight="1" x14ac:dyDescent="0.2">
      <c r="A54" s="489" t="s">
        <v>463</v>
      </c>
      <c r="B54" s="486">
        <v>183542</v>
      </c>
      <c r="C54" s="486">
        <v>39990</v>
      </c>
      <c r="D54" s="486">
        <v>19655</v>
      </c>
      <c r="E54" s="487">
        <f t="shared" si="11"/>
        <v>101.76594199282533</v>
      </c>
      <c r="F54" s="487">
        <f t="shared" si="11"/>
        <v>99.855173791450255</v>
      </c>
      <c r="G54" s="487">
        <f t="shared" si="11"/>
        <v>104.54787234042553</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184446</v>
      </c>
      <c r="C55" s="486">
        <v>38878</v>
      </c>
      <c r="D55" s="486">
        <v>19485</v>
      </c>
      <c r="E55" s="487">
        <f t="shared" si="11"/>
        <v>102.26717011260999</v>
      </c>
      <c r="F55" s="487">
        <f t="shared" si="11"/>
        <v>97.078505793048336</v>
      </c>
      <c r="G55" s="487">
        <f t="shared" si="11"/>
        <v>103.6436170212766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185984</v>
      </c>
      <c r="C56" s="486">
        <v>39672</v>
      </c>
      <c r="D56" s="486">
        <v>19947</v>
      </c>
      <c r="E56" s="487">
        <f t="shared" si="11"/>
        <v>103.11992326330555</v>
      </c>
      <c r="F56" s="487">
        <f t="shared" si="11"/>
        <v>99.061126648022366</v>
      </c>
      <c r="G56" s="487">
        <f t="shared" si="11"/>
        <v>106.10106382978724</v>
      </c>
      <c r="H56" s="488" t="str">
        <f t="shared" si="14"/>
        <v/>
      </c>
      <c r="I56" s="487" t="str">
        <f t="shared" si="12"/>
        <v/>
      </c>
      <c r="J56" s="487" t="str">
        <f t="shared" si="10"/>
        <v/>
      </c>
      <c r="K56" s="487" t="str">
        <f t="shared" si="10"/>
        <v/>
      </c>
      <c r="L56" s="487" t="e">
        <f t="shared" si="13"/>
        <v>#N/A</v>
      </c>
    </row>
    <row r="57" spans="1:14" ht="15" customHeight="1" x14ac:dyDescent="0.2">
      <c r="A57" s="489">
        <v>42248</v>
      </c>
      <c r="B57" s="486">
        <v>190565</v>
      </c>
      <c r="C57" s="486">
        <v>39149</v>
      </c>
      <c r="D57" s="486">
        <v>20717</v>
      </c>
      <c r="E57" s="487">
        <f t="shared" si="11"/>
        <v>105.65988567119658</v>
      </c>
      <c r="F57" s="487">
        <f t="shared" si="11"/>
        <v>97.755193767479014</v>
      </c>
      <c r="G57" s="487">
        <f t="shared" si="11"/>
        <v>110.19680851063829</v>
      </c>
      <c r="H57" s="488">
        <f t="shared" si="14"/>
        <v>42248</v>
      </c>
      <c r="I57" s="487">
        <f t="shared" si="12"/>
        <v>105.65988567119658</v>
      </c>
      <c r="J57" s="487">
        <f t="shared" si="10"/>
        <v>97.755193767479014</v>
      </c>
      <c r="K57" s="487">
        <f t="shared" si="10"/>
        <v>110.19680851063829</v>
      </c>
      <c r="L57" s="487" t="e">
        <f t="shared" si="13"/>
        <v>#N/A</v>
      </c>
    </row>
    <row r="58" spans="1:14" ht="15" customHeight="1" x14ac:dyDescent="0.2">
      <c r="A58" s="489" t="s">
        <v>466</v>
      </c>
      <c r="B58" s="486">
        <v>189324</v>
      </c>
      <c r="C58" s="486">
        <v>38817</v>
      </c>
      <c r="D58" s="486">
        <v>20364</v>
      </c>
      <c r="E58" s="487">
        <f t="shared" si="11"/>
        <v>104.97180591826212</v>
      </c>
      <c r="F58" s="487">
        <f t="shared" si="11"/>
        <v>96.926188573711542</v>
      </c>
      <c r="G58" s="487">
        <f t="shared" si="11"/>
        <v>108.31914893617021</v>
      </c>
      <c r="H58" s="488" t="str">
        <f t="shared" si="14"/>
        <v/>
      </c>
      <c r="I58" s="487" t="str">
        <f t="shared" si="12"/>
        <v/>
      </c>
      <c r="J58" s="487" t="str">
        <f t="shared" si="10"/>
        <v/>
      </c>
      <c r="K58" s="487" t="str">
        <f t="shared" si="10"/>
        <v/>
      </c>
      <c r="L58" s="487" t="e">
        <f t="shared" si="13"/>
        <v>#N/A</v>
      </c>
    </row>
    <row r="59" spans="1:14" ht="15" customHeight="1" x14ac:dyDescent="0.2">
      <c r="A59" s="489" t="s">
        <v>467</v>
      </c>
      <c r="B59" s="486">
        <v>189647</v>
      </c>
      <c r="C59" s="486">
        <v>38407</v>
      </c>
      <c r="D59" s="486">
        <v>20221</v>
      </c>
      <c r="E59" s="487">
        <f t="shared" si="11"/>
        <v>105.15089516902587</v>
      </c>
      <c r="F59" s="487">
        <f t="shared" si="11"/>
        <v>95.902417099480616</v>
      </c>
      <c r="G59" s="487">
        <f t="shared" si="11"/>
        <v>107.55851063829786</v>
      </c>
      <c r="H59" s="488" t="str">
        <f t="shared" si="14"/>
        <v/>
      </c>
      <c r="I59" s="487" t="str">
        <f t="shared" si="12"/>
        <v/>
      </c>
      <c r="J59" s="487" t="str">
        <f t="shared" si="10"/>
        <v/>
      </c>
      <c r="K59" s="487" t="str">
        <f t="shared" si="10"/>
        <v/>
      </c>
      <c r="L59" s="487" t="e">
        <f t="shared" si="13"/>
        <v>#N/A</v>
      </c>
    </row>
    <row r="60" spans="1:14" ht="15" customHeight="1" x14ac:dyDescent="0.2">
      <c r="A60" s="489" t="s">
        <v>468</v>
      </c>
      <c r="B60" s="486">
        <v>190244</v>
      </c>
      <c r="C60" s="486">
        <v>39442</v>
      </c>
      <c r="D60" s="486">
        <v>20613</v>
      </c>
      <c r="E60" s="487">
        <f t="shared" si="11"/>
        <v>105.48190533220225</v>
      </c>
      <c r="F60" s="487">
        <f t="shared" si="11"/>
        <v>98.486815821014787</v>
      </c>
      <c r="G60" s="487">
        <f t="shared" si="11"/>
        <v>109.64361702127658</v>
      </c>
      <c r="H60" s="488" t="str">
        <f t="shared" si="14"/>
        <v/>
      </c>
      <c r="I60" s="487" t="str">
        <f t="shared" si="12"/>
        <v/>
      </c>
      <c r="J60" s="487" t="str">
        <f t="shared" si="10"/>
        <v/>
      </c>
      <c r="K60" s="487" t="str">
        <f t="shared" si="10"/>
        <v/>
      </c>
      <c r="L60" s="487" t="e">
        <f t="shared" si="13"/>
        <v>#N/A</v>
      </c>
    </row>
    <row r="61" spans="1:14" ht="15" customHeight="1" x14ac:dyDescent="0.2">
      <c r="A61" s="489">
        <v>42614</v>
      </c>
      <c r="B61" s="486">
        <v>194245</v>
      </c>
      <c r="C61" s="486">
        <v>39174</v>
      </c>
      <c r="D61" s="486">
        <v>21569</v>
      </c>
      <c r="E61" s="487">
        <f t="shared" si="11"/>
        <v>107.70028332695709</v>
      </c>
      <c r="F61" s="487">
        <f t="shared" si="11"/>
        <v>97.817618857371158</v>
      </c>
      <c r="G61" s="487">
        <f t="shared" si="11"/>
        <v>114.72872340425533</v>
      </c>
      <c r="H61" s="488">
        <f t="shared" si="14"/>
        <v>42614</v>
      </c>
      <c r="I61" s="487">
        <f t="shared" si="12"/>
        <v>107.70028332695709</v>
      </c>
      <c r="J61" s="487">
        <f t="shared" si="10"/>
        <v>97.817618857371158</v>
      </c>
      <c r="K61" s="487">
        <f t="shared" si="10"/>
        <v>114.72872340425533</v>
      </c>
      <c r="L61" s="487" t="e">
        <f t="shared" si="13"/>
        <v>#N/A</v>
      </c>
    </row>
    <row r="62" spans="1:14" ht="15" customHeight="1" x14ac:dyDescent="0.2">
      <c r="A62" s="489" t="s">
        <v>469</v>
      </c>
      <c r="B62" s="486">
        <v>193673</v>
      </c>
      <c r="C62" s="486">
        <v>38982</v>
      </c>
      <c r="D62" s="486">
        <v>21581</v>
      </c>
      <c r="E62" s="487">
        <f t="shared" si="11"/>
        <v>107.38313456089865</v>
      </c>
      <c r="F62" s="487">
        <f t="shared" si="11"/>
        <v>97.3381941669996</v>
      </c>
      <c r="G62" s="487">
        <f t="shared" si="11"/>
        <v>114.79255319148936</v>
      </c>
      <c r="H62" s="488" t="str">
        <f t="shared" si="14"/>
        <v/>
      </c>
      <c r="I62" s="487" t="str">
        <f t="shared" si="12"/>
        <v/>
      </c>
      <c r="J62" s="487" t="str">
        <f t="shared" si="10"/>
        <v/>
      </c>
      <c r="K62" s="487" t="str">
        <f t="shared" si="10"/>
        <v/>
      </c>
      <c r="L62" s="487" t="e">
        <f t="shared" si="13"/>
        <v>#N/A</v>
      </c>
    </row>
    <row r="63" spans="1:14" ht="15" customHeight="1" x14ac:dyDescent="0.2">
      <c r="A63" s="489" t="s">
        <v>470</v>
      </c>
      <c r="B63" s="486">
        <v>194497</v>
      </c>
      <c r="C63" s="486">
        <v>38799</v>
      </c>
      <c r="D63" s="486">
        <v>21462</v>
      </c>
      <c r="E63" s="487">
        <f t="shared" si="11"/>
        <v>107.84000620990591</v>
      </c>
      <c r="F63" s="487">
        <f t="shared" si="11"/>
        <v>96.881242508989217</v>
      </c>
      <c r="G63" s="487">
        <f t="shared" si="11"/>
        <v>114.15957446808511</v>
      </c>
      <c r="H63" s="488" t="str">
        <f t="shared" si="14"/>
        <v/>
      </c>
      <c r="I63" s="487" t="str">
        <f t="shared" si="12"/>
        <v/>
      </c>
      <c r="J63" s="487" t="str">
        <f t="shared" si="10"/>
        <v/>
      </c>
      <c r="K63" s="487" t="str">
        <f t="shared" si="10"/>
        <v/>
      </c>
      <c r="L63" s="487" t="e">
        <f t="shared" si="13"/>
        <v>#N/A</v>
      </c>
    </row>
    <row r="64" spans="1:14" ht="15" customHeight="1" x14ac:dyDescent="0.2">
      <c r="A64" s="489" t="s">
        <v>471</v>
      </c>
      <c r="B64" s="486">
        <v>195062</v>
      </c>
      <c r="C64" s="486">
        <v>39400</v>
      </c>
      <c r="D64" s="486">
        <v>21687</v>
      </c>
      <c r="E64" s="487">
        <f t="shared" si="11"/>
        <v>108.15327378477132</v>
      </c>
      <c r="F64" s="487">
        <f t="shared" si="11"/>
        <v>98.38194166999601</v>
      </c>
      <c r="G64" s="487">
        <f t="shared" si="11"/>
        <v>115.35638297872342</v>
      </c>
      <c r="H64" s="488" t="str">
        <f t="shared" si="14"/>
        <v/>
      </c>
      <c r="I64" s="487" t="str">
        <f t="shared" si="12"/>
        <v/>
      </c>
      <c r="J64" s="487" t="str">
        <f t="shared" si="10"/>
        <v/>
      </c>
      <c r="K64" s="487" t="str">
        <f t="shared" si="10"/>
        <v/>
      </c>
      <c r="L64" s="487" t="e">
        <f t="shared" si="13"/>
        <v>#N/A</v>
      </c>
    </row>
    <row r="65" spans="1:12" ht="15" customHeight="1" x14ac:dyDescent="0.2">
      <c r="A65" s="489">
        <v>42979</v>
      </c>
      <c r="B65" s="486">
        <v>198186</v>
      </c>
      <c r="C65" s="486">
        <v>38684</v>
      </c>
      <c r="D65" s="486">
        <v>22595</v>
      </c>
      <c r="E65" s="487">
        <f t="shared" si="11"/>
        <v>109.88539396862889</v>
      </c>
      <c r="F65" s="487">
        <f t="shared" si="11"/>
        <v>96.59408709548542</v>
      </c>
      <c r="G65" s="487">
        <f t="shared" si="11"/>
        <v>120.18617021276596</v>
      </c>
      <c r="H65" s="488">
        <f t="shared" si="14"/>
        <v>42979</v>
      </c>
      <c r="I65" s="487">
        <f t="shared" si="12"/>
        <v>109.88539396862889</v>
      </c>
      <c r="J65" s="487">
        <f t="shared" si="10"/>
        <v>96.59408709548542</v>
      </c>
      <c r="K65" s="487">
        <f t="shared" si="10"/>
        <v>120.18617021276596</v>
      </c>
      <c r="L65" s="487" t="e">
        <f t="shared" si="13"/>
        <v>#N/A</v>
      </c>
    </row>
    <row r="66" spans="1:12" ht="15" customHeight="1" x14ac:dyDescent="0.2">
      <c r="A66" s="489" t="s">
        <v>472</v>
      </c>
      <c r="B66" s="486">
        <v>197483</v>
      </c>
      <c r="C66" s="486">
        <v>38224</v>
      </c>
      <c r="D66" s="486">
        <v>22397</v>
      </c>
      <c r="E66" s="487">
        <f t="shared" si="11"/>
        <v>109.49561148167246</v>
      </c>
      <c r="F66" s="487">
        <f t="shared" si="11"/>
        <v>95.445465441470233</v>
      </c>
      <c r="G66" s="487">
        <f t="shared" si="11"/>
        <v>119.13297872340425</v>
      </c>
      <c r="H66" s="488" t="str">
        <f t="shared" si="14"/>
        <v/>
      </c>
      <c r="I66" s="487" t="str">
        <f t="shared" si="12"/>
        <v/>
      </c>
      <c r="J66" s="487" t="str">
        <f t="shared" si="10"/>
        <v/>
      </c>
      <c r="K66" s="487" t="str">
        <f t="shared" si="10"/>
        <v/>
      </c>
      <c r="L66" s="487" t="e">
        <f t="shared" si="13"/>
        <v>#N/A</v>
      </c>
    </row>
    <row r="67" spans="1:12" ht="15" customHeight="1" x14ac:dyDescent="0.2">
      <c r="A67" s="489" t="s">
        <v>473</v>
      </c>
      <c r="B67" s="486">
        <v>196839</v>
      </c>
      <c r="C67" s="486">
        <v>37815</v>
      </c>
      <c r="D67" s="486">
        <v>22227</v>
      </c>
      <c r="E67" s="487">
        <f t="shared" si="11"/>
        <v>109.13854189191437</v>
      </c>
      <c r="F67" s="487">
        <f t="shared" si="11"/>
        <v>94.424190970834999</v>
      </c>
      <c r="G67" s="487">
        <f t="shared" si="11"/>
        <v>118.22872340425532</v>
      </c>
      <c r="H67" s="488" t="str">
        <f t="shared" si="14"/>
        <v/>
      </c>
      <c r="I67" s="487" t="str">
        <f t="shared" si="12"/>
        <v/>
      </c>
      <c r="J67" s="487" t="str">
        <f t="shared" si="12"/>
        <v/>
      </c>
      <c r="K67" s="487" t="str">
        <f t="shared" si="12"/>
        <v/>
      </c>
      <c r="L67" s="487" t="e">
        <f t="shared" si="13"/>
        <v>#N/A</v>
      </c>
    </row>
    <row r="68" spans="1:12" ht="15" customHeight="1" x14ac:dyDescent="0.2">
      <c r="A68" s="489" t="s">
        <v>474</v>
      </c>
      <c r="B68" s="486">
        <v>198860</v>
      </c>
      <c r="C68" s="486">
        <v>38622</v>
      </c>
      <c r="D68" s="486">
        <v>22798</v>
      </c>
      <c r="E68" s="487">
        <f t="shared" si="11"/>
        <v>110.2590972349285</v>
      </c>
      <c r="F68" s="487">
        <f t="shared" si="11"/>
        <v>96.439272872552934</v>
      </c>
      <c r="G68" s="487">
        <f t="shared" si="11"/>
        <v>121.2659574468085</v>
      </c>
      <c r="H68" s="488" t="str">
        <f t="shared" si="14"/>
        <v/>
      </c>
      <c r="I68" s="487" t="str">
        <f t="shared" si="12"/>
        <v/>
      </c>
      <c r="J68" s="487" t="str">
        <f t="shared" si="12"/>
        <v/>
      </c>
      <c r="K68" s="487" t="str">
        <f t="shared" si="12"/>
        <v/>
      </c>
      <c r="L68" s="487" t="e">
        <f t="shared" si="13"/>
        <v>#N/A</v>
      </c>
    </row>
    <row r="69" spans="1:12" ht="15" customHeight="1" x14ac:dyDescent="0.2">
      <c r="A69" s="489">
        <v>43344</v>
      </c>
      <c r="B69" s="486">
        <v>202400</v>
      </c>
      <c r="C69" s="486">
        <v>37627</v>
      </c>
      <c r="D69" s="486">
        <v>23433</v>
      </c>
      <c r="E69" s="487">
        <f t="shared" si="11"/>
        <v>112.22187106682857</v>
      </c>
      <c r="F69" s="487">
        <f t="shared" si="11"/>
        <v>93.954754294846182</v>
      </c>
      <c r="G69" s="487">
        <f t="shared" si="11"/>
        <v>124.6436170212766</v>
      </c>
      <c r="H69" s="488">
        <f t="shared" si="14"/>
        <v>43344</v>
      </c>
      <c r="I69" s="487">
        <f t="shared" si="12"/>
        <v>112.22187106682857</v>
      </c>
      <c r="J69" s="487">
        <f t="shared" si="12"/>
        <v>93.954754294846182</v>
      </c>
      <c r="K69" s="487">
        <f t="shared" si="12"/>
        <v>124.6436170212766</v>
      </c>
      <c r="L69" s="487" t="e">
        <f t="shared" si="13"/>
        <v>#N/A</v>
      </c>
    </row>
    <row r="70" spans="1:12" ht="15" customHeight="1" x14ac:dyDescent="0.2">
      <c r="A70" s="489" t="s">
        <v>475</v>
      </c>
      <c r="B70" s="486">
        <v>201667</v>
      </c>
      <c r="C70" s="486">
        <v>37528</v>
      </c>
      <c r="D70" s="486">
        <v>23339</v>
      </c>
      <c r="E70" s="487">
        <f t="shared" si="11"/>
        <v>111.81545490333062</v>
      </c>
      <c r="F70" s="487">
        <f t="shared" si="11"/>
        <v>93.707550938873354</v>
      </c>
      <c r="G70" s="487">
        <f t="shared" si="11"/>
        <v>124.14361702127658</v>
      </c>
      <c r="H70" s="488" t="str">
        <f t="shared" si="14"/>
        <v/>
      </c>
      <c r="I70" s="487" t="str">
        <f t="shared" si="12"/>
        <v/>
      </c>
      <c r="J70" s="487" t="str">
        <f t="shared" si="12"/>
        <v/>
      </c>
      <c r="K70" s="487" t="str">
        <f t="shared" si="12"/>
        <v/>
      </c>
      <c r="L70" s="487" t="e">
        <f t="shared" si="13"/>
        <v>#N/A</v>
      </c>
    </row>
    <row r="71" spans="1:12" ht="15" customHeight="1" x14ac:dyDescent="0.2">
      <c r="A71" s="489" t="s">
        <v>476</v>
      </c>
      <c r="B71" s="486">
        <v>202018</v>
      </c>
      <c r="C71" s="486">
        <v>37140</v>
      </c>
      <c r="D71" s="486">
        <v>23044</v>
      </c>
      <c r="E71" s="490">
        <f t="shared" ref="E71:G75" si="15">IF($A$51=37802,IF(COUNTBLANK(B$51:B$70)&gt;0,#N/A,IF(ISBLANK(B71)=FALSE,B71/B$51*100,#N/A)),IF(COUNTBLANK(B$51:B$75)&gt;0,#N/A,B71/B$51*100))</f>
        <v>112.01006891886647</v>
      </c>
      <c r="F71" s="490">
        <f t="shared" si="15"/>
        <v>92.738713543747508</v>
      </c>
      <c r="G71" s="490">
        <f t="shared" si="15"/>
        <v>122.57446808510639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203278</v>
      </c>
      <c r="C72" s="486">
        <v>37776</v>
      </c>
      <c r="D72" s="486">
        <v>23513</v>
      </c>
      <c r="E72" s="490">
        <f t="shared" si="15"/>
        <v>112.70868333361057</v>
      </c>
      <c r="F72" s="490">
        <f t="shared" si="15"/>
        <v>94.326807830603272</v>
      </c>
      <c r="G72" s="490">
        <f t="shared" si="15"/>
        <v>125.06914893617021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207425</v>
      </c>
      <c r="C73" s="486">
        <v>36758</v>
      </c>
      <c r="D73" s="486">
        <v>24116</v>
      </c>
      <c r="E73" s="490">
        <f t="shared" si="15"/>
        <v>115.00801188753418</v>
      </c>
      <c r="F73" s="490">
        <f t="shared" si="15"/>
        <v>91.784858170195761</v>
      </c>
      <c r="G73" s="490">
        <f t="shared" si="15"/>
        <v>128.27659574468083</v>
      </c>
      <c r="H73" s="491">
        <f>IF(A$51=37802,IF(ISERROR(L73)=TRUE,IF(ISBLANK(A73)=FALSE,IF(MONTH(A73)=MONTH(MAX(A$51:A$75)),A73,""),""),""),IF(ISERROR(L73)=TRUE,IF(MONTH(A73)=MONTH(MAX(A$51:A$75)),A73,""),""))</f>
        <v>43709</v>
      </c>
      <c r="I73" s="487">
        <f t="shared" si="12"/>
        <v>115.00801188753418</v>
      </c>
      <c r="J73" s="487">
        <f t="shared" si="12"/>
        <v>91.784858170195761</v>
      </c>
      <c r="K73" s="487">
        <f t="shared" si="12"/>
        <v>128.27659574468083</v>
      </c>
      <c r="L73" s="487" t="e">
        <f t="shared" si="13"/>
        <v>#N/A</v>
      </c>
    </row>
    <row r="74" spans="1:12" ht="15" customHeight="1" x14ac:dyDescent="0.2">
      <c r="A74" s="489" t="s">
        <v>478</v>
      </c>
      <c r="B74" s="486">
        <v>206133</v>
      </c>
      <c r="C74" s="486">
        <v>36380</v>
      </c>
      <c r="D74" s="486">
        <v>24003</v>
      </c>
      <c r="E74" s="490">
        <f t="shared" si="15"/>
        <v>114.29165488447912</v>
      </c>
      <c r="F74" s="490">
        <f t="shared" si="15"/>
        <v>90.840990811026771</v>
      </c>
      <c r="G74" s="490">
        <f t="shared" si="15"/>
        <v>127.67553191489363</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205351</v>
      </c>
      <c r="C75" s="492">
        <v>34736</v>
      </c>
      <c r="D75" s="492">
        <v>22694</v>
      </c>
      <c r="E75" s="490">
        <f t="shared" si="15"/>
        <v>113.85807038263</v>
      </c>
      <c r="F75" s="490">
        <f t="shared" si="15"/>
        <v>86.735916899720337</v>
      </c>
      <c r="G75" s="490">
        <f t="shared" si="15"/>
        <v>120.71276595744681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115.00801188753418</v>
      </c>
      <c r="J77" s="487">
        <f>IF(J75&lt;&gt;"",J75,IF(J74&lt;&gt;"",J74,IF(J73&lt;&gt;"",J73,IF(J72&lt;&gt;"",J72,IF(J71&lt;&gt;"",J71,IF(J70&lt;&gt;"",J70,""))))))</f>
        <v>91.784858170195761</v>
      </c>
      <c r="K77" s="487">
        <f>IF(K75&lt;&gt;"",K75,IF(K74&lt;&gt;"",K74,IF(K73&lt;&gt;"",K73,IF(K72&lt;&gt;"",K72,IF(K71&lt;&gt;"",K71,IF(K70&lt;&gt;"",K70,""))))))</f>
        <v>128.27659574468083</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+15,0%</v>
      </c>
      <c r="J79" s="487" t="str">
        <f>"GeB - ausschließlich: "&amp;IF(J77&gt;100,"+","")&amp;TEXT(J77-100,"0,0")&amp;"%"</f>
        <v>GeB - ausschließlich: -8,2%</v>
      </c>
      <c r="K79" s="487" t="str">
        <f>"GeB - im Nebenjob: "&amp;IF(K77&gt;100,"+","")&amp;TEXT(K77-100,"0,0")&amp;"%"</f>
        <v>GeB - im Nebenjob: +28,3%</v>
      </c>
    </row>
    <row r="81" spans="9:9" ht="15" customHeight="1" x14ac:dyDescent="0.2">
      <c r="I81" s="487" t="str">
        <f>IF(ISERROR(HLOOKUP(1,I$78:K$79,2,FALSE)),"",HLOOKUP(1,I$78:K$79,2,FALSE))</f>
        <v>GeB - im Nebenjob: +28,3%</v>
      </c>
    </row>
    <row r="82" spans="9:9" ht="15" customHeight="1" x14ac:dyDescent="0.2">
      <c r="I82" s="487" t="str">
        <f>IF(ISERROR(HLOOKUP(2,I$78:K$79,2,FALSE)),"",HLOOKUP(2,I$78:K$79,2,FALSE))</f>
        <v>SvB: +15,0%</v>
      </c>
    </row>
    <row r="83" spans="9:9" ht="15" customHeight="1" x14ac:dyDescent="0.2">
      <c r="I83" s="487" t="str">
        <f>IF(ISERROR(HLOOKUP(3,I$78:K$79,2,FALSE)),"",HLOOKUP(3,I$78:K$79,2,FALSE))</f>
        <v>GeB - ausschließlich: -8,2%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205351</v>
      </c>
      <c r="E12" s="114">
        <v>206133</v>
      </c>
      <c r="F12" s="114">
        <v>207425</v>
      </c>
      <c r="G12" s="114">
        <v>203278</v>
      </c>
      <c r="H12" s="114">
        <v>202018</v>
      </c>
      <c r="I12" s="115">
        <v>3333</v>
      </c>
      <c r="J12" s="116">
        <v>1.6498529833975191</v>
      </c>
      <c r="N12" s="117"/>
    </row>
    <row r="13" spans="1:15" s="110" customFormat="1" ht="13.5" customHeight="1" x14ac:dyDescent="0.2">
      <c r="A13" s="118" t="s">
        <v>105</v>
      </c>
      <c r="B13" s="119" t="s">
        <v>106</v>
      </c>
      <c r="C13" s="113">
        <v>56.333789462919583</v>
      </c>
      <c r="D13" s="114">
        <v>115682</v>
      </c>
      <c r="E13" s="114">
        <v>115996</v>
      </c>
      <c r="F13" s="114">
        <v>117295</v>
      </c>
      <c r="G13" s="114">
        <v>114759</v>
      </c>
      <c r="H13" s="114">
        <v>113866</v>
      </c>
      <c r="I13" s="115">
        <v>1816</v>
      </c>
      <c r="J13" s="116">
        <v>1.5948571127465618</v>
      </c>
    </row>
    <row r="14" spans="1:15" s="110" customFormat="1" ht="13.5" customHeight="1" x14ac:dyDescent="0.2">
      <c r="A14" s="120"/>
      <c r="B14" s="119" t="s">
        <v>107</v>
      </c>
      <c r="C14" s="113">
        <v>43.666210537080417</v>
      </c>
      <c r="D14" s="114">
        <v>89669</v>
      </c>
      <c r="E14" s="114">
        <v>90137</v>
      </c>
      <c r="F14" s="114">
        <v>90130</v>
      </c>
      <c r="G14" s="114">
        <v>88519</v>
      </c>
      <c r="H14" s="114">
        <v>88152</v>
      </c>
      <c r="I14" s="115">
        <v>1517</v>
      </c>
      <c r="J14" s="116">
        <v>1.7208911879480897</v>
      </c>
    </row>
    <row r="15" spans="1:15" s="110" customFormat="1" ht="13.5" customHeight="1" x14ac:dyDescent="0.2">
      <c r="A15" s="118" t="s">
        <v>105</v>
      </c>
      <c r="B15" s="121" t="s">
        <v>108</v>
      </c>
      <c r="C15" s="113">
        <v>10.105137058012867</v>
      </c>
      <c r="D15" s="114">
        <v>20751</v>
      </c>
      <c r="E15" s="114">
        <v>21688</v>
      </c>
      <c r="F15" s="114">
        <v>22321</v>
      </c>
      <c r="G15" s="114">
        <v>20346</v>
      </c>
      <c r="H15" s="114">
        <v>20758</v>
      </c>
      <c r="I15" s="115">
        <v>-7</v>
      </c>
      <c r="J15" s="116">
        <v>-3.372193852972348E-2</v>
      </c>
    </row>
    <row r="16" spans="1:15" s="110" customFormat="1" ht="13.5" customHeight="1" x14ac:dyDescent="0.2">
      <c r="A16" s="118"/>
      <c r="B16" s="121" t="s">
        <v>109</v>
      </c>
      <c r="C16" s="113">
        <v>67.786375522885209</v>
      </c>
      <c r="D16" s="114">
        <v>139200</v>
      </c>
      <c r="E16" s="114">
        <v>139491</v>
      </c>
      <c r="F16" s="114">
        <v>140559</v>
      </c>
      <c r="G16" s="114">
        <v>139336</v>
      </c>
      <c r="H16" s="114">
        <v>138591</v>
      </c>
      <c r="I16" s="115">
        <v>609</v>
      </c>
      <c r="J16" s="116">
        <v>0.43942247332077838</v>
      </c>
    </row>
    <row r="17" spans="1:10" s="110" customFormat="1" ht="13.5" customHeight="1" x14ac:dyDescent="0.2">
      <c r="A17" s="118"/>
      <c r="B17" s="121" t="s">
        <v>110</v>
      </c>
      <c r="C17" s="113">
        <v>20.773699665450863</v>
      </c>
      <c r="D17" s="114">
        <v>42659</v>
      </c>
      <c r="E17" s="114">
        <v>42198</v>
      </c>
      <c r="F17" s="114">
        <v>41839</v>
      </c>
      <c r="G17" s="114">
        <v>40975</v>
      </c>
      <c r="H17" s="114">
        <v>40186</v>
      </c>
      <c r="I17" s="115">
        <v>2473</v>
      </c>
      <c r="J17" s="116">
        <v>6.1538844373662469</v>
      </c>
    </row>
    <row r="18" spans="1:10" s="110" customFormat="1" ht="13.5" customHeight="1" x14ac:dyDescent="0.2">
      <c r="A18" s="120"/>
      <c r="B18" s="121" t="s">
        <v>111</v>
      </c>
      <c r="C18" s="113">
        <v>1.3347877536510657</v>
      </c>
      <c r="D18" s="114">
        <v>2741</v>
      </c>
      <c r="E18" s="114">
        <v>2756</v>
      </c>
      <c r="F18" s="114">
        <v>2706</v>
      </c>
      <c r="G18" s="114">
        <v>2621</v>
      </c>
      <c r="H18" s="114">
        <v>2483</v>
      </c>
      <c r="I18" s="115">
        <v>258</v>
      </c>
      <c r="J18" s="116">
        <v>10.390656463954894</v>
      </c>
    </row>
    <row r="19" spans="1:10" s="110" customFormat="1" ht="13.5" customHeight="1" x14ac:dyDescent="0.2">
      <c r="A19" s="120"/>
      <c r="B19" s="121" t="s">
        <v>112</v>
      </c>
      <c r="C19" s="113">
        <v>0.37448076707685862</v>
      </c>
      <c r="D19" s="114">
        <v>769</v>
      </c>
      <c r="E19" s="114">
        <v>745</v>
      </c>
      <c r="F19" s="114">
        <v>767</v>
      </c>
      <c r="G19" s="114">
        <v>675</v>
      </c>
      <c r="H19" s="114">
        <v>630</v>
      </c>
      <c r="I19" s="115">
        <v>139</v>
      </c>
      <c r="J19" s="116">
        <v>22.063492063492063</v>
      </c>
    </row>
    <row r="20" spans="1:10" s="110" customFormat="1" ht="13.5" customHeight="1" x14ac:dyDescent="0.2">
      <c r="A20" s="118" t="s">
        <v>113</v>
      </c>
      <c r="B20" s="122" t="s">
        <v>114</v>
      </c>
      <c r="C20" s="113">
        <v>71.955821982848875</v>
      </c>
      <c r="D20" s="114">
        <v>147762</v>
      </c>
      <c r="E20" s="114">
        <v>148287</v>
      </c>
      <c r="F20" s="114">
        <v>150008</v>
      </c>
      <c r="G20" s="114">
        <v>146475</v>
      </c>
      <c r="H20" s="114">
        <v>146085</v>
      </c>
      <c r="I20" s="115">
        <v>1677</v>
      </c>
      <c r="J20" s="116">
        <v>1.1479618030598624</v>
      </c>
    </row>
    <row r="21" spans="1:10" s="110" customFormat="1" ht="13.5" customHeight="1" x14ac:dyDescent="0.2">
      <c r="A21" s="120"/>
      <c r="B21" s="122" t="s">
        <v>115</v>
      </c>
      <c r="C21" s="113">
        <v>28.044178017151122</v>
      </c>
      <c r="D21" s="114">
        <v>57589</v>
      </c>
      <c r="E21" s="114">
        <v>57846</v>
      </c>
      <c r="F21" s="114">
        <v>57417</v>
      </c>
      <c r="G21" s="114">
        <v>56803</v>
      </c>
      <c r="H21" s="114">
        <v>55933</v>
      </c>
      <c r="I21" s="115">
        <v>1656</v>
      </c>
      <c r="J21" s="116">
        <v>2.9606851053939534</v>
      </c>
    </row>
    <row r="22" spans="1:10" s="110" customFormat="1" ht="13.5" customHeight="1" x14ac:dyDescent="0.2">
      <c r="A22" s="118" t="s">
        <v>113</v>
      </c>
      <c r="B22" s="122" t="s">
        <v>116</v>
      </c>
      <c r="C22" s="113">
        <v>85.938222847709525</v>
      </c>
      <c r="D22" s="114">
        <v>176475</v>
      </c>
      <c r="E22" s="114">
        <v>177239</v>
      </c>
      <c r="F22" s="114">
        <v>177967</v>
      </c>
      <c r="G22" s="114">
        <v>175140</v>
      </c>
      <c r="H22" s="114">
        <v>174774</v>
      </c>
      <c r="I22" s="115">
        <v>1701</v>
      </c>
      <c r="J22" s="116">
        <v>0.97325689175735519</v>
      </c>
    </row>
    <row r="23" spans="1:10" s="110" customFormat="1" ht="13.5" customHeight="1" x14ac:dyDescent="0.2">
      <c r="A23" s="123"/>
      <c r="B23" s="124" t="s">
        <v>117</v>
      </c>
      <c r="C23" s="125">
        <v>13.9648699056737</v>
      </c>
      <c r="D23" s="114">
        <v>28677</v>
      </c>
      <c r="E23" s="114">
        <v>28700</v>
      </c>
      <c r="F23" s="114">
        <v>29274</v>
      </c>
      <c r="G23" s="114">
        <v>27945</v>
      </c>
      <c r="H23" s="114">
        <v>27055</v>
      </c>
      <c r="I23" s="115">
        <v>1622</v>
      </c>
      <c r="J23" s="116">
        <v>5.995194973202735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57430</v>
      </c>
      <c r="E26" s="114">
        <v>60383</v>
      </c>
      <c r="F26" s="114">
        <v>60874</v>
      </c>
      <c r="G26" s="114">
        <v>61289</v>
      </c>
      <c r="H26" s="140">
        <v>60184</v>
      </c>
      <c r="I26" s="115">
        <v>-2754</v>
      </c>
      <c r="J26" s="116">
        <v>-4.5759670344277552</v>
      </c>
    </row>
    <row r="27" spans="1:10" s="110" customFormat="1" ht="13.5" customHeight="1" x14ac:dyDescent="0.2">
      <c r="A27" s="118" t="s">
        <v>105</v>
      </c>
      <c r="B27" s="119" t="s">
        <v>106</v>
      </c>
      <c r="C27" s="113">
        <v>40.57461257182657</v>
      </c>
      <c r="D27" s="115">
        <v>23302</v>
      </c>
      <c r="E27" s="114">
        <v>24508</v>
      </c>
      <c r="F27" s="114">
        <v>24792</v>
      </c>
      <c r="G27" s="114">
        <v>24893</v>
      </c>
      <c r="H27" s="140">
        <v>24189</v>
      </c>
      <c r="I27" s="115">
        <v>-887</v>
      </c>
      <c r="J27" s="116">
        <v>-3.6669560544048947</v>
      </c>
    </row>
    <row r="28" spans="1:10" s="110" customFormat="1" ht="13.5" customHeight="1" x14ac:dyDescent="0.2">
      <c r="A28" s="120"/>
      <c r="B28" s="119" t="s">
        <v>107</v>
      </c>
      <c r="C28" s="113">
        <v>59.42538742817343</v>
      </c>
      <c r="D28" s="115">
        <v>34128</v>
      </c>
      <c r="E28" s="114">
        <v>35875</v>
      </c>
      <c r="F28" s="114">
        <v>36082</v>
      </c>
      <c r="G28" s="114">
        <v>36396</v>
      </c>
      <c r="H28" s="140">
        <v>35995</v>
      </c>
      <c r="I28" s="115">
        <v>-1867</v>
      </c>
      <c r="J28" s="116">
        <v>-5.1868315043756077</v>
      </c>
    </row>
    <row r="29" spans="1:10" s="110" customFormat="1" ht="13.5" customHeight="1" x14ac:dyDescent="0.2">
      <c r="A29" s="118" t="s">
        <v>105</v>
      </c>
      <c r="B29" s="121" t="s">
        <v>108</v>
      </c>
      <c r="C29" s="113">
        <v>16.158802019850253</v>
      </c>
      <c r="D29" s="115">
        <v>9280</v>
      </c>
      <c r="E29" s="114">
        <v>9968</v>
      </c>
      <c r="F29" s="114">
        <v>10075</v>
      </c>
      <c r="G29" s="114">
        <v>10507</v>
      </c>
      <c r="H29" s="140">
        <v>9860</v>
      </c>
      <c r="I29" s="115">
        <v>-580</v>
      </c>
      <c r="J29" s="116">
        <v>-5.882352941176471</v>
      </c>
    </row>
    <row r="30" spans="1:10" s="110" customFormat="1" ht="13.5" customHeight="1" x14ac:dyDescent="0.2">
      <c r="A30" s="118"/>
      <c r="B30" s="121" t="s">
        <v>109</v>
      </c>
      <c r="C30" s="113">
        <v>50.003482500435311</v>
      </c>
      <c r="D30" s="115">
        <v>28717</v>
      </c>
      <c r="E30" s="114">
        <v>30376</v>
      </c>
      <c r="F30" s="114">
        <v>30835</v>
      </c>
      <c r="G30" s="114">
        <v>30959</v>
      </c>
      <c r="H30" s="140">
        <v>30870</v>
      </c>
      <c r="I30" s="115">
        <v>-2153</v>
      </c>
      <c r="J30" s="116">
        <v>-6.9744088111435047</v>
      </c>
    </row>
    <row r="31" spans="1:10" s="110" customFormat="1" ht="13.5" customHeight="1" x14ac:dyDescent="0.2">
      <c r="A31" s="118"/>
      <c r="B31" s="121" t="s">
        <v>110</v>
      </c>
      <c r="C31" s="113">
        <v>19.138081142260141</v>
      </c>
      <c r="D31" s="115">
        <v>10991</v>
      </c>
      <c r="E31" s="114">
        <v>11346</v>
      </c>
      <c r="F31" s="114">
        <v>11363</v>
      </c>
      <c r="G31" s="114">
        <v>11387</v>
      </c>
      <c r="H31" s="140">
        <v>11183</v>
      </c>
      <c r="I31" s="115">
        <v>-192</v>
      </c>
      <c r="J31" s="116">
        <v>-1.7168917106322097</v>
      </c>
    </row>
    <row r="32" spans="1:10" s="110" customFormat="1" ht="13.5" customHeight="1" x14ac:dyDescent="0.2">
      <c r="A32" s="120"/>
      <c r="B32" s="121" t="s">
        <v>111</v>
      </c>
      <c r="C32" s="113">
        <v>14.699634337454292</v>
      </c>
      <c r="D32" s="115">
        <v>8442</v>
      </c>
      <c r="E32" s="114">
        <v>8693</v>
      </c>
      <c r="F32" s="114">
        <v>8601</v>
      </c>
      <c r="G32" s="114">
        <v>8436</v>
      </c>
      <c r="H32" s="140">
        <v>8271</v>
      </c>
      <c r="I32" s="115">
        <v>171</v>
      </c>
      <c r="J32" s="116">
        <v>2.0674646354733408</v>
      </c>
    </row>
    <row r="33" spans="1:10" s="110" customFormat="1" ht="13.5" customHeight="1" x14ac:dyDescent="0.2">
      <c r="A33" s="120"/>
      <c r="B33" s="121" t="s">
        <v>112</v>
      </c>
      <c r="C33" s="113">
        <v>1.4208601776075223</v>
      </c>
      <c r="D33" s="115">
        <v>816</v>
      </c>
      <c r="E33" s="114">
        <v>845</v>
      </c>
      <c r="F33" s="114">
        <v>896</v>
      </c>
      <c r="G33" s="114">
        <v>751</v>
      </c>
      <c r="H33" s="140">
        <v>717</v>
      </c>
      <c r="I33" s="115">
        <v>99</v>
      </c>
      <c r="J33" s="116">
        <v>13.807531380753138</v>
      </c>
    </row>
    <row r="34" spans="1:10" s="110" customFormat="1" ht="13.5" customHeight="1" x14ac:dyDescent="0.2">
      <c r="A34" s="118" t="s">
        <v>113</v>
      </c>
      <c r="B34" s="122" t="s">
        <v>116</v>
      </c>
      <c r="C34" s="113">
        <v>86.054327006790871</v>
      </c>
      <c r="D34" s="115">
        <v>49421</v>
      </c>
      <c r="E34" s="114">
        <v>51915</v>
      </c>
      <c r="F34" s="114">
        <v>52327</v>
      </c>
      <c r="G34" s="114">
        <v>52760</v>
      </c>
      <c r="H34" s="140">
        <v>51838</v>
      </c>
      <c r="I34" s="115">
        <v>-2417</v>
      </c>
      <c r="J34" s="116">
        <v>-4.6626027238705197</v>
      </c>
    </row>
    <row r="35" spans="1:10" s="110" customFormat="1" ht="13.5" customHeight="1" x14ac:dyDescent="0.2">
      <c r="A35" s="118"/>
      <c r="B35" s="119" t="s">
        <v>117</v>
      </c>
      <c r="C35" s="113">
        <v>13.560856695107088</v>
      </c>
      <c r="D35" s="115">
        <v>7788</v>
      </c>
      <c r="E35" s="114">
        <v>8247</v>
      </c>
      <c r="F35" s="114">
        <v>8333</v>
      </c>
      <c r="G35" s="114">
        <v>8311</v>
      </c>
      <c r="H35" s="140">
        <v>8132</v>
      </c>
      <c r="I35" s="115">
        <v>-344</v>
      </c>
      <c r="J35" s="116">
        <v>-4.230201672405312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34736</v>
      </c>
      <c r="E37" s="114">
        <v>36380</v>
      </c>
      <c r="F37" s="114">
        <v>36758</v>
      </c>
      <c r="G37" s="114">
        <v>37776</v>
      </c>
      <c r="H37" s="140">
        <v>37140</v>
      </c>
      <c r="I37" s="115">
        <v>-2404</v>
      </c>
      <c r="J37" s="116">
        <v>-6.4728056004308021</v>
      </c>
    </row>
    <row r="38" spans="1:10" s="110" customFormat="1" ht="13.5" customHeight="1" x14ac:dyDescent="0.2">
      <c r="A38" s="118" t="s">
        <v>105</v>
      </c>
      <c r="B38" s="119" t="s">
        <v>106</v>
      </c>
      <c r="C38" s="113">
        <v>36.144058037770613</v>
      </c>
      <c r="D38" s="115">
        <v>12555</v>
      </c>
      <c r="E38" s="114">
        <v>13128</v>
      </c>
      <c r="F38" s="114">
        <v>13263</v>
      </c>
      <c r="G38" s="114">
        <v>13702</v>
      </c>
      <c r="H38" s="140">
        <v>13283</v>
      </c>
      <c r="I38" s="115">
        <v>-728</v>
      </c>
      <c r="J38" s="116">
        <v>-5.4806896032522774</v>
      </c>
    </row>
    <row r="39" spans="1:10" s="110" customFormat="1" ht="13.5" customHeight="1" x14ac:dyDescent="0.2">
      <c r="A39" s="120"/>
      <c r="B39" s="119" t="s">
        <v>107</v>
      </c>
      <c r="C39" s="113">
        <v>63.855941962229387</v>
      </c>
      <c r="D39" s="115">
        <v>22181</v>
      </c>
      <c r="E39" s="114">
        <v>23252</v>
      </c>
      <c r="F39" s="114">
        <v>23495</v>
      </c>
      <c r="G39" s="114">
        <v>24074</v>
      </c>
      <c r="H39" s="140">
        <v>23857</v>
      </c>
      <c r="I39" s="115">
        <v>-1676</v>
      </c>
      <c r="J39" s="116">
        <v>-7.0251917676153752</v>
      </c>
    </row>
    <row r="40" spans="1:10" s="110" customFormat="1" ht="13.5" customHeight="1" x14ac:dyDescent="0.2">
      <c r="A40" s="118" t="s">
        <v>105</v>
      </c>
      <c r="B40" s="121" t="s">
        <v>108</v>
      </c>
      <c r="C40" s="113">
        <v>18.868033164440352</v>
      </c>
      <c r="D40" s="115">
        <v>6554</v>
      </c>
      <c r="E40" s="114">
        <v>6898</v>
      </c>
      <c r="F40" s="114">
        <v>6912</v>
      </c>
      <c r="G40" s="114">
        <v>7643</v>
      </c>
      <c r="H40" s="140">
        <v>7068</v>
      </c>
      <c r="I40" s="115">
        <v>-514</v>
      </c>
      <c r="J40" s="116">
        <v>-7.2722127900396147</v>
      </c>
    </row>
    <row r="41" spans="1:10" s="110" customFormat="1" ht="13.5" customHeight="1" x14ac:dyDescent="0.2">
      <c r="A41" s="118"/>
      <c r="B41" s="121" t="s">
        <v>109</v>
      </c>
      <c r="C41" s="113">
        <v>36.837862736066327</v>
      </c>
      <c r="D41" s="115">
        <v>12796</v>
      </c>
      <c r="E41" s="114">
        <v>13618</v>
      </c>
      <c r="F41" s="114">
        <v>14017</v>
      </c>
      <c r="G41" s="114">
        <v>14363</v>
      </c>
      <c r="H41" s="140">
        <v>14488</v>
      </c>
      <c r="I41" s="115">
        <v>-1692</v>
      </c>
      <c r="J41" s="116">
        <v>-11.678630590833793</v>
      </c>
    </row>
    <row r="42" spans="1:10" s="110" customFormat="1" ht="13.5" customHeight="1" x14ac:dyDescent="0.2">
      <c r="A42" s="118"/>
      <c r="B42" s="121" t="s">
        <v>110</v>
      </c>
      <c r="C42" s="113">
        <v>20.6759557807462</v>
      </c>
      <c r="D42" s="115">
        <v>7182</v>
      </c>
      <c r="E42" s="114">
        <v>7409</v>
      </c>
      <c r="F42" s="114">
        <v>7458</v>
      </c>
      <c r="G42" s="114">
        <v>7558</v>
      </c>
      <c r="H42" s="140">
        <v>7523</v>
      </c>
      <c r="I42" s="115">
        <v>-341</v>
      </c>
      <c r="J42" s="116">
        <v>-4.53276618370331</v>
      </c>
    </row>
    <row r="43" spans="1:10" s="110" customFormat="1" ht="13.5" customHeight="1" x14ac:dyDescent="0.2">
      <c r="A43" s="120"/>
      <c r="B43" s="121" t="s">
        <v>111</v>
      </c>
      <c r="C43" s="113">
        <v>23.618148318747121</v>
      </c>
      <c r="D43" s="115">
        <v>8204</v>
      </c>
      <c r="E43" s="114">
        <v>8455</v>
      </c>
      <c r="F43" s="114">
        <v>8371</v>
      </c>
      <c r="G43" s="114">
        <v>8212</v>
      </c>
      <c r="H43" s="140">
        <v>8061</v>
      </c>
      <c r="I43" s="115">
        <v>143</v>
      </c>
      <c r="J43" s="116">
        <v>1.7739734524252575</v>
      </c>
    </row>
    <row r="44" spans="1:10" s="110" customFormat="1" ht="13.5" customHeight="1" x14ac:dyDescent="0.2">
      <c r="A44" s="120"/>
      <c r="B44" s="121" t="s">
        <v>112</v>
      </c>
      <c r="C44" s="113">
        <v>2.1850529709811148</v>
      </c>
      <c r="D44" s="115">
        <v>759</v>
      </c>
      <c r="E44" s="114">
        <v>791</v>
      </c>
      <c r="F44" s="114">
        <v>827</v>
      </c>
      <c r="G44" s="114">
        <v>692</v>
      </c>
      <c r="H44" s="140">
        <v>670</v>
      </c>
      <c r="I44" s="115">
        <v>89</v>
      </c>
      <c r="J44" s="116">
        <v>13.283582089552239</v>
      </c>
    </row>
    <row r="45" spans="1:10" s="110" customFormat="1" ht="13.5" customHeight="1" x14ac:dyDescent="0.2">
      <c r="A45" s="118" t="s">
        <v>113</v>
      </c>
      <c r="B45" s="122" t="s">
        <v>116</v>
      </c>
      <c r="C45" s="113">
        <v>86.103754030400736</v>
      </c>
      <c r="D45" s="115">
        <v>29909</v>
      </c>
      <c r="E45" s="114">
        <v>31252</v>
      </c>
      <c r="F45" s="114">
        <v>31547</v>
      </c>
      <c r="G45" s="114">
        <v>32429</v>
      </c>
      <c r="H45" s="140">
        <v>31872</v>
      </c>
      <c r="I45" s="115">
        <v>-1963</v>
      </c>
      <c r="J45" s="116">
        <v>-6.1590110441767072</v>
      </c>
    </row>
    <row r="46" spans="1:10" s="110" customFormat="1" ht="13.5" customHeight="1" x14ac:dyDescent="0.2">
      <c r="A46" s="118"/>
      <c r="B46" s="119" t="s">
        <v>117</v>
      </c>
      <c r="C46" s="113">
        <v>13.26289728235836</v>
      </c>
      <c r="D46" s="115">
        <v>4607</v>
      </c>
      <c r="E46" s="114">
        <v>4907</v>
      </c>
      <c r="F46" s="114">
        <v>4998</v>
      </c>
      <c r="G46" s="114">
        <v>5130</v>
      </c>
      <c r="H46" s="140">
        <v>5057</v>
      </c>
      <c r="I46" s="115">
        <v>-450</v>
      </c>
      <c r="J46" s="116">
        <v>-8.898556456397074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22694</v>
      </c>
      <c r="E48" s="114">
        <v>24003</v>
      </c>
      <c r="F48" s="114">
        <v>24116</v>
      </c>
      <c r="G48" s="114">
        <v>23513</v>
      </c>
      <c r="H48" s="140">
        <v>23044</v>
      </c>
      <c r="I48" s="115">
        <v>-350</v>
      </c>
      <c r="J48" s="116">
        <v>-1.5188335358444713</v>
      </c>
    </row>
    <row r="49" spans="1:12" s="110" customFormat="1" ht="13.5" customHeight="1" x14ac:dyDescent="0.2">
      <c r="A49" s="118" t="s">
        <v>105</v>
      </c>
      <c r="B49" s="119" t="s">
        <v>106</v>
      </c>
      <c r="C49" s="113">
        <v>47.356129373402659</v>
      </c>
      <c r="D49" s="115">
        <v>10747</v>
      </c>
      <c r="E49" s="114">
        <v>11380</v>
      </c>
      <c r="F49" s="114">
        <v>11529</v>
      </c>
      <c r="G49" s="114">
        <v>11191</v>
      </c>
      <c r="H49" s="140">
        <v>10906</v>
      </c>
      <c r="I49" s="115">
        <v>-159</v>
      </c>
      <c r="J49" s="116">
        <v>-1.4579130753713552</v>
      </c>
    </row>
    <row r="50" spans="1:12" s="110" customFormat="1" ht="13.5" customHeight="1" x14ac:dyDescent="0.2">
      <c r="A50" s="120"/>
      <c r="B50" s="119" t="s">
        <v>107</v>
      </c>
      <c r="C50" s="113">
        <v>52.643870626597341</v>
      </c>
      <c r="D50" s="115">
        <v>11947</v>
      </c>
      <c r="E50" s="114">
        <v>12623</v>
      </c>
      <c r="F50" s="114">
        <v>12587</v>
      </c>
      <c r="G50" s="114">
        <v>12322</v>
      </c>
      <c r="H50" s="140">
        <v>12138</v>
      </c>
      <c r="I50" s="115">
        <v>-191</v>
      </c>
      <c r="J50" s="116">
        <v>-1.5735706047124731</v>
      </c>
    </row>
    <row r="51" spans="1:12" s="110" customFormat="1" ht="13.5" customHeight="1" x14ac:dyDescent="0.2">
      <c r="A51" s="118" t="s">
        <v>105</v>
      </c>
      <c r="B51" s="121" t="s">
        <v>108</v>
      </c>
      <c r="C51" s="113">
        <v>12.011985546840574</v>
      </c>
      <c r="D51" s="115">
        <v>2726</v>
      </c>
      <c r="E51" s="114">
        <v>3070</v>
      </c>
      <c r="F51" s="114">
        <v>3163</v>
      </c>
      <c r="G51" s="114">
        <v>2864</v>
      </c>
      <c r="H51" s="140">
        <v>2792</v>
      </c>
      <c r="I51" s="115">
        <v>-66</v>
      </c>
      <c r="J51" s="116">
        <v>-2.3638968481375358</v>
      </c>
    </row>
    <row r="52" spans="1:12" s="110" customFormat="1" ht="13.5" customHeight="1" x14ac:dyDescent="0.2">
      <c r="A52" s="118"/>
      <c r="B52" s="121" t="s">
        <v>109</v>
      </c>
      <c r="C52" s="113">
        <v>70.155107076760373</v>
      </c>
      <c r="D52" s="115">
        <v>15921</v>
      </c>
      <c r="E52" s="114">
        <v>16758</v>
      </c>
      <c r="F52" s="114">
        <v>16818</v>
      </c>
      <c r="G52" s="114">
        <v>16596</v>
      </c>
      <c r="H52" s="140">
        <v>16382</v>
      </c>
      <c r="I52" s="115">
        <v>-461</v>
      </c>
      <c r="J52" s="116">
        <v>-2.8140642168233425</v>
      </c>
    </row>
    <row r="53" spans="1:12" s="110" customFormat="1" ht="13.5" customHeight="1" x14ac:dyDescent="0.2">
      <c r="A53" s="118"/>
      <c r="B53" s="121" t="s">
        <v>110</v>
      </c>
      <c r="C53" s="113">
        <v>16.784172027848772</v>
      </c>
      <c r="D53" s="115">
        <v>3809</v>
      </c>
      <c r="E53" s="114">
        <v>3937</v>
      </c>
      <c r="F53" s="114">
        <v>3905</v>
      </c>
      <c r="G53" s="114">
        <v>3829</v>
      </c>
      <c r="H53" s="140">
        <v>3660</v>
      </c>
      <c r="I53" s="115">
        <v>149</v>
      </c>
      <c r="J53" s="116">
        <v>4.0710382513661205</v>
      </c>
    </row>
    <row r="54" spans="1:12" s="110" customFormat="1" ht="13.5" customHeight="1" x14ac:dyDescent="0.2">
      <c r="A54" s="120"/>
      <c r="B54" s="121" t="s">
        <v>111</v>
      </c>
      <c r="C54" s="113">
        <v>1.0487353485502775</v>
      </c>
      <c r="D54" s="115">
        <v>238</v>
      </c>
      <c r="E54" s="114">
        <v>238</v>
      </c>
      <c r="F54" s="114">
        <v>230</v>
      </c>
      <c r="G54" s="114">
        <v>224</v>
      </c>
      <c r="H54" s="140">
        <v>210</v>
      </c>
      <c r="I54" s="115">
        <v>28</v>
      </c>
      <c r="J54" s="116">
        <v>13.333333333333334</v>
      </c>
    </row>
    <row r="55" spans="1:12" s="110" customFormat="1" ht="13.5" customHeight="1" x14ac:dyDescent="0.2">
      <c r="A55" s="120"/>
      <c r="B55" s="121" t="s">
        <v>112</v>
      </c>
      <c r="C55" s="113">
        <v>0.25116770952674716</v>
      </c>
      <c r="D55" s="115">
        <v>57</v>
      </c>
      <c r="E55" s="114">
        <v>54</v>
      </c>
      <c r="F55" s="114">
        <v>69</v>
      </c>
      <c r="G55" s="114">
        <v>59</v>
      </c>
      <c r="H55" s="140">
        <v>47</v>
      </c>
      <c r="I55" s="115">
        <v>10</v>
      </c>
      <c r="J55" s="116">
        <v>21.276595744680851</v>
      </c>
    </row>
    <row r="56" spans="1:12" s="110" customFormat="1" ht="13.5" customHeight="1" x14ac:dyDescent="0.2">
      <c r="A56" s="118" t="s">
        <v>113</v>
      </c>
      <c r="B56" s="122" t="s">
        <v>116</v>
      </c>
      <c r="C56" s="113">
        <v>85.978672776945444</v>
      </c>
      <c r="D56" s="115">
        <v>19512</v>
      </c>
      <c r="E56" s="114">
        <v>20663</v>
      </c>
      <c r="F56" s="114">
        <v>20780</v>
      </c>
      <c r="G56" s="114">
        <v>20331</v>
      </c>
      <c r="H56" s="140">
        <v>19966</v>
      </c>
      <c r="I56" s="115">
        <v>-454</v>
      </c>
      <c r="J56" s="116">
        <v>-2.2738655714715015</v>
      </c>
    </row>
    <row r="57" spans="1:12" s="110" customFormat="1" ht="13.5" customHeight="1" x14ac:dyDescent="0.2">
      <c r="A57" s="142"/>
      <c r="B57" s="124" t="s">
        <v>117</v>
      </c>
      <c r="C57" s="125">
        <v>14.016920772010224</v>
      </c>
      <c r="D57" s="143">
        <v>3181</v>
      </c>
      <c r="E57" s="144">
        <v>3340</v>
      </c>
      <c r="F57" s="144">
        <v>3335</v>
      </c>
      <c r="G57" s="144">
        <v>3181</v>
      </c>
      <c r="H57" s="145">
        <v>3075</v>
      </c>
      <c r="I57" s="143">
        <v>106</v>
      </c>
      <c r="J57" s="146">
        <v>3.4471544715447155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205351</v>
      </c>
      <c r="E12" s="236">
        <v>206133</v>
      </c>
      <c r="F12" s="114">
        <v>207425</v>
      </c>
      <c r="G12" s="114">
        <v>203278</v>
      </c>
      <c r="H12" s="140">
        <v>202018</v>
      </c>
      <c r="I12" s="115">
        <v>3333</v>
      </c>
      <c r="J12" s="116">
        <v>1.6498529833975191</v>
      </c>
    </row>
    <row r="13" spans="1:15" s="110" customFormat="1" ht="12" customHeight="1" x14ac:dyDescent="0.2">
      <c r="A13" s="118" t="s">
        <v>105</v>
      </c>
      <c r="B13" s="119" t="s">
        <v>106</v>
      </c>
      <c r="C13" s="113">
        <v>56.333789462919583</v>
      </c>
      <c r="D13" s="115">
        <v>115682</v>
      </c>
      <c r="E13" s="114">
        <v>115996</v>
      </c>
      <c r="F13" s="114">
        <v>117295</v>
      </c>
      <c r="G13" s="114">
        <v>114759</v>
      </c>
      <c r="H13" s="140">
        <v>113866</v>
      </c>
      <c r="I13" s="115">
        <v>1816</v>
      </c>
      <c r="J13" s="116">
        <v>1.5948571127465618</v>
      </c>
    </row>
    <row r="14" spans="1:15" s="110" customFormat="1" ht="12" customHeight="1" x14ac:dyDescent="0.2">
      <c r="A14" s="118"/>
      <c r="B14" s="119" t="s">
        <v>107</v>
      </c>
      <c r="C14" s="113">
        <v>43.666210537080417</v>
      </c>
      <c r="D14" s="115">
        <v>89669</v>
      </c>
      <c r="E14" s="114">
        <v>90137</v>
      </c>
      <c r="F14" s="114">
        <v>90130</v>
      </c>
      <c r="G14" s="114">
        <v>88519</v>
      </c>
      <c r="H14" s="140">
        <v>88152</v>
      </c>
      <c r="I14" s="115">
        <v>1517</v>
      </c>
      <c r="J14" s="116">
        <v>1.7208911879480897</v>
      </c>
    </row>
    <row r="15" spans="1:15" s="110" customFormat="1" ht="12" customHeight="1" x14ac:dyDescent="0.2">
      <c r="A15" s="118" t="s">
        <v>105</v>
      </c>
      <c r="B15" s="121" t="s">
        <v>108</v>
      </c>
      <c r="C15" s="113">
        <v>10.105137058012867</v>
      </c>
      <c r="D15" s="115">
        <v>20751</v>
      </c>
      <c r="E15" s="114">
        <v>21688</v>
      </c>
      <c r="F15" s="114">
        <v>22321</v>
      </c>
      <c r="G15" s="114">
        <v>20346</v>
      </c>
      <c r="H15" s="140">
        <v>20758</v>
      </c>
      <c r="I15" s="115">
        <v>-7</v>
      </c>
      <c r="J15" s="116">
        <v>-3.372193852972348E-2</v>
      </c>
    </row>
    <row r="16" spans="1:15" s="110" customFormat="1" ht="12" customHeight="1" x14ac:dyDescent="0.2">
      <c r="A16" s="118"/>
      <c r="B16" s="121" t="s">
        <v>109</v>
      </c>
      <c r="C16" s="113">
        <v>67.786375522885209</v>
      </c>
      <c r="D16" s="115">
        <v>139200</v>
      </c>
      <c r="E16" s="114">
        <v>139491</v>
      </c>
      <c r="F16" s="114">
        <v>140559</v>
      </c>
      <c r="G16" s="114">
        <v>139336</v>
      </c>
      <c r="H16" s="140">
        <v>138591</v>
      </c>
      <c r="I16" s="115">
        <v>609</v>
      </c>
      <c r="J16" s="116">
        <v>0.43942247332077838</v>
      </c>
    </row>
    <row r="17" spans="1:10" s="110" customFormat="1" ht="12" customHeight="1" x14ac:dyDescent="0.2">
      <c r="A17" s="118"/>
      <c r="B17" s="121" t="s">
        <v>110</v>
      </c>
      <c r="C17" s="113">
        <v>20.773699665450863</v>
      </c>
      <c r="D17" s="115">
        <v>42659</v>
      </c>
      <c r="E17" s="114">
        <v>42198</v>
      </c>
      <c r="F17" s="114">
        <v>41839</v>
      </c>
      <c r="G17" s="114">
        <v>40975</v>
      </c>
      <c r="H17" s="140">
        <v>40186</v>
      </c>
      <c r="I17" s="115">
        <v>2473</v>
      </c>
      <c r="J17" s="116">
        <v>6.1538844373662469</v>
      </c>
    </row>
    <row r="18" spans="1:10" s="110" customFormat="1" ht="12" customHeight="1" x14ac:dyDescent="0.2">
      <c r="A18" s="120"/>
      <c r="B18" s="121" t="s">
        <v>111</v>
      </c>
      <c r="C18" s="113">
        <v>1.3347877536510657</v>
      </c>
      <c r="D18" s="115">
        <v>2741</v>
      </c>
      <c r="E18" s="114">
        <v>2756</v>
      </c>
      <c r="F18" s="114">
        <v>2706</v>
      </c>
      <c r="G18" s="114">
        <v>2621</v>
      </c>
      <c r="H18" s="140">
        <v>2483</v>
      </c>
      <c r="I18" s="115">
        <v>258</v>
      </c>
      <c r="J18" s="116">
        <v>10.390656463954894</v>
      </c>
    </row>
    <row r="19" spans="1:10" s="110" customFormat="1" ht="12" customHeight="1" x14ac:dyDescent="0.2">
      <c r="A19" s="120"/>
      <c r="B19" s="121" t="s">
        <v>112</v>
      </c>
      <c r="C19" s="113">
        <v>0.37448076707685862</v>
      </c>
      <c r="D19" s="115">
        <v>769</v>
      </c>
      <c r="E19" s="114">
        <v>745</v>
      </c>
      <c r="F19" s="114">
        <v>767</v>
      </c>
      <c r="G19" s="114">
        <v>675</v>
      </c>
      <c r="H19" s="140">
        <v>630</v>
      </c>
      <c r="I19" s="115">
        <v>139</v>
      </c>
      <c r="J19" s="116">
        <v>22.063492063492063</v>
      </c>
    </row>
    <row r="20" spans="1:10" s="110" customFormat="1" ht="12" customHeight="1" x14ac:dyDescent="0.2">
      <c r="A20" s="118" t="s">
        <v>113</v>
      </c>
      <c r="B20" s="119" t="s">
        <v>181</v>
      </c>
      <c r="C20" s="113">
        <v>71.955821982848875</v>
      </c>
      <c r="D20" s="115">
        <v>147762</v>
      </c>
      <c r="E20" s="114">
        <v>148287</v>
      </c>
      <c r="F20" s="114">
        <v>150008</v>
      </c>
      <c r="G20" s="114">
        <v>146475</v>
      </c>
      <c r="H20" s="140">
        <v>146085</v>
      </c>
      <c r="I20" s="115">
        <v>1677</v>
      </c>
      <c r="J20" s="116">
        <v>1.1479618030598624</v>
      </c>
    </row>
    <row r="21" spans="1:10" s="110" customFormat="1" ht="12" customHeight="1" x14ac:dyDescent="0.2">
      <c r="A21" s="118"/>
      <c r="B21" s="119" t="s">
        <v>182</v>
      </c>
      <c r="C21" s="113">
        <v>28.044178017151122</v>
      </c>
      <c r="D21" s="115">
        <v>57589</v>
      </c>
      <c r="E21" s="114">
        <v>57846</v>
      </c>
      <c r="F21" s="114">
        <v>57417</v>
      </c>
      <c r="G21" s="114">
        <v>56803</v>
      </c>
      <c r="H21" s="140">
        <v>55933</v>
      </c>
      <c r="I21" s="115">
        <v>1656</v>
      </c>
      <c r="J21" s="116">
        <v>2.9606851053939534</v>
      </c>
    </row>
    <row r="22" spans="1:10" s="110" customFormat="1" ht="12" customHeight="1" x14ac:dyDescent="0.2">
      <c r="A22" s="118" t="s">
        <v>113</v>
      </c>
      <c r="B22" s="119" t="s">
        <v>116</v>
      </c>
      <c r="C22" s="113">
        <v>85.938222847709525</v>
      </c>
      <c r="D22" s="115">
        <v>176475</v>
      </c>
      <c r="E22" s="114">
        <v>177239</v>
      </c>
      <c r="F22" s="114">
        <v>177967</v>
      </c>
      <c r="G22" s="114">
        <v>175140</v>
      </c>
      <c r="H22" s="140">
        <v>174774</v>
      </c>
      <c r="I22" s="115">
        <v>1701</v>
      </c>
      <c r="J22" s="116">
        <v>0.97325689175735519</v>
      </c>
    </row>
    <row r="23" spans="1:10" s="110" customFormat="1" ht="12" customHeight="1" x14ac:dyDescent="0.2">
      <c r="A23" s="118"/>
      <c r="B23" s="119" t="s">
        <v>117</v>
      </c>
      <c r="C23" s="113">
        <v>13.9648699056737</v>
      </c>
      <c r="D23" s="115">
        <v>28677</v>
      </c>
      <c r="E23" s="114">
        <v>28700</v>
      </c>
      <c r="F23" s="114">
        <v>29274</v>
      </c>
      <c r="G23" s="114">
        <v>27945</v>
      </c>
      <c r="H23" s="140">
        <v>27055</v>
      </c>
      <c r="I23" s="115">
        <v>1622</v>
      </c>
      <c r="J23" s="116">
        <v>5.995194973202735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260964</v>
      </c>
      <c r="E64" s="236">
        <v>262339</v>
      </c>
      <c r="F64" s="236">
        <v>263133</v>
      </c>
      <c r="G64" s="236">
        <v>258406</v>
      </c>
      <c r="H64" s="140">
        <v>257963</v>
      </c>
      <c r="I64" s="115">
        <v>3001</v>
      </c>
      <c r="J64" s="116">
        <v>1.1633451308908642</v>
      </c>
    </row>
    <row r="65" spans="1:12" s="110" customFormat="1" ht="12" customHeight="1" x14ac:dyDescent="0.2">
      <c r="A65" s="118" t="s">
        <v>105</v>
      </c>
      <c r="B65" s="119" t="s">
        <v>106</v>
      </c>
      <c r="C65" s="113">
        <v>54.268788032065729</v>
      </c>
      <c r="D65" s="235">
        <v>141622</v>
      </c>
      <c r="E65" s="236">
        <v>142515</v>
      </c>
      <c r="F65" s="236">
        <v>143469</v>
      </c>
      <c r="G65" s="236">
        <v>140879</v>
      </c>
      <c r="H65" s="140">
        <v>140551</v>
      </c>
      <c r="I65" s="115">
        <v>1071</v>
      </c>
      <c r="J65" s="116">
        <v>0.76200098185000464</v>
      </c>
    </row>
    <row r="66" spans="1:12" s="110" customFormat="1" ht="12" customHeight="1" x14ac:dyDescent="0.2">
      <c r="A66" s="118"/>
      <c r="B66" s="119" t="s">
        <v>107</v>
      </c>
      <c r="C66" s="113">
        <v>45.731211967934271</v>
      </c>
      <c r="D66" s="235">
        <v>119342</v>
      </c>
      <c r="E66" s="236">
        <v>119824</v>
      </c>
      <c r="F66" s="236">
        <v>119664</v>
      </c>
      <c r="G66" s="236">
        <v>117527</v>
      </c>
      <c r="H66" s="140">
        <v>117412</v>
      </c>
      <c r="I66" s="115">
        <v>1930</v>
      </c>
      <c r="J66" s="116">
        <v>1.6437842809934249</v>
      </c>
    </row>
    <row r="67" spans="1:12" s="110" customFormat="1" ht="12" customHeight="1" x14ac:dyDescent="0.2">
      <c r="A67" s="118" t="s">
        <v>105</v>
      </c>
      <c r="B67" s="121" t="s">
        <v>108</v>
      </c>
      <c r="C67" s="113">
        <v>10.251605585444736</v>
      </c>
      <c r="D67" s="235">
        <v>26753</v>
      </c>
      <c r="E67" s="236">
        <v>28012</v>
      </c>
      <c r="F67" s="236">
        <v>28589</v>
      </c>
      <c r="G67" s="236">
        <v>25855</v>
      </c>
      <c r="H67" s="140">
        <v>26632</v>
      </c>
      <c r="I67" s="115">
        <v>121</v>
      </c>
      <c r="J67" s="116">
        <v>0.45434064283568637</v>
      </c>
    </row>
    <row r="68" spans="1:12" s="110" customFormat="1" ht="12" customHeight="1" x14ac:dyDescent="0.2">
      <c r="A68" s="118"/>
      <c r="B68" s="121" t="s">
        <v>109</v>
      </c>
      <c r="C68" s="113">
        <v>67.766435217118072</v>
      </c>
      <c r="D68" s="235">
        <v>176846</v>
      </c>
      <c r="E68" s="236">
        <v>177429</v>
      </c>
      <c r="F68" s="236">
        <v>178191</v>
      </c>
      <c r="G68" s="236">
        <v>177246</v>
      </c>
      <c r="H68" s="140">
        <v>177128</v>
      </c>
      <c r="I68" s="115">
        <v>-282</v>
      </c>
      <c r="J68" s="116">
        <v>-0.15920690122397363</v>
      </c>
    </row>
    <row r="69" spans="1:12" s="110" customFormat="1" ht="12" customHeight="1" x14ac:dyDescent="0.2">
      <c r="A69" s="118"/>
      <c r="B69" s="121" t="s">
        <v>110</v>
      </c>
      <c r="C69" s="113">
        <v>20.757269201882252</v>
      </c>
      <c r="D69" s="235">
        <v>54169</v>
      </c>
      <c r="E69" s="236">
        <v>53700</v>
      </c>
      <c r="F69" s="236">
        <v>53234</v>
      </c>
      <c r="G69" s="236">
        <v>52328</v>
      </c>
      <c r="H69" s="140">
        <v>51352</v>
      </c>
      <c r="I69" s="115">
        <v>2817</v>
      </c>
      <c r="J69" s="116">
        <v>5.4856675494625335</v>
      </c>
    </row>
    <row r="70" spans="1:12" s="110" customFormat="1" ht="12" customHeight="1" x14ac:dyDescent="0.2">
      <c r="A70" s="120"/>
      <c r="B70" s="121" t="s">
        <v>111</v>
      </c>
      <c r="C70" s="113">
        <v>1.2246899955549424</v>
      </c>
      <c r="D70" s="235">
        <v>3196</v>
      </c>
      <c r="E70" s="236">
        <v>3198</v>
      </c>
      <c r="F70" s="236">
        <v>3119</v>
      </c>
      <c r="G70" s="236">
        <v>2977</v>
      </c>
      <c r="H70" s="140">
        <v>2851</v>
      </c>
      <c r="I70" s="115">
        <v>345</v>
      </c>
      <c r="J70" s="116">
        <v>12.101017186951946</v>
      </c>
    </row>
    <row r="71" spans="1:12" s="110" customFormat="1" ht="12" customHeight="1" x14ac:dyDescent="0.2">
      <c r="A71" s="120"/>
      <c r="B71" s="121" t="s">
        <v>112</v>
      </c>
      <c r="C71" s="113">
        <v>0.35790377216780861</v>
      </c>
      <c r="D71" s="235">
        <v>934</v>
      </c>
      <c r="E71" s="236">
        <v>919</v>
      </c>
      <c r="F71" s="236">
        <v>921</v>
      </c>
      <c r="G71" s="236">
        <v>805</v>
      </c>
      <c r="H71" s="140">
        <v>750</v>
      </c>
      <c r="I71" s="115">
        <v>184</v>
      </c>
      <c r="J71" s="116">
        <v>24.533333333333335</v>
      </c>
    </row>
    <row r="72" spans="1:12" s="110" customFormat="1" ht="12" customHeight="1" x14ac:dyDescent="0.2">
      <c r="A72" s="118" t="s">
        <v>113</v>
      </c>
      <c r="B72" s="119" t="s">
        <v>181</v>
      </c>
      <c r="C72" s="113">
        <v>72.361705062767285</v>
      </c>
      <c r="D72" s="235">
        <v>188838</v>
      </c>
      <c r="E72" s="236">
        <v>190081</v>
      </c>
      <c r="F72" s="236">
        <v>191539</v>
      </c>
      <c r="G72" s="236">
        <v>187548</v>
      </c>
      <c r="H72" s="140">
        <v>187883</v>
      </c>
      <c r="I72" s="115">
        <v>955</v>
      </c>
      <c r="J72" s="116">
        <v>0.50829505596568081</v>
      </c>
    </row>
    <row r="73" spans="1:12" s="110" customFormat="1" ht="12" customHeight="1" x14ac:dyDescent="0.2">
      <c r="A73" s="118"/>
      <c r="B73" s="119" t="s">
        <v>182</v>
      </c>
      <c r="C73" s="113">
        <v>27.638294937232722</v>
      </c>
      <c r="D73" s="115">
        <v>72126</v>
      </c>
      <c r="E73" s="114">
        <v>72258</v>
      </c>
      <c r="F73" s="114">
        <v>71594</v>
      </c>
      <c r="G73" s="114">
        <v>70858</v>
      </c>
      <c r="H73" s="140">
        <v>70080</v>
      </c>
      <c r="I73" s="115">
        <v>2046</v>
      </c>
      <c r="J73" s="116">
        <v>2.9195205479452055</v>
      </c>
    </row>
    <row r="74" spans="1:12" s="110" customFormat="1" ht="12" customHeight="1" x14ac:dyDescent="0.2">
      <c r="A74" s="118" t="s">
        <v>113</v>
      </c>
      <c r="B74" s="119" t="s">
        <v>116</v>
      </c>
      <c r="C74" s="113">
        <v>88.430971321714878</v>
      </c>
      <c r="D74" s="115">
        <v>230773</v>
      </c>
      <c r="E74" s="114">
        <v>232332</v>
      </c>
      <c r="F74" s="114">
        <v>232788</v>
      </c>
      <c r="G74" s="114">
        <v>229252</v>
      </c>
      <c r="H74" s="140">
        <v>229573</v>
      </c>
      <c r="I74" s="115">
        <v>1200</v>
      </c>
      <c r="J74" s="116">
        <v>0.52270955208147296</v>
      </c>
    </row>
    <row r="75" spans="1:12" s="110" customFormat="1" ht="12" customHeight="1" x14ac:dyDescent="0.2">
      <c r="A75" s="142"/>
      <c r="B75" s="124" t="s">
        <v>117</v>
      </c>
      <c r="C75" s="125">
        <v>11.493922533376251</v>
      </c>
      <c r="D75" s="143">
        <v>29995</v>
      </c>
      <c r="E75" s="144">
        <v>29813</v>
      </c>
      <c r="F75" s="144">
        <v>30151</v>
      </c>
      <c r="G75" s="144">
        <v>28946</v>
      </c>
      <c r="H75" s="145">
        <v>28183</v>
      </c>
      <c r="I75" s="143">
        <v>1812</v>
      </c>
      <c r="J75" s="146">
        <v>6.4294077990277829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205351</v>
      </c>
      <c r="G11" s="114">
        <v>206133</v>
      </c>
      <c r="H11" s="114">
        <v>207425</v>
      </c>
      <c r="I11" s="114">
        <v>203278</v>
      </c>
      <c r="J11" s="140">
        <v>202018</v>
      </c>
      <c r="K11" s="114">
        <v>3333</v>
      </c>
      <c r="L11" s="116">
        <v>1.6498529833975191</v>
      </c>
    </row>
    <row r="12" spans="1:17" s="110" customFormat="1" ht="24.95" customHeight="1" x14ac:dyDescent="0.2">
      <c r="A12" s="606" t="s">
        <v>185</v>
      </c>
      <c r="B12" s="607"/>
      <c r="C12" s="607"/>
      <c r="D12" s="608"/>
      <c r="E12" s="113">
        <v>56.333789462919583</v>
      </c>
      <c r="F12" s="115">
        <v>115682</v>
      </c>
      <c r="G12" s="114">
        <v>115996</v>
      </c>
      <c r="H12" s="114">
        <v>117295</v>
      </c>
      <c r="I12" s="114">
        <v>114759</v>
      </c>
      <c r="J12" s="140">
        <v>113866</v>
      </c>
      <c r="K12" s="114">
        <v>1816</v>
      </c>
      <c r="L12" s="116">
        <v>1.5948571127465618</v>
      </c>
    </row>
    <row r="13" spans="1:17" s="110" customFormat="1" ht="15" customHeight="1" x14ac:dyDescent="0.2">
      <c r="A13" s="120"/>
      <c r="B13" s="609" t="s">
        <v>107</v>
      </c>
      <c r="C13" s="609"/>
      <c r="E13" s="113">
        <v>43.666210537080417</v>
      </c>
      <c r="F13" s="115">
        <v>89669</v>
      </c>
      <c r="G13" s="114">
        <v>90137</v>
      </c>
      <c r="H13" s="114">
        <v>90130</v>
      </c>
      <c r="I13" s="114">
        <v>88519</v>
      </c>
      <c r="J13" s="140">
        <v>88152</v>
      </c>
      <c r="K13" s="114">
        <v>1517</v>
      </c>
      <c r="L13" s="116">
        <v>1.7208911879480897</v>
      </c>
    </row>
    <row r="14" spans="1:17" s="110" customFormat="1" ht="24.95" customHeight="1" x14ac:dyDescent="0.2">
      <c r="A14" s="606" t="s">
        <v>186</v>
      </c>
      <c r="B14" s="607"/>
      <c r="C14" s="607"/>
      <c r="D14" s="608"/>
      <c r="E14" s="113">
        <v>10.105137058012867</v>
      </c>
      <c r="F14" s="115">
        <v>20751</v>
      </c>
      <c r="G14" s="114">
        <v>21688</v>
      </c>
      <c r="H14" s="114">
        <v>22321</v>
      </c>
      <c r="I14" s="114">
        <v>20346</v>
      </c>
      <c r="J14" s="140">
        <v>20758</v>
      </c>
      <c r="K14" s="114">
        <v>-7</v>
      </c>
      <c r="L14" s="116">
        <v>-3.372193852972348E-2</v>
      </c>
    </row>
    <row r="15" spans="1:17" s="110" customFormat="1" ht="15" customHeight="1" x14ac:dyDescent="0.2">
      <c r="A15" s="120"/>
      <c r="B15" s="119"/>
      <c r="C15" s="258" t="s">
        <v>106</v>
      </c>
      <c r="E15" s="113">
        <v>58.522480844296659</v>
      </c>
      <c r="F15" s="115">
        <v>12144</v>
      </c>
      <c r="G15" s="114">
        <v>12601</v>
      </c>
      <c r="H15" s="114">
        <v>13041</v>
      </c>
      <c r="I15" s="114">
        <v>11914</v>
      </c>
      <c r="J15" s="140">
        <v>12123</v>
      </c>
      <c r="K15" s="114">
        <v>21</v>
      </c>
      <c r="L15" s="116">
        <v>0.17322444939371442</v>
      </c>
    </row>
    <row r="16" spans="1:17" s="110" customFormat="1" ht="15" customHeight="1" x14ac:dyDescent="0.2">
      <c r="A16" s="120"/>
      <c r="B16" s="119"/>
      <c r="C16" s="258" t="s">
        <v>107</v>
      </c>
      <c r="E16" s="113">
        <v>41.477519155703341</v>
      </c>
      <c r="F16" s="115">
        <v>8607</v>
      </c>
      <c r="G16" s="114">
        <v>9087</v>
      </c>
      <c r="H16" s="114">
        <v>9280</v>
      </c>
      <c r="I16" s="114">
        <v>8432</v>
      </c>
      <c r="J16" s="140">
        <v>8635</v>
      </c>
      <c r="K16" s="114">
        <v>-28</v>
      </c>
      <c r="L16" s="116">
        <v>-0.32426172553561089</v>
      </c>
    </row>
    <row r="17" spans="1:12" s="110" customFormat="1" ht="15" customHeight="1" x14ac:dyDescent="0.2">
      <c r="A17" s="120"/>
      <c r="B17" s="121" t="s">
        <v>109</v>
      </c>
      <c r="C17" s="258"/>
      <c r="E17" s="113">
        <v>67.786375522885209</v>
      </c>
      <c r="F17" s="115">
        <v>139200</v>
      </c>
      <c r="G17" s="114">
        <v>139491</v>
      </c>
      <c r="H17" s="114">
        <v>140559</v>
      </c>
      <c r="I17" s="114">
        <v>139336</v>
      </c>
      <c r="J17" s="140">
        <v>138591</v>
      </c>
      <c r="K17" s="114">
        <v>609</v>
      </c>
      <c r="L17" s="116">
        <v>0.43942247332077838</v>
      </c>
    </row>
    <row r="18" spans="1:12" s="110" customFormat="1" ht="15" customHeight="1" x14ac:dyDescent="0.2">
      <c r="A18" s="120"/>
      <c r="B18" s="119"/>
      <c r="C18" s="258" t="s">
        <v>106</v>
      </c>
      <c r="E18" s="113">
        <v>56.1875</v>
      </c>
      <c r="F18" s="115">
        <v>78213</v>
      </c>
      <c r="G18" s="114">
        <v>78395</v>
      </c>
      <c r="H18" s="114">
        <v>79393</v>
      </c>
      <c r="I18" s="114">
        <v>78597</v>
      </c>
      <c r="J18" s="140">
        <v>78038</v>
      </c>
      <c r="K18" s="114">
        <v>175</v>
      </c>
      <c r="L18" s="116">
        <v>0.22424972449319563</v>
      </c>
    </row>
    <row r="19" spans="1:12" s="110" customFormat="1" ht="15" customHeight="1" x14ac:dyDescent="0.2">
      <c r="A19" s="120"/>
      <c r="B19" s="119"/>
      <c r="C19" s="258" t="s">
        <v>107</v>
      </c>
      <c r="E19" s="113">
        <v>43.8125</v>
      </c>
      <c r="F19" s="115">
        <v>60987</v>
      </c>
      <c r="G19" s="114">
        <v>61096</v>
      </c>
      <c r="H19" s="114">
        <v>61166</v>
      </c>
      <c r="I19" s="114">
        <v>60739</v>
      </c>
      <c r="J19" s="140">
        <v>60553</v>
      </c>
      <c r="K19" s="114">
        <v>434</v>
      </c>
      <c r="L19" s="116">
        <v>0.71672749492180399</v>
      </c>
    </row>
    <row r="20" spans="1:12" s="110" customFormat="1" ht="15" customHeight="1" x14ac:dyDescent="0.2">
      <c r="A20" s="120"/>
      <c r="B20" s="121" t="s">
        <v>110</v>
      </c>
      <c r="C20" s="258"/>
      <c r="E20" s="113">
        <v>20.773699665450863</v>
      </c>
      <c r="F20" s="115">
        <v>42659</v>
      </c>
      <c r="G20" s="114">
        <v>42198</v>
      </c>
      <c r="H20" s="114">
        <v>41839</v>
      </c>
      <c r="I20" s="114">
        <v>40975</v>
      </c>
      <c r="J20" s="140">
        <v>40186</v>
      </c>
      <c r="K20" s="114">
        <v>2473</v>
      </c>
      <c r="L20" s="116">
        <v>6.1538844373662469</v>
      </c>
    </row>
    <row r="21" spans="1:12" s="110" customFormat="1" ht="15" customHeight="1" x14ac:dyDescent="0.2">
      <c r="A21" s="120"/>
      <c r="B21" s="119"/>
      <c r="C21" s="258" t="s">
        <v>106</v>
      </c>
      <c r="E21" s="113">
        <v>55.449025996858808</v>
      </c>
      <c r="F21" s="115">
        <v>23654</v>
      </c>
      <c r="G21" s="114">
        <v>23308</v>
      </c>
      <c r="H21" s="114">
        <v>23168</v>
      </c>
      <c r="I21" s="114">
        <v>22626</v>
      </c>
      <c r="J21" s="140">
        <v>22170</v>
      </c>
      <c r="K21" s="114">
        <v>1484</v>
      </c>
      <c r="L21" s="116">
        <v>6.693730266125395</v>
      </c>
    </row>
    <row r="22" spans="1:12" s="110" customFormat="1" ht="15" customHeight="1" x14ac:dyDescent="0.2">
      <c r="A22" s="120"/>
      <c r="B22" s="119"/>
      <c r="C22" s="258" t="s">
        <v>107</v>
      </c>
      <c r="E22" s="113">
        <v>44.550974003141192</v>
      </c>
      <c r="F22" s="115">
        <v>19005</v>
      </c>
      <c r="G22" s="114">
        <v>18890</v>
      </c>
      <c r="H22" s="114">
        <v>18671</v>
      </c>
      <c r="I22" s="114">
        <v>18349</v>
      </c>
      <c r="J22" s="140">
        <v>18016</v>
      </c>
      <c r="K22" s="114">
        <v>989</v>
      </c>
      <c r="L22" s="116">
        <v>5.4895648312611014</v>
      </c>
    </row>
    <row r="23" spans="1:12" s="110" customFormat="1" ht="15" customHeight="1" x14ac:dyDescent="0.2">
      <c r="A23" s="120"/>
      <c r="B23" s="121" t="s">
        <v>111</v>
      </c>
      <c r="C23" s="258"/>
      <c r="E23" s="113">
        <v>1.3347877536510657</v>
      </c>
      <c r="F23" s="115">
        <v>2741</v>
      </c>
      <c r="G23" s="114">
        <v>2756</v>
      </c>
      <c r="H23" s="114">
        <v>2706</v>
      </c>
      <c r="I23" s="114">
        <v>2621</v>
      </c>
      <c r="J23" s="140">
        <v>2483</v>
      </c>
      <c r="K23" s="114">
        <v>258</v>
      </c>
      <c r="L23" s="116">
        <v>10.390656463954894</v>
      </c>
    </row>
    <row r="24" spans="1:12" s="110" customFormat="1" ht="15" customHeight="1" x14ac:dyDescent="0.2">
      <c r="A24" s="120"/>
      <c r="B24" s="119"/>
      <c r="C24" s="258" t="s">
        <v>106</v>
      </c>
      <c r="E24" s="113">
        <v>60.96315213425757</v>
      </c>
      <c r="F24" s="115">
        <v>1671</v>
      </c>
      <c r="G24" s="114">
        <v>1692</v>
      </c>
      <c r="H24" s="114">
        <v>1693</v>
      </c>
      <c r="I24" s="114">
        <v>1622</v>
      </c>
      <c r="J24" s="140">
        <v>1535</v>
      </c>
      <c r="K24" s="114">
        <v>136</v>
      </c>
      <c r="L24" s="116">
        <v>8.8599348534201958</v>
      </c>
    </row>
    <row r="25" spans="1:12" s="110" customFormat="1" ht="15" customHeight="1" x14ac:dyDescent="0.2">
      <c r="A25" s="120"/>
      <c r="B25" s="119"/>
      <c r="C25" s="258" t="s">
        <v>107</v>
      </c>
      <c r="E25" s="113">
        <v>39.03684786574243</v>
      </c>
      <c r="F25" s="115">
        <v>1070</v>
      </c>
      <c r="G25" s="114">
        <v>1064</v>
      </c>
      <c r="H25" s="114">
        <v>1013</v>
      </c>
      <c r="I25" s="114">
        <v>999</v>
      </c>
      <c r="J25" s="140">
        <v>948</v>
      </c>
      <c r="K25" s="114">
        <v>122</v>
      </c>
      <c r="L25" s="116">
        <v>12.869198312236287</v>
      </c>
    </row>
    <row r="26" spans="1:12" s="110" customFormat="1" ht="15" customHeight="1" x14ac:dyDescent="0.2">
      <c r="A26" s="120"/>
      <c r="C26" s="121" t="s">
        <v>187</v>
      </c>
      <c r="D26" s="110" t="s">
        <v>188</v>
      </c>
      <c r="E26" s="113">
        <v>0.37448076707685862</v>
      </c>
      <c r="F26" s="115">
        <v>769</v>
      </c>
      <c r="G26" s="114">
        <v>745</v>
      </c>
      <c r="H26" s="114">
        <v>767</v>
      </c>
      <c r="I26" s="114">
        <v>675</v>
      </c>
      <c r="J26" s="140">
        <v>630</v>
      </c>
      <c r="K26" s="114">
        <v>139</v>
      </c>
      <c r="L26" s="116">
        <v>22.063492063492063</v>
      </c>
    </row>
    <row r="27" spans="1:12" s="110" customFormat="1" ht="15" customHeight="1" x14ac:dyDescent="0.2">
      <c r="A27" s="120"/>
      <c r="B27" s="119"/>
      <c r="D27" s="259" t="s">
        <v>106</v>
      </c>
      <c r="E27" s="113">
        <v>53.966189856957087</v>
      </c>
      <c r="F27" s="115">
        <v>415</v>
      </c>
      <c r="G27" s="114">
        <v>405</v>
      </c>
      <c r="H27" s="114">
        <v>438</v>
      </c>
      <c r="I27" s="114">
        <v>369</v>
      </c>
      <c r="J27" s="140">
        <v>349</v>
      </c>
      <c r="K27" s="114">
        <v>66</v>
      </c>
      <c r="L27" s="116">
        <v>18.911174785100286</v>
      </c>
    </row>
    <row r="28" spans="1:12" s="110" customFormat="1" ht="15" customHeight="1" x14ac:dyDescent="0.2">
      <c r="A28" s="120"/>
      <c r="B28" s="119"/>
      <c r="D28" s="259" t="s">
        <v>107</v>
      </c>
      <c r="E28" s="113">
        <v>46.033810143042913</v>
      </c>
      <c r="F28" s="115">
        <v>354</v>
      </c>
      <c r="G28" s="114">
        <v>340</v>
      </c>
      <c r="H28" s="114">
        <v>329</v>
      </c>
      <c r="I28" s="114">
        <v>306</v>
      </c>
      <c r="J28" s="140">
        <v>281</v>
      </c>
      <c r="K28" s="114">
        <v>73</v>
      </c>
      <c r="L28" s="116">
        <v>25.978647686832741</v>
      </c>
    </row>
    <row r="29" spans="1:12" s="110" customFormat="1" ht="24.95" customHeight="1" x14ac:dyDescent="0.2">
      <c r="A29" s="606" t="s">
        <v>189</v>
      </c>
      <c r="B29" s="607"/>
      <c r="C29" s="607"/>
      <c r="D29" s="608"/>
      <c r="E29" s="113">
        <v>85.938222847709525</v>
      </c>
      <c r="F29" s="115">
        <v>176475</v>
      </c>
      <c r="G29" s="114">
        <v>177239</v>
      </c>
      <c r="H29" s="114">
        <v>177967</v>
      </c>
      <c r="I29" s="114">
        <v>175140</v>
      </c>
      <c r="J29" s="140">
        <v>174774</v>
      </c>
      <c r="K29" s="114">
        <v>1701</v>
      </c>
      <c r="L29" s="116">
        <v>0.97325689175735519</v>
      </c>
    </row>
    <row r="30" spans="1:12" s="110" customFormat="1" ht="15" customHeight="1" x14ac:dyDescent="0.2">
      <c r="A30" s="120"/>
      <c r="B30" s="119"/>
      <c r="C30" s="258" t="s">
        <v>106</v>
      </c>
      <c r="E30" s="113">
        <v>54.438305709023943</v>
      </c>
      <c r="F30" s="115">
        <v>96070</v>
      </c>
      <c r="G30" s="114">
        <v>96351</v>
      </c>
      <c r="H30" s="114">
        <v>97234</v>
      </c>
      <c r="I30" s="114">
        <v>95598</v>
      </c>
      <c r="J30" s="140">
        <v>95409</v>
      </c>
      <c r="K30" s="114">
        <v>661</v>
      </c>
      <c r="L30" s="116">
        <v>0.69280675827228044</v>
      </c>
    </row>
    <row r="31" spans="1:12" s="110" customFormat="1" ht="15" customHeight="1" x14ac:dyDescent="0.2">
      <c r="A31" s="120"/>
      <c r="B31" s="119"/>
      <c r="C31" s="258" t="s">
        <v>107</v>
      </c>
      <c r="E31" s="113">
        <v>45.561694290976057</v>
      </c>
      <c r="F31" s="115">
        <v>80405</v>
      </c>
      <c r="G31" s="114">
        <v>80888</v>
      </c>
      <c r="H31" s="114">
        <v>80733</v>
      </c>
      <c r="I31" s="114">
        <v>79542</v>
      </c>
      <c r="J31" s="140">
        <v>79365</v>
      </c>
      <c r="K31" s="114">
        <v>1040</v>
      </c>
      <c r="L31" s="116">
        <v>1.3104013104013104</v>
      </c>
    </row>
    <row r="32" spans="1:12" s="110" customFormat="1" ht="15" customHeight="1" x14ac:dyDescent="0.2">
      <c r="A32" s="120"/>
      <c r="B32" s="119" t="s">
        <v>117</v>
      </c>
      <c r="C32" s="258"/>
      <c r="E32" s="113">
        <v>13.9648699056737</v>
      </c>
      <c r="F32" s="115">
        <v>28677</v>
      </c>
      <c r="G32" s="114">
        <v>28700</v>
      </c>
      <c r="H32" s="114">
        <v>29274</v>
      </c>
      <c r="I32" s="114">
        <v>27945</v>
      </c>
      <c r="J32" s="140">
        <v>27055</v>
      </c>
      <c r="K32" s="114">
        <v>1622</v>
      </c>
      <c r="L32" s="116">
        <v>5.995194973202735</v>
      </c>
    </row>
    <row r="33" spans="1:12" s="110" customFormat="1" ht="15" customHeight="1" x14ac:dyDescent="0.2">
      <c r="A33" s="120"/>
      <c r="B33" s="119"/>
      <c r="C33" s="258" t="s">
        <v>106</v>
      </c>
      <c r="E33" s="113">
        <v>67.918540991038114</v>
      </c>
      <c r="F33" s="115">
        <v>19477</v>
      </c>
      <c r="G33" s="114">
        <v>19514</v>
      </c>
      <c r="H33" s="114">
        <v>19934</v>
      </c>
      <c r="I33" s="114">
        <v>19032</v>
      </c>
      <c r="J33" s="140">
        <v>18328</v>
      </c>
      <c r="K33" s="114">
        <v>1149</v>
      </c>
      <c r="L33" s="116">
        <v>6.2690964644260152</v>
      </c>
    </row>
    <row r="34" spans="1:12" s="110" customFormat="1" ht="15" customHeight="1" x14ac:dyDescent="0.2">
      <c r="A34" s="120"/>
      <c r="B34" s="119"/>
      <c r="C34" s="258" t="s">
        <v>107</v>
      </c>
      <c r="E34" s="113">
        <v>32.081459008961886</v>
      </c>
      <c r="F34" s="115">
        <v>9200</v>
      </c>
      <c r="G34" s="114">
        <v>9186</v>
      </c>
      <c r="H34" s="114">
        <v>9340</v>
      </c>
      <c r="I34" s="114">
        <v>8913</v>
      </c>
      <c r="J34" s="140">
        <v>8727</v>
      </c>
      <c r="K34" s="114">
        <v>473</v>
      </c>
      <c r="L34" s="116">
        <v>5.4199610404491807</v>
      </c>
    </row>
    <row r="35" spans="1:12" s="110" customFormat="1" ht="24.95" customHeight="1" x14ac:dyDescent="0.2">
      <c r="A35" s="606" t="s">
        <v>190</v>
      </c>
      <c r="B35" s="607"/>
      <c r="C35" s="607"/>
      <c r="D35" s="608"/>
      <c r="E35" s="113">
        <v>71.955821982848875</v>
      </c>
      <c r="F35" s="115">
        <v>147762</v>
      </c>
      <c r="G35" s="114">
        <v>148287</v>
      </c>
      <c r="H35" s="114">
        <v>150008</v>
      </c>
      <c r="I35" s="114">
        <v>146475</v>
      </c>
      <c r="J35" s="140">
        <v>146085</v>
      </c>
      <c r="K35" s="114">
        <v>1677</v>
      </c>
      <c r="L35" s="116">
        <v>1.1479618030598624</v>
      </c>
    </row>
    <row r="36" spans="1:12" s="110" customFormat="1" ht="15" customHeight="1" x14ac:dyDescent="0.2">
      <c r="A36" s="120"/>
      <c r="B36" s="119"/>
      <c r="C36" s="258" t="s">
        <v>106</v>
      </c>
      <c r="E36" s="113">
        <v>69.808881850543443</v>
      </c>
      <c r="F36" s="115">
        <v>103151</v>
      </c>
      <c r="G36" s="114">
        <v>103400</v>
      </c>
      <c r="H36" s="114">
        <v>104821</v>
      </c>
      <c r="I36" s="114">
        <v>102447</v>
      </c>
      <c r="J36" s="140">
        <v>101989</v>
      </c>
      <c r="K36" s="114">
        <v>1162</v>
      </c>
      <c r="L36" s="116">
        <v>1.1393385561187972</v>
      </c>
    </row>
    <row r="37" spans="1:12" s="110" customFormat="1" ht="15" customHeight="1" x14ac:dyDescent="0.2">
      <c r="A37" s="120"/>
      <c r="B37" s="119"/>
      <c r="C37" s="258" t="s">
        <v>107</v>
      </c>
      <c r="E37" s="113">
        <v>30.191118149456557</v>
      </c>
      <c r="F37" s="115">
        <v>44611</v>
      </c>
      <c r="G37" s="114">
        <v>44887</v>
      </c>
      <c r="H37" s="114">
        <v>45187</v>
      </c>
      <c r="I37" s="114">
        <v>44028</v>
      </c>
      <c r="J37" s="140">
        <v>44096</v>
      </c>
      <c r="K37" s="114">
        <v>515</v>
      </c>
      <c r="L37" s="116">
        <v>1.1679063860667633</v>
      </c>
    </row>
    <row r="38" spans="1:12" s="110" customFormat="1" ht="15" customHeight="1" x14ac:dyDescent="0.2">
      <c r="A38" s="120"/>
      <c r="B38" s="119" t="s">
        <v>182</v>
      </c>
      <c r="C38" s="258"/>
      <c r="E38" s="113">
        <v>28.044178017151122</v>
      </c>
      <c r="F38" s="115">
        <v>57589</v>
      </c>
      <c r="G38" s="114">
        <v>57846</v>
      </c>
      <c r="H38" s="114">
        <v>57417</v>
      </c>
      <c r="I38" s="114">
        <v>56803</v>
      </c>
      <c r="J38" s="140">
        <v>55933</v>
      </c>
      <c r="K38" s="114">
        <v>1656</v>
      </c>
      <c r="L38" s="116">
        <v>2.9606851053939534</v>
      </c>
    </row>
    <row r="39" spans="1:12" s="110" customFormat="1" ht="15" customHeight="1" x14ac:dyDescent="0.2">
      <c r="A39" s="120"/>
      <c r="B39" s="119"/>
      <c r="C39" s="258" t="s">
        <v>106</v>
      </c>
      <c r="E39" s="113">
        <v>21.759363767386134</v>
      </c>
      <c r="F39" s="115">
        <v>12531</v>
      </c>
      <c r="G39" s="114">
        <v>12596</v>
      </c>
      <c r="H39" s="114">
        <v>12474</v>
      </c>
      <c r="I39" s="114">
        <v>12312</v>
      </c>
      <c r="J39" s="140">
        <v>11877</v>
      </c>
      <c r="K39" s="114">
        <v>654</v>
      </c>
      <c r="L39" s="116">
        <v>5.5064410204597118</v>
      </c>
    </row>
    <row r="40" spans="1:12" s="110" customFormat="1" ht="15" customHeight="1" x14ac:dyDescent="0.2">
      <c r="A40" s="120"/>
      <c r="B40" s="119"/>
      <c r="C40" s="258" t="s">
        <v>107</v>
      </c>
      <c r="E40" s="113">
        <v>78.240636232613866</v>
      </c>
      <c r="F40" s="115">
        <v>45058</v>
      </c>
      <c r="G40" s="114">
        <v>45250</v>
      </c>
      <c r="H40" s="114">
        <v>44943</v>
      </c>
      <c r="I40" s="114">
        <v>44491</v>
      </c>
      <c r="J40" s="140">
        <v>44056</v>
      </c>
      <c r="K40" s="114">
        <v>1002</v>
      </c>
      <c r="L40" s="116">
        <v>2.274378064281823</v>
      </c>
    </row>
    <row r="41" spans="1:12" s="110" customFormat="1" ht="24.75" customHeight="1" x14ac:dyDescent="0.2">
      <c r="A41" s="606" t="s">
        <v>518</v>
      </c>
      <c r="B41" s="607"/>
      <c r="C41" s="607"/>
      <c r="D41" s="608"/>
      <c r="E41" s="113">
        <v>4.3910183052432181</v>
      </c>
      <c r="F41" s="115">
        <v>9017</v>
      </c>
      <c r="G41" s="114">
        <v>10051</v>
      </c>
      <c r="H41" s="114">
        <v>10186</v>
      </c>
      <c r="I41" s="114">
        <v>8141</v>
      </c>
      <c r="J41" s="140">
        <v>8933</v>
      </c>
      <c r="K41" s="114">
        <v>84</v>
      </c>
      <c r="L41" s="116">
        <v>0.94033359453710963</v>
      </c>
    </row>
    <row r="42" spans="1:12" s="110" customFormat="1" ht="15" customHeight="1" x14ac:dyDescent="0.2">
      <c r="A42" s="120"/>
      <c r="B42" s="119"/>
      <c r="C42" s="258" t="s">
        <v>106</v>
      </c>
      <c r="E42" s="113">
        <v>58.400798491737831</v>
      </c>
      <c r="F42" s="115">
        <v>5266</v>
      </c>
      <c r="G42" s="114">
        <v>5948</v>
      </c>
      <c r="H42" s="114">
        <v>6049</v>
      </c>
      <c r="I42" s="114">
        <v>4772</v>
      </c>
      <c r="J42" s="140">
        <v>5181</v>
      </c>
      <c r="K42" s="114">
        <v>85</v>
      </c>
      <c r="L42" s="116">
        <v>1.640609920864698</v>
      </c>
    </row>
    <row r="43" spans="1:12" s="110" customFormat="1" ht="15" customHeight="1" x14ac:dyDescent="0.2">
      <c r="A43" s="123"/>
      <c r="B43" s="124"/>
      <c r="C43" s="260" t="s">
        <v>107</v>
      </c>
      <c r="D43" s="261"/>
      <c r="E43" s="125">
        <v>41.599201508262169</v>
      </c>
      <c r="F43" s="143">
        <v>3751</v>
      </c>
      <c r="G43" s="144">
        <v>4103</v>
      </c>
      <c r="H43" s="144">
        <v>4137</v>
      </c>
      <c r="I43" s="144">
        <v>3369</v>
      </c>
      <c r="J43" s="145">
        <v>3752</v>
      </c>
      <c r="K43" s="144">
        <v>-1</v>
      </c>
      <c r="L43" s="146">
        <v>-2.6652452025586353E-2</v>
      </c>
    </row>
    <row r="44" spans="1:12" s="110" customFormat="1" ht="45.75" customHeight="1" x14ac:dyDescent="0.2">
      <c r="A44" s="606" t="s">
        <v>191</v>
      </c>
      <c r="B44" s="607"/>
      <c r="C44" s="607"/>
      <c r="D44" s="608"/>
      <c r="E44" s="113">
        <v>1.3006997774542126</v>
      </c>
      <c r="F44" s="115">
        <v>2671</v>
      </c>
      <c r="G44" s="114">
        <v>2685</v>
      </c>
      <c r="H44" s="114">
        <v>2714</v>
      </c>
      <c r="I44" s="114">
        <v>2669</v>
      </c>
      <c r="J44" s="140">
        <v>2724</v>
      </c>
      <c r="K44" s="114">
        <v>-53</v>
      </c>
      <c r="L44" s="116">
        <v>-1.9456681350954479</v>
      </c>
    </row>
    <row r="45" spans="1:12" s="110" customFormat="1" ht="15" customHeight="1" x14ac:dyDescent="0.2">
      <c r="A45" s="120"/>
      <c r="B45" s="119"/>
      <c r="C45" s="258" t="s">
        <v>106</v>
      </c>
      <c r="E45" s="113">
        <v>60.576563084986894</v>
      </c>
      <c r="F45" s="115">
        <v>1618</v>
      </c>
      <c r="G45" s="114">
        <v>1625</v>
      </c>
      <c r="H45" s="114">
        <v>1650</v>
      </c>
      <c r="I45" s="114">
        <v>1627</v>
      </c>
      <c r="J45" s="140">
        <v>1661</v>
      </c>
      <c r="K45" s="114">
        <v>-43</v>
      </c>
      <c r="L45" s="116">
        <v>-2.5888019265502709</v>
      </c>
    </row>
    <row r="46" spans="1:12" s="110" customFormat="1" ht="15" customHeight="1" x14ac:dyDescent="0.2">
      <c r="A46" s="123"/>
      <c r="B46" s="124"/>
      <c r="C46" s="260" t="s">
        <v>107</v>
      </c>
      <c r="D46" s="261"/>
      <c r="E46" s="125">
        <v>39.423436915013106</v>
      </c>
      <c r="F46" s="143">
        <v>1053</v>
      </c>
      <c r="G46" s="144">
        <v>1060</v>
      </c>
      <c r="H46" s="144">
        <v>1064</v>
      </c>
      <c r="I46" s="144">
        <v>1042</v>
      </c>
      <c r="J46" s="145">
        <v>1063</v>
      </c>
      <c r="K46" s="144">
        <v>-10</v>
      </c>
      <c r="L46" s="146">
        <v>-0.94073377234242705</v>
      </c>
    </row>
    <row r="47" spans="1:12" s="110" customFormat="1" ht="39" customHeight="1" x14ac:dyDescent="0.2">
      <c r="A47" s="606" t="s">
        <v>519</v>
      </c>
      <c r="B47" s="610"/>
      <c r="C47" s="610"/>
      <c r="D47" s="611"/>
      <c r="E47" s="113">
        <v>0.2337461224927076</v>
      </c>
      <c r="F47" s="115">
        <v>480</v>
      </c>
      <c r="G47" s="114">
        <v>485</v>
      </c>
      <c r="H47" s="114">
        <v>434</v>
      </c>
      <c r="I47" s="114">
        <v>446</v>
      </c>
      <c r="J47" s="140">
        <v>485</v>
      </c>
      <c r="K47" s="114">
        <v>-5</v>
      </c>
      <c r="L47" s="116">
        <v>-1.0309278350515463</v>
      </c>
    </row>
    <row r="48" spans="1:12" s="110" customFormat="1" ht="15" customHeight="1" x14ac:dyDescent="0.2">
      <c r="A48" s="120"/>
      <c r="B48" s="119"/>
      <c r="C48" s="258" t="s">
        <v>106</v>
      </c>
      <c r="E48" s="113">
        <v>40.625</v>
      </c>
      <c r="F48" s="115">
        <v>195</v>
      </c>
      <c r="G48" s="114">
        <v>201</v>
      </c>
      <c r="H48" s="114">
        <v>183</v>
      </c>
      <c r="I48" s="114">
        <v>175</v>
      </c>
      <c r="J48" s="140">
        <v>193</v>
      </c>
      <c r="K48" s="114">
        <v>2</v>
      </c>
      <c r="L48" s="116">
        <v>1.0362694300518134</v>
      </c>
    </row>
    <row r="49" spans="1:12" s="110" customFormat="1" ht="15" customHeight="1" x14ac:dyDescent="0.2">
      <c r="A49" s="123"/>
      <c r="B49" s="124"/>
      <c r="C49" s="260" t="s">
        <v>107</v>
      </c>
      <c r="D49" s="261"/>
      <c r="E49" s="125">
        <v>59.375</v>
      </c>
      <c r="F49" s="143">
        <v>285</v>
      </c>
      <c r="G49" s="144">
        <v>284</v>
      </c>
      <c r="H49" s="144">
        <v>251</v>
      </c>
      <c r="I49" s="144">
        <v>271</v>
      </c>
      <c r="J49" s="145">
        <v>292</v>
      </c>
      <c r="K49" s="144">
        <v>-7</v>
      </c>
      <c r="L49" s="146">
        <v>-2.3972602739726026</v>
      </c>
    </row>
    <row r="50" spans="1:12" s="110" customFormat="1" ht="24.95" customHeight="1" x14ac:dyDescent="0.2">
      <c r="A50" s="612" t="s">
        <v>192</v>
      </c>
      <c r="B50" s="613"/>
      <c r="C50" s="613"/>
      <c r="D50" s="614"/>
      <c r="E50" s="262">
        <v>15.00211832423509</v>
      </c>
      <c r="F50" s="263">
        <v>30807</v>
      </c>
      <c r="G50" s="264">
        <v>31810</v>
      </c>
      <c r="H50" s="264">
        <v>31925</v>
      </c>
      <c r="I50" s="264">
        <v>30111</v>
      </c>
      <c r="J50" s="265">
        <v>29911</v>
      </c>
      <c r="K50" s="263">
        <v>896</v>
      </c>
      <c r="L50" s="266">
        <v>2.9955534753100865</v>
      </c>
    </row>
    <row r="51" spans="1:12" s="110" customFormat="1" ht="15" customHeight="1" x14ac:dyDescent="0.2">
      <c r="A51" s="120"/>
      <c r="B51" s="119"/>
      <c r="C51" s="258" t="s">
        <v>106</v>
      </c>
      <c r="E51" s="113">
        <v>62.044340571947934</v>
      </c>
      <c r="F51" s="115">
        <v>19114</v>
      </c>
      <c r="G51" s="114">
        <v>19645</v>
      </c>
      <c r="H51" s="114">
        <v>19848</v>
      </c>
      <c r="I51" s="114">
        <v>18687</v>
      </c>
      <c r="J51" s="140">
        <v>18514</v>
      </c>
      <c r="K51" s="114">
        <v>600</v>
      </c>
      <c r="L51" s="116">
        <v>3.2407907529437181</v>
      </c>
    </row>
    <row r="52" spans="1:12" s="110" customFormat="1" ht="15" customHeight="1" x14ac:dyDescent="0.2">
      <c r="A52" s="120"/>
      <c r="B52" s="119"/>
      <c r="C52" s="258" t="s">
        <v>107</v>
      </c>
      <c r="E52" s="113">
        <v>37.955659428052066</v>
      </c>
      <c r="F52" s="115">
        <v>11693</v>
      </c>
      <c r="G52" s="114">
        <v>12165</v>
      </c>
      <c r="H52" s="114">
        <v>12077</v>
      </c>
      <c r="I52" s="114">
        <v>11424</v>
      </c>
      <c r="J52" s="140">
        <v>11397</v>
      </c>
      <c r="K52" s="114">
        <v>296</v>
      </c>
      <c r="L52" s="116">
        <v>2.5971746950952004</v>
      </c>
    </row>
    <row r="53" spans="1:12" s="110" customFormat="1" ht="15" customHeight="1" x14ac:dyDescent="0.2">
      <c r="A53" s="120"/>
      <c r="B53" s="119"/>
      <c r="C53" s="258" t="s">
        <v>187</v>
      </c>
      <c r="D53" s="110" t="s">
        <v>193</v>
      </c>
      <c r="E53" s="113">
        <v>20.180478462687052</v>
      </c>
      <c r="F53" s="115">
        <v>6217</v>
      </c>
      <c r="G53" s="114">
        <v>7183</v>
      </c>
      <c r="H53" s="114">
        <v>7318</v>
      </c>
      <c r="I53" s="114">
        <v>5752</v>
      </c>
      <c r="J53" s="140">
        <v>6120</v>
      </c>
      <c r="K53" s="114">
        <v>97</v>
      </c>
      <c r="L53" s="116">
        <v>1.5849673202614378</v>
      </c>
    </row>
    <row r="54" spans="1:12" s="110" customFormat="1" ht="15" customHeight="1" x14ac:dyDescent="0.2">
      <c r="A54" s="120"/>
      <c r="B54" s="119"/>
      <c r="D54" s="267" t="s">
        <v>194</v>
      </c>
      <c r="E54" s="113">
        <v>60.977963648061767</v>
      </c>
      <c r="F54" s="115">
        <v>3791</v>
      </c>
      <c r="G54" s="114">
        <v>4355</v>
      </c>
      <c r="H54" s="114">
        <v>4472</v>
      </c>
      <c r="I54" s="114">
        <v>3517</v>
      </c>
      <c r="J54" s="140">
        <v>3707</v>
      </c>
      <c r="K54" s="114">
        <v>84</v>
      </c>
      <c r="L54" s="116">
        <v>2.2659832748853521</v>
      </c>
    </row>
    <row r="55" spans="1:12" s="110" customFormat="1" ht="15" customHeight="1" x14ac:dyDescent="0.2">
      <c r="A55" s="120"/>
      <c r="B55" s="119"/>
      <c r="D55" s="267" t="s">
        <v>195</v>
      </c>
      <c r="E55" s="113">
        <v>39.022036351938233</v>
      </c>
      <c r="F55" s="115">
        <v>2426</v>
      </c>
      <c r="G55" s="114">
        <v>2828</v>
      </c>
      <c r="H55" s="114">
        <v>2846</v>
      </c>
      <c r="I55" s="114">
        <v>2235</v>
      </c>
      <c r="J55" s="140">
        <v>2413</v>
      </c>
      <c r="K55" s="114">
        <v>13</v>
      </c>
      <c r="L55" s="116">
        <v>0.53874844591794446</v>
      </c>
    </row>
    <row r="56" spans="1:12" s="110" customFormat="1" ht="15" customHeight="1" x14ac:dyDescent="0.2">
      <c r="A56" s="120"/>
      <c r="B56" s="119" t="s">
        <v>196</v>
      </c>
      <c r="C56" s="258"/>
      <c r="E56" s="113">
        <v>60.551446060647379</v>
      </c>
      <c r="F56" s="115">
        <v>124343</v>
      </c>
      <c r="G56" s="114">
        <v>123860</v>
      </c>
      <c r="H56" s="114">
        <v>124461</v>
      </c>
      <c r="I56" s="114">
        <v>122948</v>
      </c>
      <c r="J56" s="140">
        <v>122451</v>
      </c>
      <c r="K56" s="114">
        <v>1892</v>
      </c>
      <c r="L56" s="116">
        <v>1.545107839053989</v>
      </c>
    </row>
    <row r="57" spans="1:12" s="110" customFormat="1" ht="15" customHeight="1" x14ac:dyDescent="0.2">
      <c r="A57" s="120"/>
      <c r="B57" s="119"/>
      <c r="C57" s="258" t="s">
        <v>106</v>
      </c>
      <c r="E57" s="113">
        <v>54.86597556758322</v>
      </c>
      <c r="F57" s="115">
        <v>68222</v>
      </c>
      <c r="G57" s="114">
        <v>67872</v>
      </c>
      <c r="H57" s="114">
        <v>68423</v>
      </c>
      <c r="I57" s="114">
        <v>67600</v>
      </c>
      <c r="J57" s="140">
        <v>67303</v>
      </c>
      <c r="K57" s="114">
        <v>919</v>
      </c>
      <c r="L57" s="116">
        <v>1.3654666211015853</v>
      </c>
    </row>
    <row r="58" spans="1:12" s="110" customFormat="1" ht="15" customHeight="1" x14ac:dyDescent="0.2">
      <c r="A58" s="120"/>
      <c r="B58" s="119"/>
      <c r="C58" s="258" t="s">
        <v>107</v>
      </c>
      <c r="E58" s="113">
        <v>45.13402443241678</v>
      </c>
      <c r="F58" s="115">
        <v>56121</v>
      </c>
      <c r="G58" s="114">
        <v>55988</v>
      </c>
      <c r="H58" s="114">
        <v>56038</v>
      </c>
      <c r="I58" s="114">
        <v>55348</v>
      </c>
      <c r="J58" s="140">
        <v>55148</v>
      </c>
      <c r="K58" s="114">
        <v>973</v>
      </c>
      <c r="L58" s="116">
        <v>1.76434322187568</v>
      </c>
    </row>
    <row r="59" spans="1:12" s="110" customFormat="1" ht="15" customHeight="1" x14ac:dyDescent="0.2">
      <c r="A59" s="120"/>
      <c r="B59" s="119"/>
      <c r="C59" s="258" t="s">
        <v>105</v>
      </c>
      <c r="D59" s="110" t="s">
        <v>197</v>
      </c>
      <c r="E59" s="113">
        <v>93.17291685096869</v>
      </c>
      <c r="F59" s="115">
        <v>115854</v>
      </c>
      <c r="G59" s="114">
        <v>115461</v>
      </c>
      <c r="H59" s="114">
        <v>116068</v>
      </c>
      <c r="I59" s="114">
        <v>114731</v>
      </c>
      <c r="J59" s="140">
        <v>114267</v>
      </c>
      <c r="K59" s="114">
        <v>1587</v>
      </c>
      <c r="L59" s="116">
        <v>1.3888524245845257</v>
      </c>
    </row>
    <row r="60" spans="1:12" s="110" customFormat="1" ht="15" customHeight="1" x14ac:dyDescent="0.2">
      <c r="A60" s="120"/>
      <c r="B60" s="119"/>
      <c r="C60" s="258"/>
      <c r="D60" s="267" t="s">
        <v>198</v>
      </c>
      <c r="E60" s="113">
        <v>53.188495865485869</v>
      </c>
      <c r="F60" s="115">
        <v>61621</v>
      </c>
      <c r="G60" s="114">
        <v>61344</v>
      </c>
      <c r="H60" s="114">
        <v>61898</v>
      </c>
      <c r="I60" s="114">
        <v>61209</v>
      </c>
      <c r="J60" s="140">
        <v>60927</v>
      </c>
      <c r="K60" s="114">
        <v>694</v>
      </c>
      <c r="L60" s="116">
        <v>1.1390680650614671</v>
      </c>
    </row>
    <row r="61" spans="1:12" s="110" customFormat="1" ht="15" customHeight="1" x14ac:dyDescent="0.2">
      <c r="A61" s="120"/>
      <c r="B61" s="119"/>
      <c r="C61" s="258"/>
      <c r="D61" s="267" t="s">
        <v>199</v>
      </c>
      <c r="E61" s="113">
        <v>46.811504134514131</v>
      </c>
      <c r="F61" s="115">
        <v>54233</v>
      </c>
      <c r="G61" s="114">
        <v>54117</v>
      </c>
      <c r="H61" s="114">
        <v>54170</v>
      </c>
      <c r="I61" s="114">
        <v>53522</v>
      </c>
      <c r="J61" s="140">
        <v>53340</v>
      </c>
      <c r="K61" s="114">
        <v>893</v>
      </c>
      <c r="L61" s="116">
        <v>1.6741657292838394</v>
      </c>
    </row>
    <row r="62" spans="1:12" s="110" customFormat="1" ht="15" customHeight="1" x14ac:dyDescent="0.2">
      <c r="A62" s="120"/>
      <c r="B62" s="119"/>
      <c r="C62" s="258"/>
      <c r="D62" s="258" t="s">
        <v>200</v>
      </c>
      <c r="E62" s="113">
        <v>6.8270831490313082</v>
      </c>
      <c r="F62" s="115">
        <v>8489</v>
      </c>
      <c r="G62" s="114">
        <v>8399</v>
      </c>
      <c r="H62" s="114">
        <v>8393</v>
      </c>
      <c r="I62" s="114">
        <v>8217</v>
      </c>
      <c r="J62" s="140">
        <v>8184</v>
      </c>
      <c r="K62" s="114">
        <v>305</v>
      </c>
      <c r="L62" s="116">
        <v>3.7267839687194524</v>
      </c>
    </row>
    <row r="63" spans="1:12" s="110" customFormat="1" ht="15" customHeight="1" x14ac:dyDescent="0.2">
      <c r="A63" s="120"/>
      <c r="B63" s="119"/>
      <c r="C63" s="258"/>
      <c r="D63" s="267" t="s">
        <v>198</v>
      </c>
      <c r="E63" s="113">
        <v>77.759453410295677</v>
      </c>
      <c r="F63" s="115">
        <v>6601</v>
      </c>
      <c r="G63" s="114">
        <v>6528</v>
      </c>
      <c r="H63" s="114">
        <v>6525</v>
      </c>
      <c r="I63" s="114">
        <v>6391</v>
      </c>
      <c r="J63" s="140">
        <v>6376</v>
      </c>
      <c r="K63" s="114">
        <v>225</v>
      </c>
      <c r="L63" s="116">
        <v>3.5288582183186952</v>
      </c>
    </row>
    <row r="64" spans="1:12" s="110" customFormat="1" ht="15" customHeight="1" x14ac:dyDescent="0.2">
      <c r="A64" s="120"/>
      <c r="B64" s="119"/>
      <c r="C64" s="258"/>
      <c r="D64" s="267" t="s">
        <v>199</v>
      </c>
      <c r="E64" s="113">
        <v>22.240546589704323</v>
      </c>
      <c r="F64" s="115">
        <v>1888</v>
      </c>
      <c r="G64" s="114">
        <v>1871</v>
      </c>
      <c r="H64" s="114">
        <v>1868</v>
      </c>
      <c r="I64" s="114">
        <v>1826</v>
      </c>
      <c r="J64" s="140">
        <v>1808</v>
      </c>
      <c r="K64" s="114">
        <v>80</v>
      </c>
      <c r="L64" s="116">
        <v>4.4247787610619467</v>
      </c>
    </row>
    <row r="65" spans="1:12" s="110" customFormat="1" ht="15" customHeight="1" x14ac:dyDescent="0.2">
      <c r="A65" s="120"/>
      <c r="B65" s="119" t="s">
        <v>201</v>
      </c>
      <c r="C65" s="258"/>
      <c r="E65" s="113">
        <v>11.636174160340101</v>
      </c>
      <c r="F65" s="115">
        <v>23895</v>
      </c>
      <c r="G65" s="114">
        <v>23575</v>
      </c>
      <c r="H65" s="114">
        <v>23275</v>
      </c>
      <c r="I65" s="114">
        <v>22964</v>
      </c>
      <c r="J65" s="140">
        <v>22509</v>
      </c>
      <c r="K65" s="114">
        <v>1386</v>
      </c>
      <c r="L65" s="116">
        <v>6.1575369852059172</v>
      </c>
    </row>
    <row r="66" spans="1:12" s="110" customFormat="1" ht="15" customHeight="1" x14ac:dyDescent="0.2">
      <c r="A66" s="120"/>
      <c r="B66" s="119"/>
      <c r="C66" s="258" t="s">
        <v>106</v>
      </c>
      <c r="E66" s="113">
        <v>51.383134546976358</v>
      </c>
      <c r="F66" s="115">
        <v>12278</v>
      </c>
      <c r="G66" s="114">
        <v>12126</v>
      </c>
      <c r="H66" s="114">
        <v>12051</v>
      </c>
      <c r="I66" s="114">
        <v>11884</v>
      </c>
      <c r="J66" s="140">
        <v>11625</v>
      </c>
      <c r="K66" s="114">
        <v>653</v>
      </c>
      <c r="L66" s="116">
        <v>5.6172043010752688</v>
      </c>
    </row>
    <row r="67" spans="1:12" s="110" customFormat="1" ht="15" customHeight="1" x14ac:dyDescent="0.2">
      <c r="A67" s="120"/>
      <c r="B67" s="119"/>
      <c r="C67" s="258" t="s">
        <v>107</v>
      </c>
      <c r="E67" s="113">
        <v>48.616865453023642</v>
      </c>
      <c r="F67" s="115">
        <v>11617</v>
      </c>
      <c r="G67" s="114">
        <v>11449</v>
      </c>
      <c r="H67" s="114">
        <v>11224</v>
      </c>
      <c r="I67" s="114">
        <v>11080</v>
      </c>
      <c r="J67" s="140">
        <v>10884</v>
      </c>
      <c r="K67" s="114">
        <v>733</v>
      </c>
      <c r="L67" s="116">
        <v>6.7346563763322305</v>
      </c>
    </row>
    <row r="68" spans="1:12" s="110" customFormat="1" ht="15" customHeight="1" x14ac:dyDescent="0.2">
      <c r="A68" s="120"/>
      <c r="B68" s="119"/>
      <c r="C68" s="258" t="s">
        <v>105</v>
      </c>
      <c r="D68" s="110" t="s">
        <v>202</v>
      </c>
      <c r="E68" s="113">
        <v>20.159029085582759</v>
      </c>
      <c r="F68" s="115">
        <v>4817</v>
      </c>
      <c r="G68" s="114">
        <v>4676</v>
      </c>
      <c r="H68" s="114">
        <v>4569</v>
      </c>
      <c r="I68" s="114">
        <v>4404</v>
      </c>
      <c r="J68" s="140">
        <v>4227</v>
      </c>
      <c r="K68" s="114">
        <v>590</v>
      </c>
      <c r="L68" s="116">
        <v>13.957889756328365</v>
      </c>
    </row>
    <row r="69" spans="1:12" s="110" customFormat="1" ht="15" customHeight="1" x14ac:dyDescent="0.2">
      <c r="A69" s="120"/>
      <c r="B69" s="119"/>
      <c r="C69" s="258"/>
      <c r="D69" s="267" t="s">
        <v>198</v>
      </c>
      <c r="E69" s="113">
        <v>51.048370354992734</v>
      </c>
      <c r="F69" s="115">
        <v>2459</v>
      </c>
      <c r="G69" s="114">
        <v>2403</v>
      </c>
      <c r="H69" s="114">
        <v>2401</v>
      </c>
      <c r="I69" s="114">
        <v>2302</v>
      </c>
      <c r="J69" s="140">
        <v>2187</v>
      </c>
      <c r="K69" s="114">
        <v>272</v>
      </c>
      <c r="L69" s="116">
        <v>12.437128486511202</v>
      </c>
    </row>
    <row r="70" spans="1:12" s="110" customFormat="1" ht="15" customHeight="1" x14ac:dyDescent="0.2">
      <c r="A70" s="120"/>
      <c r="B70" s="119"/>
      <c r="C70" s="258"/>
      <c r="D70" s="267" t="s">
        <v>199</v>
      </c>
      <c r="E70" s="113">
        <v>48.951629645007266</v>
      </c>
      <c r="F70" s="115">
        <v>2358</v>
      </c>
      <c r="G70" s="114">
        <v>2273</v>
      </c>
      <c r="H70" s="114">
        <v>2168</v>
      </c>
      <c r="I70" s="114">
        <v>2102</v>
      </c>
      <c r="J70" s="140">
        <v>2040</v>
      </c>
      <c r="K70" s="114">
        <v>318</v>
      </c>
      <c r="L70" s="116">
        <v>15.588235294117647</v>
      </c>
    </row>
    <row r="71" spans="1:12" s="110" customFormat="1" ht="15" customHeight="1" x14ac:dyDescent="0.2">
      <c r="A71" s="120"/>
      <c r="B71" s="119"/>
      <c r="C71" s="258"/>
      <c r="D71" s="110" t="s">
        <v>203</v>
      </c>
      <c r="E71" s="113">
        <v>72.68466206319313</v>
      </c>
      <c r="F71" s="115">
        <v>17368</v>
      </c>
      <c r="G71" s="114">
        <v>17209</v>
      </c>
      <c r="H71" s="114">
        <v>17010</v>
      </c>
      <c r="I71" s="114">
        <v>16901</v>
      </c>
      <c r="J71" s="140">
        <v>16666</v>
      </c>
      <c r="K71" s="114">
        <v>702</v>
      </c>
      <c r="L71" s="116">
        <v>4.2121684867394693</v>
      </c>
    </row>
    <row r="72" spans="1:12" s="110" customFormat="1" ht="15" customHeight="1" x14ac:dyDescent="0.2">
      <c r="A72" s="120"/>
      <c r="B72" s="119"/>
      <c r="C72" s="258"/>
      <c r="D72" s="267" t="s">
        <v>198</v>
      </c>
      <c r="E72" s="113">
        <v>50.892445877475815</v>
      </c>
      <c r="F72" s="115">
        <v>8839</v>
      </c>
      <c r="G72" s="114">
        <v>8744</v>
      </c>
      <c r="H72" s="114">
        <v>8680</v>
      </c>
      <c r="I72" s="114">
        <v>8632</v>
      </c>
      <c r="J72" s="140">
        <v>8511</v>
      </c>
      <c r="K72" s="114">
        <v>328</v>
      </c>
      <c r="L72" s="116">
        <v>3.8538362119609917</v>
      </c>
    </row>
    <row r="73" spans="1:12" s="110" customFormat="1" ht="15" customHeight="1" x14ac:dyDescent="0.2">
      <c r="A73" s="120"/>
      <c r="B73" s="119"/>
      <c r="C73" s="258"/>
      <c r="D73" s="267" t="s">
        <v>199</v>
      </c>
      <c r="E73" s="113">
        <v>49.107554122524185</v>
      </c>
      <c r="F73" s="115">
        <v>8529</v>
      </c>
      <c r="G73" s="114">
        <v>8465</v>
      </c>
      <c r="H73" s="114">
        <v>8330</v>
      </c>
      <c r="I73" s="114">
        <v>8269</v>
      </c>
      <c r="J73" s="140">
        <v>8155</v>
      </c>
      <c r="K73" s="114">
        <v>374</v>
      </c>
      <c r="L73" s="116">
        <v>4.5861434702636421</v>
      </c>
    </row>
    <row r="74" spans="1:12" s="110" customFormat="1" ht="15" customHeight="1" x14ac:dyDescent="0.2">
      <c r="A74" s="120"/>
      <c r="B74" s="119"/>
      <c r="C74" s="258"/>
      <c r="D74" s="110" t="s">
        <v>204</v>
      </c>
      <c r="E74" s="113">
        <v>7.1563088512241055</v>
      </c>
      <c r="F74" s="115">
        <v>1710</v>
      </c>
      <c r="G74" s="114">
        <v>1690</v>
      </c>
      <c r="H74" s="114">
        <v>1696</v>
      </c>
      <c r="I74" s="114">
        <v>1659</v>
      </c>
      <c r="J74" s="140">
        <v>1616</v>
      </c>
      <c r="K74" s="114">
        <v>94</v>
      </c>
      <c r="L74" s="116">
        <v>5.8168316831683171</v>
      </c>
    </row>
    <row r="75" spans="1:12" s="110" customFormat="1" ht="15" customHeight="1" x14ac:dyDescent="0.2">
      <c r="A75" s="120"/>
      <c r="B75" s="119"/>
      <c r="C75" s="258"/>
      <c r="D75" s="267" t="s">
        <v>198</v>
      </c>
      <c r="E75" s="113">
        <v>57.309941520467838</v>
      </c>
      <c r="F75" s="115">
        <v>980</v>
      </c>
      <c r="G75" s="114">
        <v>979</v>
      </c>
      <c r="H75" s="114">
        <v>970</v>
      </c>
      <c r="I75" s="114">
        <v>950</v>
      </c>
      <c r="J75" s="140">
        <v>927</v>
      </c>
      <c r="K75" s="114">
        <v>53</v>
      </c>
      <c r="L75" s="116">
        <v>5.7173678532901837</v>
      </c>
    </row>
    <row r="76" spans="1:12" s="110" customFormat="1" ht="15" customHeight="1" x14ac:dyDescent="0.2">
      <c r="A76" s="120"/>
      <c r="B76" s="119"/>
      <c r="C76" s="258"/>
      <c r="D76" s="267" t="s">
        <v>199</v>
      </c>
      <c r="E76" s="113">
        <v>42.690058479532162</v>
      </c>
      <c r="F76" s="115">
        <v>730</v>
      </c>
      <c r="G76" s="114">
        <v>711</v>
      </c>
      <c r="H76" s="114">
        <v>726</v>
      </c>
      <c r="I76" s="114">
        <v>709</v>
      </c>
      <c r="J76" s="140">
        <v>689</v>
      </c>
      <c r="K76" s="114">
        <v>41</v>
      </c>
      <c r="L76" s="116">
        <v>5.9506531204644411</v>
      </c>
    </row>
    <row r="77" spans="1:12" s="110" customFormat="1" ht="15" customHeight="1" x14ac:dyDescent="0.2">
      <c r="A77" s="533"/>
      <c r="B77" s="119" t="s">
        <v>205</v>
      </c>
      <c r="C77" s="268"/>
      <c r="D77" s="182"/>
      <c r="E77" s="113">
        <v>12.810261454777431</v>
      </c>
      <c r="F77" s="115">
        <v>26306</v>
      </c>
      <c r="G77" s="114">
        <v>26888</v>
      </c>
      <c r="H77" s="114">
        <v>27764</v>
      </c>
      <c r="I77" s="114">
        <v>27255</v>
      </c>
      <c r="J77" s="140">
        <v>27147</v>
      </c>
      <c r="K77" s="114">
        <v>-841</v>
      </c>
      <c r="L77" s="116">
        <v>-3.0979482079051093</v>
      </c>
    </row>
    <row r="78" spans="1:12" s="110" customFormat="1" ht="15" customHeight="1" x14ac:dyDescent="0.2">
      <c r="A78" s="120"/>
      <c r="B78" s="119"/>
      <c r="C78" s="268" t="s">
        <v>106</v>
      </c>
      <c r="D78" s="182"/>
      <c r="E78" s="113">
        <v>61.081122177450013</v>
      </c>
      <c r="F78" s="115">
        <v>16068</v>
      </c>
      <c r="G78" s="114">
        <v>16353</v>
      </c>
      <c r="H78" s="114">
        <v>16973</v>
      </c>
      <c r="I78" s="114">
        <v>16588</v>
      </c>
      <c r="J78" s="140">
        <v>16424</v>
      </c>
      <c r="K78" s="114">
        <v>-356</v>
      </c>
      <c r="L78" s="116">
        <v>-2.167559668777399</v>
      </c>
    </row>
    <row r="79" spans="1:12" s="110" customFormat="1" ht="15" customHeight="1" x14ac:dyDescent="0.2">
      <c r="A79" s="123"/>
      <c r="B79" s="124"/>
      <c r="C79" s="260" t="s">
        <v>107</v>
      </c>
      <c r="D79" s="261"/>
      <c r="E79" s="125">
        <v>38.918877822549987</v>
      </c>
      <c r="F79" s="143">
        <v>10238</v>
      </c>
      <c r="G79" s="144">
        <v>10535</v>
      </c>
      <c r="H79" s="144">
        <v>10791</v>
      </c>
      <c r="I79" s="144">
        <v>10667</v>
      </c>
      <c r="J79" s="145">
        <v>10723</v>
      </c>
      <c r="K79" s="144">
        <v>-485</v>
      </c>
      <c r="L79" s="146">
        <v>-4.522987969784575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205351</v>
      </c>
      <c r="E11" s="114">
        <v>206133</v>
      </c>
      <c r="F11" s="114">
        <v>207425</v>
      </c>
      <c r="G11" s="114">
        <v>203278</v>
      </c>
      <c r="H11" s="140">
        <v>202018</v>
      </c>
      <c r="I11" s="115">
        <v>3333</v>
      </c>
      <c r="J11" s="116">
        <v>1.6498529833975191</v>
      </c>
    </row>
    <row r="12" spans="1:15" s="110" customFormat="1" ht="24.95" customHeight="1" x14ac:dyDescent="0.2">
      <c r="A12" s="193" t="s">
        <v>132</v>
      </c>
      <c r="B12" s="194" t="s">
        <v>133</v>
      </c>
      <c r="C12" s="113">
        <v>0.66568947801569023</v>
      </c>
      <c r="D12" s="115">
        <v>1367</v>
      </c>
      <c r="E12" s="114">
        <v>1223</v>
      </c>
      <c r="F12" s="114">
        <v>1693</v>
      </c>
      <c r="G12" s="114">
        <v>1464</v>
      </c>
      <c r="H12" s="140">
        <v>1371</v>
      </c>
      <c r="I12" s="115">
        <v>-4</v>
      </c>
      <c r="J12" s="116">
        <v>-0.29175784099197666</v>
      </c>
    </row>
    <row r="13" spans="1:15" s="110" customFormat="1" ht="24.95" customHeight="1" x14ac:dyDescent="0.2">
      <c r="A13" s="193" t="s">
        <v>134</v>
      </c>
      <c r="B13" s="199" t="s">
        <v>214</v>
      </c>
      <c r="C13" s="113">
        <v>2.8492678389684003</v>
      </c>
      <c r="D13" s="115">
        <v>5851</v>
      </c>
      <c r="E13" s="114">
        <v>5834</v>
      </c>
      <c r="F13" s="114">
        <v>5773</v>
      </c>
      <c r="G13" s="114">
        <v>5788</v>
      </c>
      <c r="H13" s="140">
        <v>5800</v>
      </c>
      <c r="I13" s="115">
        <v>51</v>
      </c>
      <c r="J13" s="116">
        <v>0.87931034482758619</v>
      </c>
    </row>
    <row r="14" spans="1:15" s="287" customFormat="1" ht="24" customHeight="1" x14ac:dyDescent="0.2">
      <c r="A14" s="193" t="s">
        <v>215</v>
      </c>
      <c r="B14" s="199" t="s">
        <v>137</v>
      </c>
      <c r="C14" s="113">
        <v>16.453779139132511</v>
      </c>
      <c r="D14" s="115">
        <v>33788</v>
      </c>
      <c r="E14" s="114">
        <v>34026</v>
      </c>
      <c r="F14" s="114">
        <v>34154</v>
      </c>
      <c r="G14" s="114">
        <v>33594</v>
      </c>
      <c r="H14" s="140">
        <v>33736</v>
      </c>
      <c r="I14" s="115">
        <v>52</v>
      </c>
      <c r="J14" s="116">
        <v>0.15413801280531184</v>
      </c>
      <c r="K14" s="110"/>
      <c r="L14" s="110"/>
      <c r="M14" s="110"/>
      <c r="N14" s="110"/>
      <c r="O14" s="110"/>
    </row>
    <row r="15" spans="1:15" s="110" customFormat="1" ht="24.75" customHeight="1" x14ac:dyDescent="0.2">
      <c r="A15" s="193" t="s">
        <v>216</v>
      </c>
      <c r="B15" s="199" t="s">
        <v>217</v>
      </c>
      <c r="C15" s="113">
        <v>2.5770510004821015</v>
      </c>
      <c r="D15" s="115">
        <v>5292</v>
      </c>
      <c r="E15" s="114">
        <v>5293</v>
      </c>
      <c r="F15" s="114">
        <v>5130</v>
      </c>
      <c r="G15" s="114">
        <v>5009</v>
      </c>
      <c r="H15" s="140">
        <v>5049</v>
      </c>
      <c r="I15" s="115">
        <v>243</v>
      </c>
      <c r="J15" s="116">
        <v>4.8128342245989302</v>
      </c>
    </row>
    <row r="16" spans="1:15" s="287" customFormat="1" ht="24.95" customHeight="1" x14ac:dyDescent="0.2">
      <c r="A16" s="193" t="s">
        <v>218</v>
      </c>
      <c r="B16" s="199" t="s">
        <v>141</v>
      </c>
      <c r="C16" s="113">
        <v>7.4087781408417781</v>
      </c>
      <c r="D16" s="115">
        <v>15214</v>
      </c>
      <c r="E16" s="114">
        <v>15280</v>
      </c>
      <c r="F16" s="114">
        <v>15430</v>
      </c>
      <c r="G16" s="114">
        <v>15291</v>
      </c>
      <c r="H16" s="140">
        <v>15369</v>
      </c>
      <c r="I16" s="115">
        <v>-155</v>
      </c>
      <c r="J16" s="116">
        <v>-1.0085236515062788</v>
      </c>
      <c r="K16" s="110"/>
      <c r="L16" s="110"/>
      <c r="M16" s="110"/>
      <c r="N16" s="110"/>
      <c r="O16" s="110"/>
    </row>
    <row r="17" spans="1:15" s="110" customFormat="1" ht="24.95" customHeight="1" x14ac:dyDescent="0.2">
      <c r="A17" s="193" t="s">
        <v>219</v>
      </c>
      <c r="B17" s="199" t="s">
        <v>220</v>
      </c>
      <c r="C17" s="113">
        <v>6.4679499978086303</v>
      </c>
      <c r="D17" s="115">
        <v>13282</v>
      </c>
      <c r="E17" s="114">
        <v>13453</v>
      </c>
      <c r="F17" s="114">
        <v>13594</v>
      </c>
      <c r="G17" s="114">
        <v>13294</v>
      </c>
      <c r="H17" s="140">
        <v>13318</v>
      </c>
      <c r="I17" s="115">
        <v>-36</v>
      </c>
      <c r="J17" s="116">
        <v>-0.270310857486109</v>
      </c>
    </row>
    <row r="18" spans="1:15" s="287" customFormat="1" ht="24.95" customHeight="1" x14ac:dyDescent="0.2">
      <c r="A18" s="201" t="s">
        <v>144</v>
      </c>
      <c r="B18" s="202" t="s">
        <v>145</v>
      </c>
      <c r="C18" s="113">
        <v>6.4733066797824215</v>
      </c>
      <c r="D18" s="115">
        <v>13293</v>
      </c>
      <c r="E18" s="114">
        <v>13203</v>
      </c>
      <c r="F18" s="114">
        <v>13519</v>
      </c>
      <c r="G18" s="114">
        <v>12954</v>
      </c>
      <c r="H18" s="140">
        <v>12788</v>
      </c>
      <c r="I18" s="115">
        <v>505</v>
      </c>
      <c r="J18" s="116">
        <v>3.9490147012824521</v>
      </c>
      <c r="K18" s="110"/>
      <c r="L18" s="110"/>
      <c r="M18" s="110"/>
      <c r="N18" s="110"/>
      <c r="O18" s="110"/>
    </row>
    <row r="19" spans="1:15" s="110" customFormat="1" ht="24.95" customHeight="1" x14ac:dyDescent="0.2">
      <c r="A19" s="193" t="s">
        <v>146</v>
      </c>
      <c r="B19" s="199" t="s">
        <v>147</v>
      </c>
      <c r="C19" s="113">
        <v>18.63053990484585</v>
      </c>
      <c r="D19" s="115">
        <v>38258</v>
      </c>
      <c r="E19" s="114">
        <v>38531</v>
      </c>
      <c r="F19" s="114">
        <v>38265</v>
      </c>
      <c r="G19" s="114">
        <v>37966</v>
      </c>
      <c r="H19" s="140">
        <v>37951</v>
      </c>
      <c r="I19" s="115">
        <v>307</v>
      </c>
      <c r="J19" s="116">
        <v>0.80893784090010801</v>
      </c>
    </row>
    <row r="20" spans="1:15" s="287" customFormat="1" ht="24.95" customHeight="1" x14ac:dyDescent="0.2">
      <c r="A20" s="193" t="s">
        <v>148</v>
      </c>
      <c r="B20" s="199" t="s">
        <v>149</v>
      </c>
      <c r="C20" s="113">
        <v>8.0812852140968392</v>
      </c>
      <c r="D20" s="115">
        <v>16595</v>
      </c>
      <c r="E20" s="114">
        <v>16524</v>
      </c>
      <c r="F20" s="114">
        <v>16686</v>
      </c>
      <c r="G20" s="114">
        <v>16259</v>
      </c>
      <c r="H20" s="140">
        <v>16183</v>
      </c>
      <c r="I20" s="115">
        <v>412</v>
      </c>
      <c r="J20" s="116">
        <v>2.5458814805660261</v>
      </c>
      <c r="K20" s="110"/>
      <c r="L20" s="110"/>
      <c r="M20" s="110"/>
      <c r="N20" s="110"/>
      <c r="O20" s="110"/>
    </row>
    <row r="21" spans="1:15" s="110" customFormat="1" ht="24.95" customHeight="1" x14ac:dyDescent="0.2">
      <c r="A21" s="201" t="s">
        <v>150</v>
      </c>
      <c r="B21" s="202" t="s">
        <v>151</v>
      </c>
      <c r="C21" s="113">
        <v>2.5278669205409274</v>
      </c>
      <c r="D21" s="115">
        <v>5191</v>
      </c>
      <c r="E21" s="114">
        <v>5338</v>
      </c>
      <c r="F21" s="114">
        <v>5503</v>
      </c>
      <c r="G21" s="114">
        <v>5484</v>
      </c>
      <c r="H21" s="140">
        <v>5217</v>
      </c>
      <c r="I21" s="115">
        <v>-26</v>
      </c>
      <c r="J21" s="116">
        <v>-0.49837071113666859</v>
      </c>
    </row>
    <row r="22" spans="1:15" s="110" customFormat="1" ht="24.95" customHeight="1" x14ac:dyDescent="0.2">
      <c r="A22" s="201" t="s">
        <v>152</v>
      </c>
      <c r="B22" s="199" t="s">
        <v>153</v>
      </c>
      <c r="C22" s="113">
        <v>1.941066758866526</v>
      </c>
      <c r="D22" s="115">
        <v>3986</v>
      </c>
      <c r="E22" s="114">
        <v>3909</v>
      </c>
      <c r="F22" s="114">
        <v>4013</v>
      </c>
      <c r="G22" s="114">
        <v>4043</v>
      </c>
      <c r="H22" s="140">
        <v>3941</v>
      </c>
      <c r="I22" s="115">
        <v>45</v>
      </c>
      <c r="J22" s="116">
        <v>1.141842172037554</v>
      </c>
    </row>
    <row r="23" spans="1:15" s="110" customFormat="1" ht="24.95" customHeight="1" x14ac:dyDescent="0.2">
      <c r="A23" s="193" t="s">
        <v>154</v>
      </c>
      <c r="B23" s="199" t="s">
        <v>155</v>
      </c>
      <c r="C23" s="113">
        <v>1.7545568319608864</v>
      </c>
      <c r="D23" s="115">
        <v>3603</v>
      </c>
      <c r="E23" s="114">
        <v>3641</v>
      </c>
      <c r="F23" s="114">
        <v>3640</v>
      </c>
      <c r="G23" s="114">
        <v>3510</v>
      </c>
      <c r="H23" s="140">
        <v>3559</v>
      </c>
      <c r="I23" s="115">
        <v>44</v>
      </c>
      <c r="J23" s="116">
        <v>1.2363023321157629</v>
      </c>
    </row>
    <row r="24" spans="1:15" s="110" customFormat="1" ht="24.95" customHeight="1" x14ac:dyDescent="0.2">
      <c r="A24" s="193" t="s">
        <v>156</v>
      </c>
      <c r="B24" s="199" t="s">
        <v>221</v>
      </c>
      <c r="C24" s="113">
        <v>5.7038923599105917</v>
      </c>
      <c r="D24" s="115">
        <v>11713</v>
      </c>
      <c r="E24" s="114">
        <v>11346</v>
      </c>
      <c r="F24" s="114">
        <v>11281</v>
      </c>
      <c r="G24" s="114">
        <v>11055</v>
      </c>
      <c r="H24" s="140">
        <v>11047</v>
      </c>
      <c r="I24" s="115">
        <v>666</v>
      </c>
      <c r="J24" s="116">
        <v>6.0287860957726078</v>
      </c>
    </row>
    <row r="25" spans="1:15" s="110" customFormat="1" ht="24.95" customHeight="1" x14ac:dyDescent="0.2">
      <c r="A25" s="193" t="s">
        <v>222</v>
      </c>
      <c r="B25" s="204" t="s">
        <v>159</v>
      </c>
      <c r="C25" s="113">
        <v>5.7267800010713366</v>
      </c>
      <c r="D25" s="115">
        <v>11760</v>
      </c>
      <c r="E25" s="114">
        <v>11938</v>
      </c>
      <c r="F25" s="114">
        <v>12094</v>
      </c>
      <c r="G25" s="114">
        <v>11544</v>
      </c>
      <c r="H25" s="140">
        <v>11330</v>
      </c>
      <c r="I25" s="115">
        <v>430</v>
      </c>
      <c r="J25" s="116">
        <v>3.7952338923212712</v>
      </c>
    </row>
    <row r="26" spans="1:15" s="110" customFormat="1" ht="24.95" customHeight="1" x14ac:dyDescent="0.2">
      <c r="A26" s="201">
        <v>782.78300000000002</v>
      </c>
      <c r="B26" s="203" t="s">
        <v>160</v>
      </c>
      <c r="C26" s="113">
        <v>1.8412376857185988</v>
      </c>
      <c r="D26" s="115">
        <v>3781</v>
      </c>
      <c r="E26" s="114">
        <v>3919</v>
      </c>
      <c r="F26" s="114">
        <v>4412</v>
      </c>
      <c r="G26" s="114">
        <v>4346</v>
      </c>
      <c r="H26" s="140">
        <v>4071</v>
      </c>
      <c r="I26" s="115">
        <v>-290</v>
      </c>
      <c r="J26" s="116">
        <v>-7.1235568656349795</v>
      </c>
    </row>
    <row r="27" spans="1:15" s="110" customFormat="1" ht="24.95" customHeight="1" x14ac:dyDescent="0.2">
      <c r="A27" s="193" t="s">
        <v>161</v>
      </c>
      <c r="B27" s="199" t="s">
        <v>223</v>
      </c>
      <c r="C27" s="113">
        <v>6.1129480742728308</v>
      </c>
      <c r="D27" s="115">
        <v>12553</v>
      </c>
      <c r="E27" s="114">
        <v>12049</v>
      </c>
      <c r="F27" s="114">
        <v>11954</v>
      </c>
      <c r="G27" s="114">
        <v>11635</v>
      </c>
      <c r="H27" s="140">
        <v>11637</v>
      </c>
      <c r="I27" s="115">
        <v>916</v>
      </c>
      <c r="J27" s="116">
        <v>7.8714445303772447</v>
      </c>
    </row>
    <row r="28" spans="1:15" s="110" customFormat="1" ht="24.95" customHeight="1" x14ac:dyDescent="0.2">
      <c r="A28" s="193" t="s">
        <v>163</v>
      </c>
      <c r="B28" s="199" t="s">
        <v>164</v>
      </c>
      <c r="C28" s="113">
        <v>2.8877385549619921</v>
      </c>
      <c r="D28" s="115">
        <v>5930</v>
      </c>
      <c r="E28" s="114">
        <v>5991</v>
      </c>
      <c r="F28" s="114">
        <v>5895</v>
      </c>
      <c r="G28" s="114">
        <v>5788</v>
      </c>
      <c r="H28" s="140">
        <v>5749</v>
      </c>
      <c r="I28" s="115">
        <v>181</v>
      </c>
      <c r="J28" s="116">
        <v>3.1483736301965561</v>
      </c>
    </row>
    <row r="29" spans="1:15" s="110" customFormat="1" ht="24.95" customHeight="1" x14ac:dyDescent="0.2">
      <c r="A29" s="193">
        <v>86</v>
      </c>
      <c r="B29" s="199" t="s">
        <v>165</v>
      </c>
      <c r="C29" s="113">
        <v>6.7538020267736707</v>
      </c>
      <c r="D29" s="115">
        <v>13869</v>
      </c>
      <c r="E29" s="114">
        <v>13834</v>
      </c>
      <c r="F29" s="114">
        <v>13754</v>
      </c>
      <c r="G29" s="114">
        <v>13491</v>
      </c>
      <c r="H29" s="140">
        <v>12680</v>
      </c>
      <c r="I29" s="115">
        <v>1189</v>
      </c>
      <c r="J29" s="116">
        <v>9.3769716088328074</v>
      </c>
    </row>
    <row r="30" spans="1:15" s="110" customFormat="1" ht="24.95" customHeight="1" x14ac:dyDescent="0.2">
      <c r="A30" s="193">
        <v>87.88</v>
      </c>
      <c r="B30" s="204" t="s">
        <v>166</v>
      </c>
      <c r="C30" s="113">
        <v>8.4981324658755018</v>
      </c>
      <c r="D30" s="115">
        <v>17451</v>
      </c>
      <c r="E30" s="114">
        <v>17842</v>
      </c>
      <c r="F30" s="114">
        <v>17798</v>
      </c>
      <c r="G30" s="114">
        <v>17470</v>
      </c>
      <c r="H30" s="140">
        <v>18476</v>
      </c>
      <c r="I30" s="115">
        <v>-1025</v>
      </c>
      <c r="J30" s="116">
        <v>-5.5477376055423253</v>
      </c>
    </row>
    <row r="31" spans="1:15" s="110" customFormat="1" ht="24.95" customHeight="1" x14ac:dyDescent="0.2">
      <c r="A31" s="193" t="s">
        <v>167</v>
      </c>
      <c r="B31" s="199" t="s">
        <v>168</v>
      </c>
      <c r="C31" s="113">
        <v>3.0981100652054288</v>
      </c>
      <c r="D31" s="115">
        <v>6362</v>
      </c>
      <c r="E31" s="114">
        <v>6985</v>
      </c>
      <c r="F31" s="114">
        <v>6991</v>
      </c>
      <c r="G31" s="114">
        <v>6887</v>
      </c>
      <c r="H31" s="140">
        <v>6482</v>
      </c>
      <c r="I31" s="115">
        <v>-120</v>
      </c>
      <c r="J31" s="116">
        <v>-1.8512804689910523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0.66568947801569023</v>
      </c>
      <c r="D34" s="115">
        <v>1367</v>
      </c>
      <c r="E34" s="114">
        <v>1223</v>
      </c>
      <c r="F34" s="114">
        <v>1693</v>
      </c>
      <c r="G34" s="114">
        <v>1464</v>
      </c>
      <c r="H34" s="140">
        <v>1371</v>
      </c>
      <c r="I34" s="115">
        <v>-4</v>
      </c>
      <c r="J34" s="116">
        <v>-0.29175784099197666</v>
      </c>
    </row>
    <row r="35" spans="1:10" s="110" customFormat="1" ht="24.95" customHeight="1" x14ac:dyDescent="0.2">
      <c r="A35" s="292" t="s">
        <v>171</v>
      </c>
      <c r="B35" s="293" t="s">
        <v>172</v>
      </c>
      <c r="C35" s="113">
        <v>25.77635365788333</v>
      </c>
      <c r="D35" s="115">
        <v>52932</v>
      </c>
      <c r="E35" s="114">
        <v>53063</v>
      </c>
      <c r="F35" s="114">
        <v>53446</v>
      </c>
      <c r="G35" s="114">
        <v>52336</v>
      </c>
      <c r="H35" s="140">
        <v>52324</v>
      </c>
      <c r="I35" s="115">
        <v>608</v>
      </c>
      <c r="J35" s="116">
        <v>1.16199067349591</v>
      </c>
    </row>
    <row r="36" spans="1:10" s="110" customFormat="1" ht="24.95" customHeight="1" x14ac:dyDescent="0.2">
      <c r="A36" s="294" t="s">
        <v>173</v>
      </c>
      <c r="B36" s="295" t="s">
        <v>174</v>
      </c>
      <c r="C36" s="125">
        <v>73.557956864100973</v>
      </c>
      <c r="D36" s="143">
        <v>151052</v>
      </c>
      <c r="E36" s="144">
        <v>151847</v>
      </c>
      <c r="F36" s="144">
        <v>152286</v>
      </c>
      <c r="G36" s="144">
        <v>149478</v>
      </c>
      <c r="H36" s="145">
        <v>148323</v>
      </c>
      <c r="I36" s="143">
        <v>2729</v>
      </c>
      <c r="J36" s="146">
        <v>1.8399034539484773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2020-09-28T07:32:19Z</dcterms:created>
  <dcterms:modified xsi:type="dcterms:W3CDTF">2020-09-28T10:32:58Z</dcterms:modified>
</cp:coreProperties>
</file>