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M42" i="24" s="1"/>
  <c r="B42" i="24"/>
  <c r="J42" i="24" s="1"/>
  <c r="M41" i="24"/>
  <c r="K41" i="24"/>
  <c r="H41" i="24"/>
  <c r="G41" i="24"/>
  <c r="F41" i="24"/>
  <c r="E41" i="24"/>
  <c r="D41" i="24"/>
  <c r="C41" i="24"/>
  <c r="I41" i="24" s="1"/>
  <c r="B41" i="24"/>
  <c r="J41" i="24" s="1"/>
  <c r="K40" i="24"/>
  <c r="I40" i="24"/>
  <c r="D40" i="24"/>
  <c r="C40" i="24"/>
  <c r="M40" i="24" s="1"/>
  <c r="B40" i="24"/>
  <c r="J40" i="24" s="1"/>
  <c r="M36" i="24"/>
  <c r="L36" i="24"/>
  <c r="K36" i="24"/>
  <c r="J36" i="24"/>
  <c r="I36" i="24"/>
  <c r="H36" i="24"/>
  <c r="G36" i="24"/>
  <c r="F36" i="24"/>
  <c r="E36" i="24"/>
  <c r="D36" i="24"/>
  <c r="K57" i="15"/>
  <c r="L57" i="15" s="1"/>
  <c r="C38" i="24"/>
  <c r="I38" i="24" s="1"/>
  <c r="C37" i="24"/>
  <c r="C35" i="24"/>
  <c r="C34" i="24"/>
  <c r="C33" i="24"/>
  <c r="C32" i="24"/>
  <c r="C31" i="24"/>
  <c r="C30" i="24"/>
  <c r="C29" i="24"/>
  <c r="C28" i="24"/>
  <c r="C27" i="24"/>
  <c r="C26" i="24"/>
  <c r="C25" i="24"/>
  <c r="C24" i="24"/>
  <c r="C23" i="24"/>
  <c r="C22" i="24"/>
  <c r="C21" i="24"/>
  <c r="C20" i="24"/>
  <c r="C19" i="24"/>
  <c r="C18" i="24"/>
  <c r="G18" i="24" s="1"/>
  <c r="C17" i="24"/>
  <c r="C16" i="24"/>
  <c r="C15" i="24"/>
  <c r="C9" i="24"/>
  <c r="C8" i="24"/>
  <c r="I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H37" i="24"/>
  <c r="F37" i="24"/>
  <c r="D37" i="24"/>
  <c r="K37" i="24"/>
  <c r="J37" i="24"/>
  <c r="F33" i="24"/>
  <c r="D33" i="24"/>
  <c r="J33" i="24"/>
  <c r="H33" i="24"/>
  <c r="K33" i="24"/>
  <c r="K20" i="24"/>
  <c r="H20" i="24"/>
  <c r="F20" i="24"/>
  <c r="D20" i="24"/>
  <c r="J20" i="24"/>
  <c r="D17" i="24"/>
  <c r="J17" i="24"/>
  <c r="H17" i="24"/>
  <c r="K17" i="24"/>
  <c r="F17" i="24"/>
  <c r="K28" i="24"/>
  <c r="J28" i="24"/>
  <c r="H28" i="24"/>
  <c r="F28" i="24"/>
  <c r="D28" i="24"/>
  <c r="F25" i="24"/>
  <c r="D25" i="24"/>
  <c r="J25" i="24"/>
  <c r="H25" i="24"/>
  <c r="K25" i="24"/>
  <c r="D7" i="24"/>
  <c r="J7" i="24"/>
  <c r="H7" i="24"/>
  <c r="K7" i="24"/>
  <c r="F7" i="24"/>
  <c r="K16" i="24"/>
  <c r="H16" i="24"/>
  <c r="F16" i="24"/>
  <c r="D16" i="24"/>
  <c r="J16" i="24"/>
  <c r="D19" i="24"/>
  <c r="J19" i="24"/>
  <c r="H19" i="24"/>
  <c r="K19" i="24"/>
  <c r="F19" i="24"/>
  <c r="K22" i="24"/>
  <c r="H22" i="24"/>
  <c r="F22" i="24"/>
  <c r="D22" i="24"/>
  <c r="J22" i="24"/>
  <c r="K34" i="24"/>
  <c r="J34" i="24"/>
  <c r="H34" i="24"/>
  <c r="F34" i="24"/>
  <c r="D34" i="24"/>
  <c r="G17" i="24"/>
  <c r="L17" i="24"/>
  <c r="I17" i="24"/>
  <c r="E17" i="24"/>
  <c r="M17" i="24"/>
  <c r="M20" i="24"/>
  <c r="E20" i="24"/>
  <c r="L20" i="24"/>
  <c r="I20" i="24"/>
  <c r="G20" i="24"/>
  <c r="G23" i="24"/>
  <c r="L23" i="24"/>
  <c r="I23" i="24"/>
  <c r="M23" i="24"/>
  <c r="E23" i="24"/>
  <c r="G29" i="24"/>
  <c r="L29" i="24"/>
  <c r="I29" i="24"/>
  <c r="E29" i="24"/>
  <c r="M29" i="24"/>
  <c r="M32" i="24"/>
  <c r="E32" i="24"/>
  <c r="L32" i="24"/>
  <c r="G32" i="24"/>
  <c r="I32" i="24"/>
  <c r="G9" i="24"/>
  <c r="L9" i="24"/>
  <c r="I9" i="24"/>
  <c r="E9" i="24"/>
  <c r="M9" i="24"/>
  <c r="D23" i="24"/>
  <c r="J23" i="24"/>
  <c r="H23" i="24"/>
  <c r="K23" i="24"/>
  <c r="F23" i="24"/>
  <c r="F29" i="24"/>
  <c r="D29" i="24"/>
  <c r="J29" i="24"/>
  <c r="H29" i="24"/>
  <c r="K29" i="24"/>
  <c r="K32" i="24"/>
  <c r="J32" i="24"/>
  <c r="H32" i="24"/>
  <c r="F32" i="24"/>
  <c r="D32" i="24"/>
  <c r="F35" i="24"/>
  <c r="D35" i="24"/>
  <c r="J35" i="24"/>
  <c r="H35" i="24"/>
  <c r="K35" i="24"/>
  <c r="B45" i="24"/>
  <c r="B39" i="24"/>
  <c r="G27" i="24"/>
  <c r="L27" i="24"/>
  <c r="I27" i="24"/>
  <c r="M27" i="24"/>
  <c r="E27" i="24"/>
  <c r="G33" i="24"/>
  <c r="L33" i="24"/>
  <c r="I33" i="24"/>
  <c r="M33" i="24"/>
  <c r="E33" i="24"/>
  <c r="I37" i="24"/>
  <c r="L37" i="24"/>
  <c r="M37" i="24"/>
  <c r="G37" i="24"/>
  <c r="E37" i="24"/>
  <c r="B6" i="24"/>
  <c r="B14" i="24"/>
  <c r="K26" i="24"/>
  <c r="J26" i="24"/>
  <c r="H26" i="24"/>
  <c r="F26" i="24"/>
  <c r="D26" i="24"/>
  <c r="G15" i="24"/>
  <c r="L15" i="24"/>
  <c r="I15" i="24"/>
  <c r="E15" i="24"/>
  <c r="M15" i="24"/>
  <c r="G21" i="24"/>
  <c r="L21" i="24"/>
  <c r="I21" i="24"/>
  <c r="M21" i="24"/>
  <c r="E21" i="24"/>
  <c r="M24" i="24"/>
  <c r="E24" i="24"/>
  <c r="L24" i="24"/>
  <c r="G24" i="24"/>
  <c r="I24" i="24"/>
  <c r="D9" i="24"/>
  <c r="J9" i="24"/>
  <c r="H9" i="24"/>
  <c r="K9" i="24"/>
  <c r="F9" i="24"/>
  <c r="D15" i="24"/>
  <c r="J15" i="24"/>
  <c r="H15" i="24"/>
  <c r="F15" i="24"/>
  <c r="K15" i="24"/>
  <c r="D21" i="24"/>
  <c r="J21" i="24"/>
  <c r="H21" i="24"/>
  <c r="K21" i="24"/>
  <c r="F21" i="24"/>
  <c r="K24" i="24"/>
  <c r="J24" i="24"/>
  <c r="H24" i="24"/>
  <c r="F24" i="24"/>
  <c r="D24" i="24"/>
  <c r="F27" i="24"/>
  <c r="D27" i="24"/>
  <c r="J27" i="24"/>
  <c r="H27" i="24"/>
  <c r="K27" i="24"/>
  <c r="K30" i="24"/>
  <c r="J30" i="24"/>
  <c r="H30" i="24"/>
  <c r="F30" i="24"/>
  <c r="D30" i="24"/>
  <c r="G19" i="24"/>
  <c r="L19" i="24"/>
  <c r="I19" i="24"/>
  <c r="M19" i="24"/>
  <c r="E19" i="24"/>
  <c r="G25" i="24"/>
  <c r="L25" i="24"/>
  <c r="I25" i="24"/>
  <c r="M25" i="24"/>
  <c r="E25" i="24"/>
  <c r="M28" i="24"/>
  <c r="E28" i="24"/>
  <c r="L28" i="24"/>
  <c r="I28" i="24"/>
  <c r="G28" i="24"/>
  <c r="G31" i="24"/>
  <c r="L31" i="24"/>
  <c r="I31" i="24"/>
  <c r="M31" i="24"/>
  <c r="E31" i="24"/>
  <c r="K18" i="24"/>
  <c r="H18" i="24"/>
  <c r="F18" i="24"/>
  <c r="D18" i="24"/>
  <c r="J18" i="24"/>
  <c r="M16" i="24"/>
  <c r="E16" i="24"/>
  <c r="L16" i="24"/>
  <c r="I16" i="24"/>
  <c r="G16" i="24"/>
  <c r="F31" i="24"/>
  <c r="D31" i="24"/>
  <c r="J31" i="24"/>
  <c r="H31" i="24"/>
  <c r="K31" i="24"/>
  <c r="D38" i="24"/>
  <c r="K38" i="24"/>
  <c r="J38" i="24"/>
  <c r="H38" i="24"/>
  <c r="F38" i="24"/>
  <c r="G7" i="24"/>
  <c r="L7" i="24"/>
  <c r="I7" i="24"/>
  <c r="M7" i="24"/>
  <c r="E7" i="24"/>
  <c r="G35" i="24"/>
  <c r="L35" i="24"/>
  <c r="I35" i="24"/>
  <c r="M35" i="24"/>
  <c r="E35" i="24"/>
  <c r="C14" i="24"/>
  <c r="C6" i="24"/>
  <c r="M22" i="24"/>
  <c r="E22" i="24"/>
  <c r="L22" i="24"/>
  <c r="M30" i="24"/>
  <c r="E30" i="24"/>
  <c r="L30" i="24"/>
  <c r="C45" i="24"/>
  <c r="C39" i="24"/>
  <c r="G8" i="24"/>
  <c r="G30" i="24"/>
  <c r="I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8" i="24"/>
  <c r="E8" i="24"/>
  <c r="L8" i="24"/>
  <c r="M18" i="24"/>
  <c r="E18" i="24"/>
  <c r="L18" i="24"/>
  <c r="M26" i="24"/>
  <c r="E26" i="24"/>
  <c r="L26" i="24"/>
  <c r="M34" i="24"/>
  <c r="E34" i="24"/>
  <c r="L34" i="24"/>
  <c r="I18" i="24"/>
  <c r="G26" i="24"/>
  <c r="G34" i="24"/>
  <c r="M38" i="24"/>
  <c r="E38" i="24"/>
  <c r="L38" i="24"/>
  <c r="G38" i="24"/>
  <c r="G22" i="24"/>
  <c r="I26" i="24"/>
  <c r="I34" i="24"/>
  <c r="I2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0" i="24"/>
  <c r="G42" i="24"/>
  <c r="G44" i="24"/>
  <c r="H40" i="24"/>
  <c r="L41" i="24"/>
  <c r="H42" i="24"/>
  <c r="L43" i="24"/>
  <c r="H44" i="24"/>
  <c r="L40" i="24"/>
  <c r="L42" i="24"/>
  <c r="L44" i="24"/>
  <c r="E40" i="24"/>
  <c r="E42" i="24"/>
  <c r="E44" i="24"/>
  <c r="K77" i="24" l="1"/>
  <c r="K6" i="24"/>
  <c r="H6" i="24"/>
  <c r="F6" i="24"/>
  <c r="D6" i="24"/>
  <c r="J6" i="24"/>
  <c r="H39" i="24"/>
  <c r="F39" i="24"/>
  <c r="D39" i="24"/>
  <c r="K39" i="24"/>
  <c r="J39" i="24"/>
  <c r="J79" i="24"/>
  <c r="J78" i="24"/>
  <c r="M6" i="24"/>
  <c r="E6" i="24"/>
  <c r="L6" i="24"/>
  <c r="I6" i="24"/>
  <c r="G6" i="24"/>
  <c r="H45" i="24"/>
  <c r="F45" i="24"/>
  <c r="D45" i="24"/>
  <c r="K45" i="24"/>
  <c r="J45" i="24"/>
  <c r="I78" i="24"/>
  <c r="I79" i="24"/>
  <c r="I39" i="24"/>
  <c r="G39" i="24"/>
  <c r="L39" i="24"/>
  <c r="M39" i="24"/>
  <c r="E39" i="24"/>
  <c r="I45" i="24"/>
  <c r="G45" i="24"/>
  <c r="M45" i="24"/>
  <c r="E45" i="24"/>
  <c r="L45" i="24"/>
  <c r="M14" i="24"/>
  <c r="E14" i="24"/>
  <c r="L14" i="24"/>
  <c r="I14" i="24"/>
  <c r="G14" i="24"/>
  <c r="K14" i="24"/>
  <c r="H14" i="24"/>
  <c r="F14" i="24"/>
  <c r="D14" i="24"/>
  <c r="J14" i="24"/>
  <c r="I83" i="24" l="1"/>
  <c r="I82" i="24"/>
  <c r="I81" i="24"/>
  <c r="K79" i="24"/>
  <c r="K78" i="24"/>
</calcChain>
</file>

<file path=xl/sharedStrings.xml><?xml version="1.0" encoding="utf-8"?>
<sst xmlns="http://schemas.openxmlformats.org/spreadsheetml/2006/main" count="1676" uniqueCount="521">
  <si>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</si>
  <si>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</si>
  <si>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</si>
  <si>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</si>
  <si>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</si>
  <si>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</si>
  <si>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</si>
  <si>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</si>
  <si>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</si>
  <si>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</si>
  <si>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</si>
  <si>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</si>
  <si>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</si>
  <si>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Coesfeld (327)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</si>
  <si>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</si>
  <si>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</si>
  <si>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</si>
  <si>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</si>
  <si>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</si>
  <si>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</si>
  <si>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</si>
  <si>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</si>
  <si>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</si>
  <si>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</si>
  <si>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</si>
  <si>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</si>
  <si>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</si>
  <si>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</si>
  <si>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</si>
  <si>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</si>
  <si>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</si>
  <si>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</si>
  <si>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</si>
  <si>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</si>
  <si>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</si>
  <si>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</si>
  <si>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</si>
  <si>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</si>
  <si>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</si>
  <si>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</si>
  <si>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</si>
  <si>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</si>
  <si>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</si>
  <si>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</si>
  <si>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</si>
  <si>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</si>
  <si>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</si>
  <si>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</si>
  <si>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</si>
  <si>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</si>
  <si>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</si>
  <si>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</si>
  <si>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</si>
  <si>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</si>
  <si>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</si>
  <si>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</si>
  <si>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</si>
  <si>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</si>
  <si>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</si>
  <si>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</si>
  <si>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</si>
  <si>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</si>
  <si>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</si>
  <si>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</si>
  <si>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</si>
  <si>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</si>
  <si>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</si>
  <si>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</si>
  <si>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</si>
  <si>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</si>
  <si>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</si>
  <si>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</si>
  <si>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</si>
  <si>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</si>
  <si>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</si>
  <si>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</si>
  <si>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</si>
  <si>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</si>
  <si>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</si>
  <si>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</si>
  <si>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</si>
  <si>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</si>
  <si>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</si>
  <si>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</si>
  <si>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</si>
  <si>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</si>
  <si>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</si>
  <si>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</si>
  <si>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</si>
  <si>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</si>
  <si>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</si>
  <si>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</si>
  <si>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Coesfeld (327);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</si>
  <si>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</si>
  <si>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</si>
  <si>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</si>
  <si>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</si>
  <si>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</si>
  <si>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</si>
  <si>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</si>
  <si>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</si>
  <si>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</si>
  <si>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</si>
  <si>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</si>
  <si>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</si>
  <si>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</si>
  <si>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</si>
  <si>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</si>
  <si>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</si>
  <si>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</si>
  <si>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</si>
  <si>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</si>
  <si>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</si>
  <si>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</si>
  <si>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</si>
  <si>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</si>
  <si>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</si>
  <si>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</si>
  <si>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</si>
  <si>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</si>
  <si>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</si>
  <si>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</si>
  <si>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</si>
  <si>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</si>
  <si>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</si>
  <si>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</si>
  <si>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</si>
  <si>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</si>
  <si>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</si>
  <si>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</si>
  <si>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</si>
  <si>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</si>
  <si>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</si>
  <si>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</si>
  <si>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</si>
  <si>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</si>
  <si>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</si>
  <si>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</si>
  <si>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</si>
  <si>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</si>
  <si>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</si>
  <si>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</si>
  <si>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</si>
  <si>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</si>
  <si>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</si>
  <si>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</si>
  <si>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</si>
  <si>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</si>
  <si>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</si>
  <si>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</si>
  <si>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</si>
  <si>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</si>
  <si>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</si>
  <si>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</si>
  <si>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</si>
  <si>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</si>
  <si>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</si>
  <si>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</si>
  <si>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</si>
  <si>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</si>
  <si>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</si>
  <si>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</si>
  <si>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</si>
  <si>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</si>
  <si>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</si>
  <si>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</si>
  <si>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</si>
  <si>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</si>
  <si>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</si>
  <si>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</si>
  <si>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</si>
  <si>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</si>
  <si>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</si>
  <si>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</si>
  <si>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</si>
  <si>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</si>
  <si>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</si>
  <si>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</si>
  <si>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</si>
  <si>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</si>
  <si>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</si>
  <si>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</si>
  <si>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</si>
  <si>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Coesfeld (327)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</si>
  <si>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</si>
  <si>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</si>
  <si>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</si>
  <si>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</si>
  <si>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</si>
  <si>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</si>
  <si>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</si>
  <si>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</si>
  <si>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</si>
  <si>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</si>
  <si>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</si>
  <si>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</si>
  <si>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</si>
  <si>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</si>
  <si>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</si>
  <si>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</si>
  <si>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</si>
  <si>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</si>
  <si>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</si>
  <si>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</si>
  <si>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</si>
  <si>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</si>
  <si>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</si>
  <si>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</si>
  <si>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</si>
  <si>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</si>
  <si>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</si>
  <si>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</si>
  <si>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</si>
  <si>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</si>
  <si>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</si>
  <si>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</si>
  <si>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</si>
  <si>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</si>
  <si>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</si>
  <si>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</si>
  <si>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</si>
  <si>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</si>
  <si>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</si>
  <si>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</si>
  <si>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</si>
  <si>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</si>
  <si>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</si>
  <si>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</si>
  <si>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</si>
  <si>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</si>
  <si>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</si>
  <si>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</si>
  <si>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</si>
  <si>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</si>
  <si>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</si>
  <si>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</si>
  <si>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</si>
  <si>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</si>
  <si>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</si>
  <si>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</si>
  <si>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</si>
  <si>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</si>
  <si>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</si>
  <si>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</si>
  <si>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</si>
  <si>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</si>
  <si>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</si>
  <si>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</si>
  <si>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</si>
  <si>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</si>
  <si>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</si>
  <si>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</si>
  <si>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</si>
  <si>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</si>
  <si>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</si>
  <si>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</si>
  <si>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</si>
  <si>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</si>
  <si>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</si>
  <si>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</si>
  <si>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</si>
  <si>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</si>
  <si>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</si>
  <si>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</si>
  <si>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</si>
  <si>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</si>
  <si>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</si>
  <si>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</si>
  <si>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</si>
  <si>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</si>
  <si>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</si>
  <si>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</si>
  <si>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</si>
  <si>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</si>
  <si>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</si>
  <si>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</si>
  <si>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</si>
  <si>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</si>
  <si>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</si>
  <si>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</si>
  <si>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</si>
  <si>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</si>
  <si>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</si>
  <si>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</si>
  <si>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</si>
  <si>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</si>
  <si>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</si>
  <si>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</si>
  <si>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</si>
  <si>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</si>
  <si>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</si>
  <si>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</si>
  <si>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</si>
  <si>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</si>
  <si>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</si>
  <si>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</si>
  <si>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</si>
  <si>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</si>
  <si>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</si>
  <si>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</si>
  <si>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</si>
  <si>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</si>
  <si>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</si>
  <si>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</si>
  <si>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</si>
  <si>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</si>
  <si>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</si>
  <si>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</si>
  <si>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</si>
  <si>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</si>
  <si>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</si>
  <si>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</si>
  <si>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</si>
  <si>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</si>
  <si>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</si>
  <si>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</si>
  <si>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</si>
  <si>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</si>
  <si>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</si>
  <si>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</si>
  <si>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</si>
  <si>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</si>
  <si>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</si>
  <si>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</si>
  <si>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</si>
  <si>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</si>
  <si>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</si>
  <si>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Coesfeld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</si>
  <si>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</si>
  <si>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</si>
  <si>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</si>
  <si>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</si>
  <si>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</si>
  <si>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</si>
  <si>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</si>
  <si>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</si>
  <si>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</si>
  <si>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</si>
  <si>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</si>
  <si>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</si>
  <si>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</si>
  <si>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</si>
  <si>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</si>
  <si>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</si>
  <si>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</si>
  <si>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</si>
  <si>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</si>
  <si>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</si>
  <si>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</si>
  <si>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</si>
  <si>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</si>
  <si>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</si>
  <si>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</si>
  <si>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</si>
  <si>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</si>
  <si>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</si>
  <si>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</si>
  <si>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</si>
  <si>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</si>
  <si>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</si>
  <si>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</si>
  <si>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</si>
  <si>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</si>
  <si>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</si>
  <si>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</si>
  <si>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</si>
  <si>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</si>
  <si>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</si>
  <si>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</si>
  <si>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</si>
  <si>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</si>
  <si>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</si>
  <si>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</si>
  <si>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</si>
  <si>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Coesfeld (327);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</si>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</sst>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{8552E402-7C9B-412E-88E5-8FBD0CB2A960}</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07F4-4ECC-B457-056E2501E268}"/>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{BEDDF152-F8B1-417A-8781-A701B204FCD4}</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07F4-4ECC-B457-056E2501E26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{49EE73BE-B953-4604-B872-D32DA031D912}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7F4-4ECC-B457-056E2501E26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{77D6C681-25B5-4ECF-BBFF-8F520EAAA052}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7F4-4ECC-B457-056E2501E26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1.7464344768212523</c:v>
                </c:pt>
                <c:pt idx="1">
                  <c:v>1.3225681822425275</c:v>
                </c:pt>
                <c:pt idx="2">
                  <c:v>1.1186464311118853</c:v>
                </c:pt>
                <c:pt idx="3">
                  <c:v>1.0875687030768</c:v>
                </c:pt>
              </c:numCache>
            </c:numRef>
          </c:val>
          <c:extLst>
            <c:ext xmlns:c16="http://schemas.microsoft.com/office/drawing/2014/chart" uri="{C3380CC4-5D6E-409C-BE32-E72D297353CC}">
              <c16:uniqueId val="{00000004-07F4-4ECC-B457-056E2501E26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{FFFF6CC7-A9F5-4A3B-A2C8-0F58F4BB7EEC}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7F4-4ECC-B457-056E2501E26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{8D4F5599-C82A-4DD0-B7EF-39CEA1B58131}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7F4-4ECC-B457-056E2501E26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{5694082B-9D79-4EC9-AE91-D01426E0CF9C}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7F4-4ECC-B457-056E2501E26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{102B9838-8297-4057-AD04-FAA98C842601}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7F4-4ECC-B457-056E2501E2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7F4-4ECC-B457-056E2501E26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7F4-4ECC-B457-056E2501E26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{DA1F3415-D533-436C-ACFB-ADC1B334100F}</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009E-4C8C-B3F6-ABBC0B78EBD7}"/>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{B64FF527-925F-4E77-BA0D-7A6DBAEB2826}</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009E-4C8C-B3F6-ABBC0B78EBD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{9D0AE4F4-1AA6-40A9-BAE7-BF7943BFEA20}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09E-4C8C-B3F6-ABBC0B78EBD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{D65862A2-33A6-4B58-B092-5CE4405AE067}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09E-4C8C-B3F6-ABBC0B78EB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-3.3114131631080785</c:v>
                </c:pt>
                <c:pt idx="1">
                  <c:v>-3.156552267354261</c:v>
                </c:pt>
                <c:pt idx="2">
                  <c:v>-2.7637010795899166</c:v>
                </c:pt>
                <c:pt idx="3">
                  <c:v>-2.8655893304673015</c:v>
                </c:pt>
              </c:numCache>
            </c:numRef>
          </c:val>
          <c:extLst>
            <c:ext xmlns:c16="http://schemas.microsoft.com/office/drawing/2014/chart" uri="{C3380CC4-5D6E-409C-BE32-E72D297353CC}">
              <c16:uniqueId val="{00000004-009E-4C8C-B3F6-ABBC0B78EBD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{66C1210F-5667-49D6-B689-B8C24038A8A3}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09E-4C8C-B3F6-ABBC0B78EBD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{AB2E74B4-0E15-4298-9376-6F28F8324F72}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09E-4C8C-B3F6-ABBC0B78EBD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{31E4CEAF-8201-4031-89BA-BA58990E2417}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09E-4C8C-B3F6-ABBC0B78EBD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{ACEBE676-FEED-454C-958E-6DDA03FA73AB}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09E-4C8C-B3F6-ABBC0B78EB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09E-4C8C-B3F6-ABBC0B78EBD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09E-4C8C-B3F6-ABBC0B78EBD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{6EB21E9E-9929-4FB3-AC3B-FF97B39CE665}</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4A43-4163-BC64-27108EF4E305}"/>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{79A05399-F3E8-441B-95B1-99CF6B11721F}</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4A43-4163-BC64-27108EF4E305}"/>
                </c:ext>
              </c:extLst>
            </c:dLbl>
            <c:dLbl>
              <c:idx val="2"/>
              <c:tx>
                <c:strRef>
                  <c:f>Daten_Diagramme!$D$16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{B1683476-D081-4127-85A6-3475014F1E4D}</c15:txfldGUID>
                      <c15:f>Daten_Diagramme!$D$16</c15:f>
                      <c15:dlblFieldTableCache>
                        <c:ptCount val="1"/>
                        <c:pt idx="0">
                          <c:v>5.2</c:v>
                        </c:pt>
                      </c15:dlblFieldTableCache>
                    </c15:dlblFTEntry>
                  </c15:dlblFieldTable>
                  <c15:showDataLabelsRange val="0"/>
                </c:ext>
                <c:ext xmlns:c16="http://schemas.microsoft.com/office/drawing/2014/chart" uri="{C3380CC4-5D6E-409C-BE32-E72D297353CC}">
                  <c16:uniqueId val="{00000002-4A43-4163-BC64-27108EF4E305}"/>
                </c:ext>
              </c:extLst>
            </c:dLbl>
            <c:dLbl>
              <c:idx val="3"/>
              <c:tx>
                <c:strRef>
                  <c:f>Daten_Diagramme!$D$17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{A2CB9325-DCA9-4625-AEAB-96C6A756333F}</c15:txfldGUID>
                      <c15:f>Daten_Diagramme!$D$17</c15:f>
                      <c15:dlblFieldTableCache>
                        <c:ptCount val="1"/>
                        <c:pt idx="0">
                          <c:v>0.0</c:v>
                        </c:pt>
                      </c15:dlblFieldTableCache>
                    </c15:dlblFTEntry>
                  </c15:dlblFieldTable>
                  <c15:showDataLabelsRange val="0"/>
                </c:ext>
                <c:ext xmlns:c16="http://schemas.microsoft.com/office/drawing/2014/chart" uri="{C3380CC4-5D6E-409C-BE32-E72D297353CC}">
                  <c16:uniqueId val="{00000003-4A43-4163-BC64-27108EF4E305}"/>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{AED4CECC-05AA-4C04-A00A-2D4D26C9ECC2}</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4A43-4163-BC64-27108EF4E305}"/>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{C53E85A8-E814-4F89-9E0D-715F3EFC2D38}</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4A43-4163-BC64-27108EF4E305}"/>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{C02FE275-E81F-4118-8392-21AA8705E86C}</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4A43-4163-BC64-27108EF4E305}"/>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{3BC14D75-9E51-4DD2-8FFF-A92DF472F722}</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4A43-4163-BC64-27108EF4E305}"/>
                </c:ext>
              </c:extLst>
            </c:dLbl>
            <c:dLbl>
              <c:idx val="8"/>
              <c:tx>
                <c:strRef>
                  <c:f>Daten_Diagramme!$D$22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{CF411885-43BB-4CF2-A7B4-E0523B6BB6E0}</c15:txfldGUID>
                      <c15:f>Daten_Diagramme!$D$22</c15:f>
                      <c15:dlblFieldTableCache>
                        <c:ptCount val="1"/>
                        <c:pt idx="0">
                          <c:v>2.3</c:v>
                        </c:pt>
                      </c15:dlblFieldTableCache>
                    </c15:dlblFTEntry>
                  </c15:dlblFieldTable>
                  <c15:showDataLabelsRange val="0"/>
                </c:ext>
                <c:ext xmlns:c16="http://schemas.microsoft.com/office/drawing/2014/chart" uri="{C3380CC4-5D6E-409C-BE32-E72D297353CC}">
                  <c16:uniqueId val="{00000008-4A43-4163-BC64-27108EF4E305}"/>
                </c:ext>
              </c:extLst>
            </c:dLbl>
            <c:dLbl>
              <c:idx val="9"/>
              <c:tx>
                <c:strRef>
                  <c:f>Daten_Diagramme!$D$23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{BA29AE89-3621-4941-ADCD-7A0226BA5D2D}</c15:txfldGUID>
                      <c15:f>Daten_Diagramme!$D$23</c15:f>
                      <c15:dlblFieldTableCache>
                        <c:ptCount val="1"/>
                        <c:pt idx="0">
                          <c:v>0.0</c:v>
                        </c:pt>
                      </c15:dlblFieldTableCache>
                    </c15:dlblFTEntry>
                  </c15:dlblFieldTable>
                  <c15:showDataLabelsRange val="0"/>
                </c:ext>
                <c:ext xmlns:c16="http://schemas.microsoft.com/office/drawing/2014/chart" uri="{C3380CC4-5D6E-409C-BE32-E72D297353CC}">
                  <c16:uniqueId val="{00000009-4A43-4163-BC64-27108EF4E305}"/>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{A3260E7B-B5E8-49CC-BA07-9E1B9BAAA58F}</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4A43-4163-BC64-27108EF4E305}"/>
                </c:ext>
              </c:extLst>
            </c:dLbl>
            <c:dLbl>
              <c:idx val="11"/>
              <c:tx>
                <c:strRef>
                  <c:f>Daten_Diagramme!$D$25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{452ED399-8818-4FF1-8A48-76767AC0F9E3}</c15:txfldGUID>
                      <c15:f>Daten_Diagramme!$D$25</c15:f>
                      <c15:dlblFieldTableCache>
                        <c:ptCount val="1"/>
                        <c:pt idx="0">
                          <c:v>5.8</c:v>
                        </c:pt>
                      </c15:dlblFieldTableCache>
                    </c15:dlblFTEntry>
                  </c15:dlblFieldTable>
                  <c15:showDataLabelsRange val="0"/>
                </c:ext>
                <c:ext xmlns:c16="http://schemas.microsoft.com/office/drawing/2014/chart" uri="{C3380CC4-5D6E-409C-BE32-E72D297353CC}">
                  <c16:uniqueId val="{0000000B-4A43-4163-BC64-27108EF4E305}"/>
                </c:ext>
              </c:extLst>
            </c:dLbl>
            <c:dLbl>
              <c:idx val="12"/>
              <c:tx>
                <c:strRef>
                  <c:f>Daten_Diagramme!$D$26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{67C2C935-D26C-4B73-8EE3-49B6ADD12C2C}</c15:txfldGUID>
                      <c15:f>Daten_Diagramme!$D$26</c15:f>
                      <c15:dlblFieldTableCache>
                        <c:ptCount val="1"/>
                        <c:pt idx="0">
                          <c:v>3.3</c:v>
                        </c:pt>
                      </c15:dlblFieldTableCache>
                    </c15:dlblFTEntry>
                  </c15:dlblFieldTable>
                  <c15:showDataLabelsRange val="0"/>
                </c:ext>
                <c:ext xmlns:c16="http://schemas.microsoft.com/office/drawing/2014/chart" uri="{C3380CC4-5D6E-409C-BE32-E72D297353CC}">
                  <c16:uniqueId val="{0000000C-4A43-4163-BC64-27108EF4E305}"/>
                </c:ext>
              </c:extLst>
            </c:dLbl>
            <c:dLbl>
              <c:idx val="13"/>
              <c:tx>
                <c:strRef>
                  <c:f>Daten_Diagramme!$D$27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{406DD37F-28D8-4CB0-852B-1F39C5F4921A}</c15:txfldGUID>
                      <c15:f>Daten_Diagramme!$D$27</c15:f>
                      <c15:dlblFieldTableCache>
                        <c:ptCount val="1"/>
                        <c:pt idx="0">
                          <c:v>3.5</c:v>
                        </c:pt>
                      </c15:dlblFieldTableCache>
                    </c15:dlblFTEntry>
                  </c15:dlblFieldTable>
                  <c15:showDataLabelsRange val="0"/>
                </c:ext>
                <c:ext xmlns:c16="http://schemas.microsoft.com/office/drawing/2014/chart" uri="{C3380CC4-5D6E-409C-BE32-E72D297353CC}">
                  <c16:uniqueId val="{0000000D-4A43-4163-BC64-27108EF4E305}"/>
                </c:ext>
              </c:extLst>
            </c:dLbl>
            <c:dLbl>
              <c:idx val="14"/>
              <c:tx>
                <c:strRef>
                  <c:f>Daten_Diagramme!$D$28</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{C40B568D-F89F-427F-8491-A0CD3140B0E2}</c15:txfldGUID>
                      <c15:f>Daten_Diagramme!$D$28</c15:f>
                      <c15:dlblFieldTableCache>
                        <c:ptCount val="1"/>
                        <c:pt idx="0">
                          <c:v>8.4</c:v>
                        </c:pt>
                      </c15:dlblFieldTableCache>
                    </c15:dlblFTEntry>
                  </c15:dlblFieldTable>
                  <c15:showDataLabelsRange val="0"/>
                </c:ext>
                <c:ext xmlns:c16="http://schemas.microsoft.com/office/drawing/2014/chart" uri="{C3380CC4-5D6E-409C-BE32-E72D297353CC}">
                  <c16:uniqueId val="{0000000E-4A43-4163-BC64-27108EF4E305}"/>
                </c:ext>
              </c:extLst>
            </c:dLbl>
            <c:dLbl>
              <c:idx val="15"/>
              <c:tx>
                <c:strRef>
                  <c:f>Daten_Diagramme!$D$29</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{529B19FC-D569-4342-92E7-0A3746469ACF}</c15:txfldGUID>
                      <c15:f>Daten_Diagramme!$D$29</c15:f>
                      <c15:dlblFieldTableCache>
                        <c:ptCount val="1"/>
                        <c:pt idx="0">
                          <c:v>-14.8</c:v>
                        </c:pt>
                      </c15:dlblFieldTableCache>
                    </c15:dlblFTEntry>
                  </c15:dlblFieldTable>
                  <c15:showDataLabelsRange val="0"/>
                </c:ext>
                <c:ext xmlns:c16="http://schemas.microsoft.com/office/drawing/2014/chart" uri="{C3380CC4-5D6E-409C-BE32-E72D297353CC}">
                  <c16:uniqueId val="{0000000F-4A43-4163-BC64-27108EF4E305}"/>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{77F4F2CC-D226-4749-902B-A55F3AE05B9D}</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4A43-4163-BC64-27108EF4E305}"/>
                </c:ext>
              </c:extLst>
            </c:dLbl>
            <c:dLbl>
              <c:idx val="17"/>
              <c:tx>
                <c:strRef>
                  <c:f>Daten_Diagramme!$D$31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{35B99D3D-89D5-4325-9A64-4E4B9DBE0414}</c15:txfldGUID>
                      <c15:f>Daten_Diagramme!$D$31</c15:f>
                      <c15:dlblFieldTableCache>
                        <c:ptCount val="1"/>
                        <c:pt idx="0">
                          <c:v>2.9</c:v>
                        </c:pt>
                      </c15:dlblFieldTableCache>
                    </c15:dlblFTEntry>
                  </c15:dlblFieldTable>
                  <c15:showDataLabelsRange val="0"/>
                </c:ext>
                <c:ext xmlns:c16="http://schemas.microsoft.com/office/drawing/2014/chart" uri="{C3380CC4-5D6E-409C-BE32-E72D297353CC}">
                  <c16:uniqueId val="{00000011-4A43-4163-BC64-27108EF4E305}"/>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{9C04C6CF-B192-4D0D-9944-2D384E36EC45}</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4A43-4163-BC64-27108EF4E305}"/>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{964069F6-4A3D-4338-9DFE-CDDD01D1208E}</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4A43-4163-BC64-27108EF4E305}"/>
                </c:ext>
              </c:extLst>
            </c:dLbl>
            <c:dLbl>
              <c:idx val="20"/>
              <c:tx>
                <c:strRef>
                  <c:f>Daten_Diagramme!$D$34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{4C34D55B-28C5-4B89-9E1A-8D30CB94F11B}</c15:txfldGUID>
                      <c15:f>Daten_Diagramme!$D$34</c15:f>
                      <c15:dlblFieldTableCache>
                        <c:ptCount val="1"/>
                        <c:pt idx="0">
                          <c:v>3.3</c:v>
                        </c:pt>
                      </c15:dlblFieldTableCache>
                    </c15:dlblFTEntry>
                  </c15:dlblFieldTable>
                  <c15:showDataLabelsRange val="0"/>
                </c:ext>
                <c:ext xmlns:c16="http://schemas.microsoft.com/office/drawing/2014/chart" uri="{C3380CC4-5D6E-409C-BE32-E72D297353CC}">
                  <c16:uniqueId val="{00000014-4A43-4163-BC64-27108EF4E30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{AC4A1DCA-9CCE-42F5-8986-803184546CBF}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A43-4163-BC64-27108EF4E30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{E2348A99-B55D-4C29-AE13-C2BB7528D778}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A43-4163-BC64-27108EF4E305}"/>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{FD38F047-A8FA-42DC-8EBF-F2B6A3D6B5EC}</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4A43-4163-BC64-27108EF4E305}"/>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{ABC1BFD6-B0F7-4C72-B442-C3D9D3655543}</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4A43-4163-BC64-27108EF4E305}"/>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{C11772DB-DB57-4D17-B497-1439D585DC90}</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4A43-4163-BC64-27108EF4E30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{874C92E0-2FE8-418E-9F8B-72D41A19F849}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A43-4163-BC64-27108EF4E30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{1C562C64-028D-46E2-8A5E-D77AE4848528}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A43-4163-BC64-27108EF4E30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{5B1DA854-B774-471B-8EE9-A6C6ADAC927A}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A43-4163-BC64-27108EF4E30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{461EDB94-AB6A-40C4-8001-2CEF999308BB}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A43-4163-BC64-27108EF4E30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{0BFB6515-C899-4337-B62E-48E5124378DD}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A43-4163-BC64-27108EF4E305}"/>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{ADA550DB-6C46-40D8-9D5D-403D602486E0}</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4A43-4163-BC64-27108EF4E3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1.7464344768212523</c:v>
                </c:pt>
                <c:pt idx="1">
                  <c:v>2.4359379943055997</c:v>
                </c:pt>
                <c:pt idx="2">
                  <c:v>5.2427867698803663</c:v>
                </c:pt>
                <c:pt idx="3">
                  <c:v>-1.8115643681757547E-2</c:v>
                </c:pt>
                <c:pt idx="4">
                  <c:v>1.7683872079003273</c:v>
                </c:pt>
                <c:pt idx="5">
                  <c:v>-0.20712233580543862</c:v>
                </c:pt>
                <c:pt idx="6">
                  <c:v>-1.9222139117427075</c:v>
                </c:pt>
                <c:pt idx="7">
                  <c:v>3.5880933226065967</c:v>
                </c:pt>
                <c:pt idx="8">
                  <c:v>2.2632261784633125</c:v>
                </c:pt>
                <c:pt idx="9">
                  <c:v>3.1505986137366097E-2</c:v>
                </c:pt>
                <c:pt idx="10">
                  <c:v>-1.7962710322874034</c:v>
                </c:pt>
                <c:pt idx="11">
                  <c:v>5.8153477218225422</c:v>
                </c:pt>
                <c:pt idx="12">
                  <c:v>3.3203572246393405</c:v>
                </c:pt>
                <c:pt idx="13">
                  <c:v>3.4654329608938546</c:v>
                </c:pt>
                <c:pt idx="14">
                  <c:v>8.4375</c:v>
                </c:pt>
                <c:pt idx="15">
                  <c:v>-14.806330695543524</c:v>
                </c:pt>
                <c:pt idx="16">
                  <c:v>3.4143817899637869</c:v>
                </c:pt>
                <c:pt idx="17">
                  <c:v>2.8616600790513833</c:v>
                </c:pt>
                <c:pt idx="18">
                  <c:v>3.1247863247863248</c:v>
                </c:pt>
                <c:pt idx="19">
                  <c:v>3.1507034024001079</c:v>
                </c:pt>
                <c:pt idx="20">
                  <c:v>3.2875722543352599</c:v>
                </c:pt>
                <c:pt idx="21">
                  <c:v>0</c:v>
                </c:pt>
                <c:pt idx="23">
                  <c:v>2.4359379943055997</c:v>
                </c:pt>
                <c:pt idx="24">
                  <c:v>0.98165628649279879</c:v>
                </c:pt>
                <c:pt idx="25">
                  <c:v>2.1997271771782962</c:v>
                </c:pt>
              </c:numCache>
            </c:numRef>
          </c:val>
          <c:extLst>
            <c:ext xmlns:c16="http://schemas.microsoft.com/office/drawing/2014/chart" uri="{C3380CC4-5D6E-409C-BE32-E72D297353CC}">
              <c16:uniqueId val="{00000020-4A43-4163-BC64-27108EF4E30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{A0C0C9E5-129E-4A22-A98F-068709F22D9B}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A43-4163-BC64-27108EF4E30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{DC09B4B4-C058-4DEB-A4D0-1AAA3CFAEE77}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A43-4163-BC64-27108EF4E30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{A3D35AD2-7891-4666-9DED-C0BB8BC7A5EC}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A43-4163-BC64-27108EF4E30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{9CFFD6E6-6498-4194-B3F0-6DC7C9F13013}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A43-4163-BC64-27108EF4E30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{8006CF79-1263-4A66-9140-23AEBD14CEE6}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A43-4163-BC64-27108EF4E30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{8E9EDDAB-F30C-4E8A-BEF3-E66AA946EDB2}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A43-4163-BC64-27108EF4E30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{B8B5F2CC-00A1-42E9-AD79-0098B1A8CE7F}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A43-4163-BC64-27108EF4E30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{C80EFEE4-35E4-42E7-814A-2FD396575C4E}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A43-4163-BC64-27108EF4E30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{7FDB65F5-92E7-4299-9148-8AC3F23BF32A}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A43-4163-BC64-27108EF4E30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{E9FF5FA4-52CF-4F25-8767-4A804BB7F8D8}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A43-4163-BC64-27108EF4E30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{2EA28312-759D-4F11-AB80-A2C3E2D8DDD6}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A43-4163-BC64-27108EF4E30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{BF332FDE-9C9A-4B2C-860B-E25ED7C5582F}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A43-4163-BC64-27108EF4E30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{39359812-A11A-4013-A92D-877C4BCCB6D5}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A43-4163-BC64-27108EF4E30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{5F49CC73-D911-4679-BAED-61FAB4A1B545}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A43-4163-BC64-27108EF4E30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{8BCCAA38-A5CD-449F-BEC7-3B8B88580575}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A43-4163-BC64-27108EF4E30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{4DF132E3-C9BB-4667-B402-61E49C8FD02C}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A43-4163-BC64-27108EF4E30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{35052DF4-F566-4042-A95C-CAF668F4F32D}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A43-4163-BC64-27108EF4E30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{6A65AA04-8A4D-4272-AD85-0FE17B317787}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A43-4163-BC64-27108EF4E30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{81A02112-424D-4B23-91D6-CA4B466438C0}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A43-4163-BC64-27108EF4E30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{B0590682-391C-4DC5-81F6-F2B655532772}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A43-4163-BC64-27108EF4E30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{52A14E4B-F102-41D4-B8A0-3A7726BDF5FC}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A43-4163-BC64-27108EF4E30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{3217DD1A-41A1-40DB-A348-0E5E5A3B73BB}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A43-4163-BC64-27108EF4E30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{F74975F2-E305-4BF1-8DEB-57180BA5C08D}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A43-4163-BC64-27108EF4E30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{22B698F6-8540-4246-9A6B-BB986C637F65}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A43-4163-BC64-27108EF4E30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{187CC86C-F667-461D-85BD-CD25797CF6D1}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A43-4163-BC64-27108EF4E30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{2FF1C9E0-D474-4E62-B2B4-56EE6BAAD360}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A43-4163-BC64-27108EF4E30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{BC98F668-459E-4C0F-8EC2-89EF2E0D887E}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A43-4163-BC64-27108EF4E30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{771801F5-70B8-4727-AAF3-182DC004D4AB}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A43-4163-BC64-27108EF4E30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{D79C4590-CF72-4A5B-A0FD-6496B5EFE04F}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A43-4163-BC64-27108EF4E30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{BF44D969-9005-49BD-9FCD-C4588CF2B7C5}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A43-4163-BC64-27108EF4E30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{8E9BA1C0-8D36-4E4B-8AF3-E08FE120B49C}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A43-4163-BC64-27108EF4E30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{6756531F-914C-4B5E-81EF-2CC74EBA6231}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A43-4163-BC64-27108EF4E3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A43-4163-BC64-27108EF4E30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A43-4163-BC64-27108EF4E30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{6E5D892C-70AD-4578-98A9-7983BE6E86DE}</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8BAF-4591-A392-919CC11297C4}"/>
                </c:ext>
              </c:extLst>
            </c:dLbl>
            <c:dLbl>
              <c:idx val="1"/>
              <c:tx>
                <c:strRef>
                  <c:f>Daten_Diagramme!$E$15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{57D126A5-193A-4A26-93CD-09A92BAB718D}</c15:txfldGUID>
                      <c15:f>Daten_Diagramme!$E$15</c15:f>
                      <c15:dlblFieldTableCache>
                        <c:ptCount val="1"/>
                        <c:pt idx="0">
                          <c:v>5.4</c:v>
                        </c:pt>
                      </c15:dlblFieldTableCache>
                    </c15:dlblFTEntry>
                  </c15:dlblFieldTable>
                  <c15:showDataLabelsRange val="0"/>
                </c:ext>
                <c:ext xmlns:c16="http://schemas.microsoft.com/office/drawing/2014/chart" uri="{C3380CC4-5D6E-409C-BE32-E72D297353CC}">
                  <c16:uniqueId val="{00000001-8BAF-4591-A392-919CC11297C4}"/>
                </c:ext>
              </c:extLst>
            </c:dLbl>
            <c:dLbl>
              <c:idx val="2"/>
              <c:tx>
                <c:strRef>
                  <c:f>Daten_Diagramme!$E$16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{0AFCB73D-2061-4844-A8E7-ED3264B06E66}</c15:txfldGUID>
                      <c15:f>Daten_Diagramme!$E$16</c15:f>
                      <c15:dlblFieldTableCache>
                        <c:ptCount val="1"/>
                        <c:pt idx="0">
                          <c:v>3.4</c:v>
                        </c:pt>
                      </c15:dlblFieldTableCache>
                    </c15:dlblFTEntry>
                  </c15:dlblFieldTable>
                  <c15:showDataLabelsRange val="0"/>
                </c:ext>
                <c:ext xmlns:c16="http://schemas.microsoft.com/office/drawing/2014/chart" uri="{C3380CC4-5D6E-409C-BE32-E72D297353CC}">
                  <c16:uniqueId val="{00000002-8BAF-4591-A392-919CC11297C4}"/>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{E4BF7064-1218-4207-8075-FD0AA3423FB0}</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8BAF-4591-A392-919CC11297C4}"/>
                </c:ext>
              </c:extLst>
            </c:dLbl>
            <c:dLbl>
              <c:idx val="4"/>
              <c:tx>
                <c:strRef>
                  <c:f>Daten_Diagramme!$E$18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{3B79F4C1-A85C-4682-93C8-5ECA02C280DA}</c15:txfldGUID>
                      <c15:f>Daten_Diagramme!$E$18</c15:f>
                      <c15:dlblFieldTableCache>
                        <c:ptCount val="1"/>
                        <c:pt idx="0">
                          <c:v>-2.8</c:v>
                        </c:pt>
                      </c15:dlblFieldTableCache>
                    </c15:dlblFTEntry>
                  </c15:dlblFieldTable>
                  <c15:showDataLabelsRange val="0"/>
                </c:ext>
                <c:ext xmlns:c16="http://schemas.microsoft.com/office/drawing/2014/chart" uri="{C3380CC4-5D6E-409C-BE32-E72D297353CC}">
                  <c16:uniqueId val="{00000004-8BAF-4591-A392-919CC11297C4}"/>
                </c:ext>
              </c:extLst>
            </c:dLbl>
            <c:dLbl>
              <c:idx val="5"/>
              <c:tx>
                <c:strRef>
                  <c:f>Daten_Diagramme!$E$19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{64B50291-80BF-4E21-A9EF-246F879FDBB4}</c15:txfldGUID>
                      <c15:f>Daten_Diagramme!$E$19</c15:f>
                      <c15:dlblFieldTableCache>
                        <c:ptCount val="1"/>
                        <c:pt idx="0">
                          <c:v>-5.3</c:v>
                        </c:pt>
                      </c15:dlblFieldTableCache>
                    </c15:dlblFTEntry>
                  </c15:dlblFieldTable>
                  <c15:showDataLabelsRange val="0"/>
                </c:ext>
                <c:ext xmlns:c16="http://schemas.microsoft.com/office/drawing/2014/chart" uri="{C3380CC4-5D6E-409C-BE32-E72D297353CC}">
                  <c16:uniqueId val="{00000005-8BAF-4591-A392-919CC11297C4}"/>
                </c:ext>
              </c:extLst>
            </c:dLbl>
            <c:dLbl>
              <c:idx val="6"/>
              <c:tx>
                <c:strRef>
                  <c:f>Daten_Diagramme!$E$20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{F2B0741D-6B9F-4407-AFC8-4ADEBDB3CDFD}</c15:txfldGUID>
                      <c15:f>Daten_Diagramme!$E$20</c15:f>
                      <c15:dlblFieldTableCache>
                        <c:ptCount val="1"/>
                        <c:pt idx="0">
                          <c:v>-8.0</c:v>
                        </c:pt>
                      </c15:dlblFieldTableCache>
                    </c15:dlblFTEntry>
                  </c15:dlblFieldTable>
                  <c15:showDataLabelsRange val="0"/>
                </c:ext>
                <c:ext xmlns:c16="http://schemas.microsoft.com/office/drawing/2014/chart" uri="{C3380CC4-5D6E-409C-BE32-E72D297353CC}">
                  <c16:uniqueId val="{00000006-8BAF-4591-A392-919CC11297C4}"/>
                </c:ext>
              </c:extLst>
            </c:dLbl>
            <c:dLbl>
              <c:idx val="7"/>
              <c:tx>
                <c:strRef>
                  <c:f>Daten_Diagramme!$E$21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{53D9EDD8-7D19-43E6-A0F7-007F1DA82B3B}</c15:txfldGUID>
                      <c15:f>Daten_Diagramme!$E$21</c15:f>
                      <c15:dlblFieldTableCache>
                        <c:ptCount val="1"/>
                        <c:pt idx="0">
                          <c:v>0.9</c:v>
                        </c:pt>
                      </c15:dlblFieldTableCache>
                    </c15:dlblFTEntry>
                  </c15:dlblFieldTable>
                  <c15:showDataLabelsRange val="0"/>
                </c:ext>
                <c:ext xmlns:c16="http://schemas.microsoft.com/office/drawing/2014/chart" uri="{C3380CC4-5D6E-409C-BE32-E72D297353CC}">
                  <c16:uniqueId val="{00000007-8BAF-4591-A392-919CC11297C4}"/>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{81EEE51C-9D73-45EF-A948-628BE96BC314}</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8BAF-4591-A392-919CC11297C4}"/>
                </c:ext>
              </c:extLst>
            </c:dLbl>
            <c:dLbl>
              <c:idx val="9"/>
              <c:tx>
                <c:strRef>
                  <c:f>Daten_Diagramme!$E$23</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{F7A8AA78-2E89-489C-A3FC-DCBA910D8402}</c15:txfldGUID>
                      <c15:f>Daten_Diagramme!$E$23</c15:f>
                      <c15:dlblFieldTableCache>
                        <c:ptCount val="1"/>
                        <c:pt idx="0">
                          <c:v>-7.4</c:v>
                        </c:pt>
                      </c15:dlblFieldTableCache>
                    </c15:dlblFTEntry>
                  </c15:dlblFieldTable>
                  <c15:showDataLabelsRange val="0"/>
                </c:ext>
                <c:ext xmlns:c16="http://schemas.microsoft.com/office/drawing/2014/chart" uri="{C3380CC4-5D6E-409C-BE32-E72D297353CC}">
                  <c16:uniqueId val="{00000009-8BAF-4591-A392-919CC11297C4}"/>
                </c:ext>
              </c:extLst>
            </c:dLbl>
            <c:dLbl>
              <c:idx val="10"/>
              <c:tx>
                <c:strRef>
                  <c:f>Daten_Diagramme!$E$24</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{D145FB81-D90C-4D7C-974C-37A5509473A8}</c15:txfldGUID>
                      <c15:f>Daten_Diagramme!$E$24</c15:f>
                      <c15:dlblFieldTableCache>
                        <c:ptCount val="1"/>
                        <c:pt idx="0">
                          <c:v>-10.6</c:v>
                        </c:pt>
                      </c15:dlblFieldTableCache>
                    </c15:dlblFTEntry>
                  </c15:dlblFieldTable>
                  <c15:showDataLabelsRange val="0"/>
                </c:ext>
                <c:ext xmlns:c16="http://schemas.microsoft.com/office/drawing/2014/chart" uri="{C3380CC4-5D6E-409C-BE32-E72D297353CC}">
                  <c16:uniqueId val="{0000000A-8BAF-4591-A392-919CC11297C4}"/>
                </c:ext>
              </c:extLst>
            </c:dLbl>
            <c:dLbl>
              <c:idx val="11"/>
              <c:tx>
                <c:strRef>
                  <c:f>Daten_Diagramme!$E$25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{7ABE4F89-65F5-4C92-A549-89B65BE31D3D}</c15:txfldGUID>
                      <c15:f>Daten_Diagramme!$E$25</c15:f>
                      <c15:dlblFieldTableCache>
                        <c:ptCount val="1"/>
                        <c:pt idx="0">
                          <c:v>-8.9</c:v>
                        </c:pt>
                      </c15:dlblFieldTableCache>
                    </c15:dlblFTEntry>
                  </c15:dlblFieldTable>
                  <c15:showDataLabelsRange val="0"/>
                </c:ext>
                <c:ext xmlns:c16="http://schemas.microsoft.com/office/drawing/2014/chart" uri="{C3380CC4-5D6E-409C-BE32-E72D297353CC}">
                  <c16:uniqueId val="{0000000B-8BAF-4591-A392-919CC11297C4}"/>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{21807E00-25BA-4966-B1A4-27CA59423119}</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8BAF-4591-A392-919CC11297C4}"/>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{8E90FE77-7D4C-41F7-8DDC-9890D086E5ED}</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8BAF-4591-A392-919CC11297C4}"/>
                </c:ext>
              </c:extLst>
            </c:dLbl>
            <c:dLbl>
              <c:idx val="14"/>
              <c:tx>
                <c:strRef>
                  <c:f>Daten_Diagramme!$E$28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{C8181D9E-DDC2-4035-ACF1-9F21709558CC}</c15:txfldGUID>
                      <c15:f>Daten_Diagramme!$E$28</c15:f>
                      <c15:dlblFieldTableCache>
                        <c:ptCount val="1"/>
                        <c:pt idx="0">
                          <c:v>3.4</c:v>
                        </c:pt>
                      </c15:dlblFieldTableCache>
                    </c15:dlblFTEntry>
                  </c15:dlblFieldTable>
                  <c15:showDataLabelsRange val="0"/>
                </c:ext>
                <c:ext xmlns:c16="http://schemas.microsoft.com/office/drawing/2014/chart" uri="{C3380CC4-5D6E-409C-BE32-E72D297353CC}">
                  <c16:uniqueId val="{0000000E-8BAF-4591-A392-919CC11297C4}"/>
                </c:ext>
              </c:extLst>
            </c:dLbl>
            <c:dLbl>
              <c:idx val="15"/>
              <c:tx>
                <c:strRef>
                  <c:f>Daten_Diagramme!$E$29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{6A6E14FB-86CE-4C13-8AB5-C3762EF966D8}</c15:txfldGUID>
                      <c15:f>Daten_Diagramme!$E$29</c15:f>
                      <c15:dlblFieldTableCache>
                        <c:ptCount val="1"/>
                        <c:pt idx="0">
                          <c:v>-4.8</c:v>
                        </c:pt>
                      </c15:dlblFieldTableCache>
                    </c15:dlblFTEntry>
                  </c15:dlblFieldTable>
                  <c15:showDataLabelsRange val="0"/>
                </c:ext>
                <c:ext xmlns:c16="http://schemas.microsoft.com/office/drawing/2014/chart" uri="{C3380CC4-5D6E-409C-BE32-E72D297353CC}">
                  <c16:uniqueId val="{0000000F-8BAF-4591-A392-919CC11297C4}"/>
                </c:ext>
              </c:extLst>
            </c:dLbl>
            <c:dLbl>
              <c:idx val="16"/>
              <c:tx>
                <c:strRef>
                  <c:f>Daten_Diagramme!$E$30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{7CCD2752-DCDA-4B64-8D47-569E36BFFF93}</c15:txfldGUID>
                      <c15:f>Daten_Diagramme!$E$30</c15:f>
                      <c15:dlblFieldTableCache>
                        <c:ptCount val="1"/>
                        <c:pt idx="0">
                          <c:v>2.2</c:v>
                        </c:pt>
                      </c15:dlblFieldTableCache>
                    </c15:dlblFTEntry>
                  </c15:dlblFieldTable>
                  <c15:showDataLabelsRange val="0"/>
                </c:ext>
                <c:ext xmlns:c16="http://schemas.microsoft.com/office/drawing/2014/chart" uri="{C3380CC4-5D6E-409C-BE32-E72D297353CC}">
                  <c16:uniqueId val="{00000010-8BAF-4591-A392-919CC11297C4}"/>
                </c:ext>
              </c:extLst>
            </c:dLbl>
            <c:dLbl>
              <c:idx val="17"/>
              <c:tx>
                <c:strRef>
                  <c:f>Daten_Diagramme!$E$31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{EB94B12E-7B08-476F-A3DC-3C5577930C2D}</c15:txfldGUID>
                      <c15:f>Daten_Diagramme!$E$31</c15:f>
                      <c15:dlblFieldTableCache>
                        <c:ptCount val="1"/>
                        <c:pt idx="0">
                          <c:v>-3.6</c:v>
                        </c:pt>
                      </c15:dlblFieldTableCache>
                    </c15:dlblFTEntry>
                  </c15:dlblFieldTable>
                  <c15:showDataLabelsRange val="0"/>
                </c:ext>
                <c:ext xmlns:c16="http://schemas.microsoft.com/office/drawing/2014/chart" uri="{C3380CC4-5D6E-409C-BE32-E72D297353CC}">
                  <c16:uniqueId val="{00000011-8BAF-4591-A392-919CC11297C4}"/>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{DDF00F76-EC1E-4D9C-BC80-B3F42E93D60D}</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8BAF-4591-A392-919CC11297C4}"/>
                </c:ext>
              </c:extLst>
            </c:dLbl>
            <c:dLbl>
              <c:idx val="19"/>
              <c:tx>
                <c:strRef>
                  <c:f>Daten_Diagramme!$E$33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{C3A60B32-DD22-4E40-B5E4-32486A613E76}</c15:txfldGUID>
                      <c15:f>Daten_Diagramme!$E$33</c15:f>
                      <c15:dlblFieldTableCache>
                        <c:ptCount val="1"/>
                        <c:pt idx="0">
                          <c:v>0.1</c:v>
                        </c:pt>
                      </c15:dlblFieldTableCache>
                    </c15:dlblFTEntry>
                  </c15:dlblFieldTable>
                  <c15:showDataLabelsRange val="0"/>
                </c:ext>
                <c:ext xmlns:c16="http://schemas.microsoft.com/office/drawing/2014/chart" uri="{C3380CC4-5D6E-409C-BE32-E72D297353CC}">
                  <c16:uniqueId val="{00000013-8BAF-4591-A392-919CC11297C4}"/>
                </c:ext>
              </c:extLst>
            </c:dLbl>
            <c:dLbl>
              <c:idx val="20"/>
              <c:tx>
                <c:strRef>
                  <c:f>Daten_Diagramme!$E$34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{E63BD812-BE54-47CB-B825-FCB2EC128511}</c15:txfldGUID>
                      <c15:f>Daten_Diagramme!$E$34</c15:f>
                      <c15:dlblFieldTableCache>
                        <c:ptCount val="1"/>
                        <c:pt idx="0">
                          <c:v>-3.8</c:v>
                        </c:pt>
                      </c15:dlblFieldTableCache>
                    </c15:dlblFTEntry>
                  </c15:dlblFieldTable>
                  <c15:showDataLabelsRange val="0"/>
                </c:ext>
                <c:ext xmlns:c16="http://schemas.microsoft.com/office/drawing/2014/chart" uri="{C3380CC4-5D6E-409C-BE32-E72D297353CC}">
                  <c16:uniqueId val="{00000014-8BAF-4591-A392-919CC11297C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{7A6F0A71-0D0C-4773-85BE-722DD65C5C1B}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BAF-4591-A392-919CC11297C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{E67BCCFD-DA14-4FED-8BE6-29AD0BB84524}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BAF-4591-A392-919CC11297C4}"/>
                </c:ext>
              </c:extLst>
            </c:dLbl>
            <c:dLbl>
              <c:idx val="23"/>
              <c:tx>
                <c:strRef>
                  <c:f>Daten_Diagramme!$E$37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{4440E875-68F2-4618-8F65-D3EE7B919238}</c15:txfldGUID>
                      <c15:f>Daten_Diagramme!$E$37</c15:f>
                      <c15:dlblFieldTableCache>
                        <c:ptCount val="1"/>
                        <c:pt idx="0">
                          <c:v>5.4</c:v>
                        </c:pt>
                      </c15:dlblFieldTableCache>
                    </c15:dlblFTEntry>
                  </c15:dlblFieldTable>
                  <c15:showDataLabelsRange val="0"/>
                </c:ext>
                <c:ext xmlns:c16="http://schemas.microsoft.com/office/drawing/2014/chart" uri="{C3380CC4-5D6E-409C-BE32-E72D297353CC}">
                  <c16:uniqueId val="{00000017-8BAF-4591-A392-919CC11297C4}"/>
                </c:ext>
              </c:extLst>
            </c:dLbl>
            <c:dLbl>
              <c:idx val="24"/>
              <c:tx>
                <c:strRef>
                  <c:f>Daten_Diagramme!$E$38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{9368403F-AD28-469A-8DBF-6EC089B23D34}</c15:txfldGUID>
                      <c15:f>Daten_Diagramme!$E$38</c15:f>
                      <c15:dlblFieldTableCache>
                        <c:ptCount val="1"/>
                        <c:pt idx="0">
                          <c:v>-2.5</c:v>
                        </c:pt>
                      </c15:dlblFieldTableCache>
                    </c15:dlblFTEntry>
                  </c15:dlblFieldTable>
                  <c15:showDataLabelsRange val="0"/>
                </c:ext>
                <c:ext xmlns:c16="http://schemas.microsoft.com/office/drawing/2014/chart" uri="{C3380CC4-5D6E-409C-BE32-E72D297353CC}">
                  <c16:uniqueId val="{00000018-8BAF-4591-A392-919CC11297C4}"/>
                </c:ext>
              </c:extLst>
            </c:dLbl>
            <c:dLbl>
              <c:idx val="25"/>
              <c:tx>
                <c:strRef>
                  <c:f>Daten_Diagramme!$E$39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{A54862C7-5CDC-46A8-99B8-CB274401D039}</c15:txfldGUID>
                      <c15:f>Daten_Diagramme!$E$39</c15:f>
                      <c15:dlblFieldTableCache>
                        <c:ptCount val="1"/>
                        <c:pt idx="0">
                          <c:v>-3.9</c:v>
                        </c:pt>
                      </c15:dlblFieldTableCache>
                    </c15:dlblFTEntry>
                  </c15:dlblFieldTable>
                  <c15:showDataLabelsRange val="0"/>
                </c:ext>
                <c:ext xmlns:c16="http://schemas.microsoft.com/office/drawing/2014/chart" uri="{C3380CC4-5D6E-409C-BE32-E72D297353CC}">
                  <c16:uniqueId val="{00000019-8BAF-4591-A392-919CC11297C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{5030FD7F-41B4-4776-AF3C-01FEB812F314}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BAF-4591-A392-919CC11297C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{B95EA7A7-7F5A-4B59-9A33-A1355FE256FF}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BAF-4591-A392-919CC11297C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{0E9839C5-C011-4756-94CE-D9AE9E944F84}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BAF-4591-A392-919CC11297C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{55AA56CD-381E-43F4-ACA9-4C5EF3FC720C}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BAF-4591-A392-919CC11297C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{E2A61BB8-2A95-4722-BF80-91D758D29308}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BAF-4591-A392-919CC11297C4}"/>
                </c:ext>
              </c:extLst>
            </c:dLbl>
            <c:dLbl>
              <c:idx val="31"/>
              <c:tx>
                <c:strRef>
                  <c:f>Daten_Diagramme!$E$45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{C6D5E30D-EA09-4075-B2CC-7D11A6087598}</c15:txfldGUID>
                      <c15:f>Daten_Diagramme!$E$45</c15:f>
                      <c15:dlblFieldTableCache>
                        <c:ptCount val="1"/>
                        <c:pt idx="0">
                          <c:v>-3.9</c:v>
                        </c:pt>
                      </c15:dlblFieldTableCache>
                    </c15:dlblFTEntry>
                  </c15:dlblFieldTable>
                  <c15:showDataLabelsRange val="0"/>
                </c:ext>
                <c:ext xmlns:c16="http://schemas.microsoft.com/office/drawing/2014/chart" uri="{C3380CC4-5D6E-409C-BE32-E72D297353CC}">
                  <c16:uniqueId val="{0000001F-8BAF-4591-A392-919CC11297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-3.3114131631080785</c:v>
                </c:pt>
                <c:pt idx="1">
                  <c:v>5.4305663304887508</c:v>
                </c:pt>
                <c:pt idx="2">
                  <c:v>3.3663366336633662</c:v>
                </c:pt>
                <c:pt idx="3">
                  <c:v>-4.5958367126250339</c:v>
                </c:pt>
                <c:pt idx="4">
                  <c:v>-2.822951825713409</c:v>
                </c:pt>
                <c:pt idx="5">
                  <c:v>-5.2527254707631315</c:v>
                </c:pt>
                <c:pt idx="6">
                  <c:v>-8.0035971223021587</c:v>
                </c:pt>
                <c:pt idx="7">
                  <c:v>0.87394067796610164</c:v>
                </c:pt>
                <c:pt idx="8">
                  <c:v>-2.3866814072966118</c:v>
                </c:pt>
                <c:pt idx="9">
                  <c:v>-7.395498392282958</c:v>
                </c:pt>
                <c:pt idx="10">
                  <c:v>-10.607995285335429</c:v>
                </c:pt>
                <c:pt idx="11">
                  <c:v>-8.8757396449704142</c:v>
                </c:pt>
                <c:pt idx="12">
                  <c:v>0</c:v>
                </c:pt>
                <c:pt idx="13">
                  <c:v>-1.7341040462427746</c:v>
                </c:pt>
                <c:pt idx="14">
                  <c:v>3.3831990794016109</c:v>
                </c:pt>
                <c:pt idx="15">
                  <c:v>-4.7945205479452051</c:v>
                </c:pt>
                <c:pt idx="16">
                  <c:v>2.1812080536912752</c:v>
                </c:pt>
                <c:pt idx="17">
                  <c:v>-3.591549295774648</c:v>
                </c:pt>
                <c:pt idx="18">
                  <c:v>-2.0722320899940794</c:v>
                </c:pt>
                <c:pt idx="19">
                  <c:v>5.9737156511350059E-2</c:v>
                </c:pt>
                <c:pt idx="20">
                  <c:v>-3.7960687960687962</c:v>
                </c:pt>
                <c:pt idx="21">
                  <c:v>0</c:v>
                </c:pt>
                <c:pt idx="23">
                  <c:v>5.4305663304887508</c:v>
                </c:pt>
                <c:pt idx="24">
                  <c:v>-2.483089305591232</c:v>
                </c:pt>
                <c:pt idx="25">
                  <c:v>-3.8626756345090789</c:v>
                </c:pt>
              </c:numCache>
            </c:numRef>
          </c:val>
          <c:extLst>
            <c:ext xmlns:c16="http://schemas.microsoft.com/office/drawing/2014/chart" uri="{C3380CC4-5D6E-409C-BE32-E72D297353CC}">
              <c16:uniqueId val="{00000020-8BAF-4591-A392-919CC11297C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{69F6A1EA-09EC-4E3B-93C6-1C6841E82B69}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BAF-4591-A392-919CC11297C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{7FF82666-1EE1-4B62-AEA7-DEC8A14F96D1}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BAF-4591-A392-919CC11297C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{322B3FF7-FAEF-4FFE-9D47-582E9592FA78}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BAF-4591-A392-919CC11297C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{6A0D1A48-FE49-49C0-B2F6-19FE9C9532C1}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BAF-4591-A392-919CC11297C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{10F92A26-A28A-4E7D-BB96-4E6CE580EEF4}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BAF-4591-A392-919CC11297C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{FE0A8270-6C8B-447D-8F2D-CA4B069AB6AD}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BAF-4591-A392-919CC11297C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{D98D0092-B107-43A8-9FF7-DDEEB06E5EDA}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BAF-4591-A392-919CC11297C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{BACF54AC-3987-48DC-8838-C7639D0FB5A1}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BAF-4591-A392-919CC11297C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{19B12107-BCE6-4F00-B864-17CFDAAE7782}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BAF-4591-A392-919CC11297C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{884CE5FD-40AA-4D1F-A5C4-41612CCC0AF6}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BAF-4591-A392-919CC11297C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{25DB1108-F118-4C60-BDB4-48ED57D816BE}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BAF-4591-A392-919CC11297C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{C66877EF-5AF1-40EE-9A23-EECEFC4F76F7}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BAF-4591-A392-919CC11297C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{E8C63EC1-82AF-4BAD-B6F7-B175BD2037B6}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BAF-4591-A392-919CC11297C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{925CCC40-2838-43DB-982F-03DB7EBFA600}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BAF-4591-A392-919CC11297C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{542DD6AC-BAD2-444A-AACC-88C1B859E651}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BAF-4591-A392-919CC11297C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{FD50A5F9-FBAF-4909-9CFF-DFEF99BBCB7B}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BAF-4591-A392-919CC11297C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{5D193346-2B73-45FE-B363-F3EA6CF2D95C}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BAF-4591-A392-919CC11297C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{6D39C0C9-95E8-4553-B5A0-CE20340533E3}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BAF-4591-A392-919CC11297C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{0766E01D-1628-4A60-82AA-747E8E7FE4AD}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BAF-4591-A392-919CC11297C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{6D439096-8595-4B10-846F-35668B642947}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BAF-4591-A392-919CC11297C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{B85A7DC0-0A90-4C71-876D-5F4C37357025}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BAF-4591-A392-919CC11297C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{E07EC298-264D-4AA2-BF72-1272C7A60AB7}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BAF-4591-A392-919CC11297C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{A9E7EA2D-057D-4AA1-80E2-A064E21194DE}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BAF-4591-A392-919CC11297C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{8181CFB0-1715-438D-98A6-9B0008018940}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BAF-4591-A392-919CC11297C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{98088550-8929-471C-BB2D-00414E8AF2D5}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BAF-4591-A392-919CC11297C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{59490FF6-D8D2-4AE4-B9ED-2B542A571E1D}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BAF-4591-A392-919CC11297C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{810DCF59-3AD1-4906-8150-B6B21B7BAC90}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BAF-4591-A392-919CC11297C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{AAD305CE-AC91-4E2A-934D-565E7705B1E6}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BAF-4591-A392-919CC11297C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{F6D9BFB5-FB84-4159-8270-9C1A09ED3C34}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BAF-4591-A392-919CC11297C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{4F8CC63B-732C-426D-B2B9-E0007B7BB4CD}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BAF-4591-A392-919CC11297C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{CFF07B20-40FD-4A57-AE6C-ADD32C8646CD}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BAF-4591-A392-919CC11297C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{75502457-1EF4-47B9-A60B-578125283B16}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BAF-4591-A392-919CC11297C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BAF-4591-A392-919CC11297C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BAF-4591-A392-919CC11297C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{D3AFFB12-C660-4101-BD55-071B2CE90F18}</c15:txfldGUID>
                      <c15:f>Diagramm!$I$46</c15:f>
                      <c15:dlblFieldTableCache>
                        <c:ptCount val="1"/>
                      </c15:dlblFieldTableCache>
                    </c15:dlblFTEntry>
                  </c15:dlblFieldTable>
                  <c15:showDataLabelsRange val="0"/>
                </c:ext>
                <c:ext xmlns:c16="http://schemas.microsoft.com/office/drawing/2014/chart" uri="{C3380CC4-5D6E-409C-BE32-E72D297353CC}">
                  <c16:uniqueId val="{00000000-7099-48AF-B9AE-BE4E4FF10A3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{F537415C-8FAA-4EC0-AF2A-A8BD6B547C96}</c15:txfldGUID>
                      <c15:f>Diagramm!$I$47</c15:f>
                      <c15:dlblFieldTableCache>
                        <c:ptCount val="1"/>
                      </c15:dlblFieldTableCache>
                    </c15:dlblFTEntry>
                  </c15:dlblFieldTable>
                  <c15:showDataLabelsRange val="0"/>
                </c:ext>
                <c:ext xmlns:c16="http://schemas.microsoft.com/office/drawing/2014/chart" uri="{C3380CC4-5D6E-409C-BE32-E72D297353CC}">
                  <c16:uniqueId val="{00000001-7099-48AF-B9AE-BE4E4FF10A3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{32C7A9D9-56B9-483F-A5BF-743568240016}</c15:txfldGUID>
                      <c15:f>Diagramm!$I$48</c15:f>
                      <c15:dlblFieldTableCache>
                        <c:ptCount val="1"/>
                      </c15:dlblFieldTableCache>
                    </c15:dlblFTEntry>
                  </c15:dlblFieldTable>
                  <c15:showDataLabelsRange val="0"/>
                </c:ext>
                <c:ext xmlns:c16="http://schemas.microsoft.com/office/drawing/2014/chart" uri="{C3380CC4-5D6E-409C-BE32-E72D297353CC}">
                  <c16:uniqueId val="{00000002-7099-48AF-B9AE-BE4E4FF10A3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{43F9FE5D-EAE8-4812-9CDA-B4D177F30FFC}</c15:txfldGUID>
                      <c15:f>Diagramm!$I$49</c15:f>
                      <c15:dlblFieldTableCache>
                        <c:ptCount val="1"/>
                      </c15:dlblFieldTableCache>
                    </c15:dlblFTEntry>
                  </c15:dlblFieldTable>
                  <c15:showDataLabelsRange val="0"/>
                </c:ext>
                <c:ext xmlns:c16="http://schemas.microsoft.com/office/drawing/2014/chart" uri="{C3380CC4-5D6E-409C-BE32-E72D297353CC}">
                  <c16:uniqueId val="{00000003-7099-48AF-B9AE-BE4E4FF10A3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{BCB7FB52-D0C7-4047-AD18-5DAC083F183D}</c15:txfldGUID>
                      <c15:f>Diagramm!$I$50</c15:f>
                      <c15:dlblFieldTableCache>
                        <c:ptCount val="1"/>
                      </c15:dlblFieldTableCache>
                    </c15:dlblFTEntry>
                  </c15:dlblFieldTable>
                  <c15:showDataLabelsRange val="0"/>
                </c:ext>
                <c:ext xmlns:c16="http://schemas.microsoft.com/office/drawing/2014/chart" uri="{C3380CC4-5D6E-409C-BE32-E72D297353CC}">
                  <c16:uniqueId val="{00000004-7099-48AF-B9AE-BE4E4FF10A3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{107E38C9-1AD9-449E-B4E5-777DC01856C7}</c15:txfldGUID>
                      <c15:f>Diagramm!$I$51</c15:f>
                      <c15:dlblFieldTableCache>
                        <c:ptCount val="1"/>
                      </c15:dlblFieldTableCache>
                    </c15:dlblFTEntry>
                  </c15:dlblFieldTable>
                  <c15:showDataLabelsRange val="0"/>
                </c:ext>
                <c:ext xmlns:c16="http://schemas.microsoft.com/office/drawing/2014/chart" uri="{C3380CC4-5D6E-409C-BE32-E72D297353CC}">
                  <c16:uniqueId val="{00000005-7099-48AF-B9AE-BE4E4FF10A3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{69ACA11D-A192-4F54-BD32-DA45C3B20A11}</c15:txfldGUID>
                      <c15:f>Diagramm!$I$52</c15:f>
                      <c15:dlblFieldTableCache>
                        <c:ptCount val="1"/>
                      </c15:dlblFieldTableCache>
                    </c15:dlblFTEntry>
                  </c15:dlblFieldTable>
                  <c15:showDataLabelsRange val="0"/>
                </c:ext>
                <c:ext xmlns:c16="http://schemas.microsoft.com/office/drawing/2014/chart" uri="{C3380CC4-5D6E-409C-BE32-E72D297353CC}">
                  <c16:uniqueId val="{00000006-7099-48AF-B9AE-BE4E4FF10A3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{D9211351-A0EC-4ABD-9699-9CF9EA620B70}</c15:txfldGUID>
                      <c15:f>Diagramm!$I$53</c15:f>
                      <c15:dlblFieldTableCache>
                        <c:ptCount val="1"/>
                      </c15:dlblFieldTableCache>
                    </c15:dlblFTEntry>
                  </c15:dlblFieldTable>
                  <c15:showDataLabelsRange val="0"/>
                </c:ext>
                <c:ext xmlns:c16="http://schemas.microsoft.com/office/drawing/2014/chart" uri="{C3380CC4-5D6E-409C-BE32-E72D297353CC}">
                  <c16:uniqueId val="{00000007-7099-48AF-B9AE-BE4E4FF10A3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{0C2BB1CF-16B2-4801-936E-C8525E34E42A}</c15:txfldGUID>
                      <c15:f>Diagramm!$I$54</c15:f>
                      <c15:dlblFieldTableCache>
                        <c:ptCount val="1"/>
                      </c15:dlblFieldTableCache>
                    </c15:dlblFTEntry>
                  </c15:dlblFieldTable>
                  <c15:showDataLabelsRange val="0"/>
                </c:ext>
                <c:ext xmlns:c16="http://schemas.microsoft.com/office/drawing/2014/chart" uri="{C3380CC4-5D6E-409C-BE32-E72D297353CC}">
                  <c16:uniqueId val="{00000008-7099-48AF-B9AE-BE4E4FF10A3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{D9817859-7EE4-4C77-A118-57123936E831}</c15:txfldGUID>
                      <c15:f>Diagramm!$I$55</c15:f>
                      <c15:dlblFieldTableCache>
                        <c:ptCount val="1"/>
                      </c15:dlblFieldTableCache>
                    </c15:dlblFTEntry>
                  </c15:dlblFieldTable>
                  <c15:showDataLabelsRange val="0"/>
                </c:ext>
                <c:ext xmlns:c16="http://schemas.microsoft.com/office/drawing/2014/chart" uri="{C3380CC4-5D6E-409C-BE32-E72D297353CC}">
                  <c16:uniqueId val="{00000009-7099-48AF-B9AE-BE4E4FF10A3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{1959026A-88E0-481E-9CB7-E3DD0CAA8820}</c15:txfldGUID>
                      <c15:f>Diagramm!$I$56</c15:f>
                      <c15:dlblFieldTableCache>
                        <c:ptCount val="1"/>
                      </c15:dlblFieldTableCache>
                    </c15:dlblFTEntry>
                  </c15:dlblFieldTable>
                  <c15:showDataLabelsRange val="0"/>
                </c:ext>
                <c:ext xmlns:c16="http://schemas.microsoft.com/office/drawing/2014/chart" uri="{C3380CC4-5D6E-409C-BE32-E72D297353CC}">
                  <c16:uniqueId val="{0000000A-7099-48AF-B9AE-BE4E4FF10A3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{017C8590-27DE-4923-B122-AC954904A867}</c15:txfldGUID>
                      <c15:f>Diagramm!$I$57</c15:f>
                      <c15:dlblFieldTableCache>
                        <c:ptCount val="1"/>
                      </c15:dlblFieldTableCache>
                    </c15:dlblFTEntry>
                  </c15:dlblFieldTable>
                  <c15:showDataLabelsRange val="0"/>
                </c:ext>
                <c:ext xmlns:c16="http://schemas.microsoft.com/office/drawing/2014/chart" uri="{C3380CC4-5D6E-409C-BE32-E72D297353CC}">
                  <c16:uniqueId val="{0000000B-7099-48AF-B9AE-BE4E4FF10A3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{405F3BE2-B99D-4DD5-BF79-500BEA37DA42}</c15:txfldGUID>
                      <c15:f>Diagramm!$I$58</c15:f>
                      <c15:dlblFieldTableCache>
                        <c:ptCount val="1"/>
                      </c15:dlblFieldTableCache>
                    </c15:dlblFTEntry>
                  </c15:dlblFieldTable>
                  <c15:showDataLabelsRange val="0"/>
                </c:ext>
                <c:ext xmlns:c16="http://schemas.microsoft.com/office/drawing/2014/chart" uri="{C3380CC4-5D6E-409C-BE32-E72D297353CC}">
                  <c16:uniqueId val="{0000000C-7099-48AF-B9AE-BE4E4FF10A3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{63D36E2D-31B3-45F6-879D-653F95DE7A0C}</c15:txfldGUID>
                      <c15:f>Diagramm!$I$59</c15:f>
                      <c15:dlblFieldTableCache>
                        <c:ptCount val="1"/>
                      </c15:dlblFieldTableCache>
                    </c15:dlblFTEntry>
                  </c15:dlblFieldTable>
                  <c15:showDataLabelsRange val="0"/>
                </c:ext>
                <c:ext xmlns:c16="http://schemas.microsoft.com/office/drawing/2014/chart" uri="{C3380CC4-5D6E-409C-BE32-E72D297353CC}">
                  <c16:uniqueId val="{0000000D-7099-48AF-B9AE-BE4E4FF10A3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{CE0BB697-6DBF-46B1-B03C-BDACD310C4CA}</c15:txfldGUID>
                      <c15:f>Diagramm!$I$60</c15:f>
                      <c15:dlblFieldTableCache>
                        <c:ptCount val="1"/>
                      </c15:dlblFieldTableCache>
                    </c15:dlblFTEntry>
                  </c15:dlblFieldTable>
                  <c15:showDataLabelsRange val="0"/>
                </c:ext>
                <c:ext xmlns:c16="http://schemas.microsoft.com/office/drawing/2014/chart" uri="{C3380CC4-5D6E-409C-BE32-E72D297353CC}">
                  <c16:uniqueId val="{0000000E-7099-48AF-B9AE-BE4E4FF10A3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{10CC7451-8C8D-4D8E-ABFF-4318C7C02B77}</c15:txfldGUID>
                      <c15:f>Diagramm!$I$61</c15:f>
                      <c15:dlblFieldTableCache>
                        <c:ptCount val="1"/>
                      </c15:dlblFieldTableCache>
                    </c15:dlblFTEntry>
                  </c15:dlblFieldTable>
                  <c15:showDataLabelsRange val="0"/>
                </c:ext>
                <c:ext xmlns:c16="http://schemas.microsoft.com/office/drawing/2014/chart" uri="{C3380CC4-5D6E-409C-BE32-E72D297353CC}">
                  <c16:uniqueId val="{0000000F-7099-48AF-B9AE-BE4E4FF10A3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{51DA9CA9-87B4-4745-9689-DC70180210EF}</c15:txfldGUID>
                      <c15:f>Diagramm!$I$62</c15:f>
                      <c15:dlblFieldTableCache>
                        <c:ptCount val="1"/>
                      </c15:dlblFieldTableCache>
                    </c15:dlblFTEntry>
                  </c15:dlblFieldTable>
                  <c15:showDataLabelsRange val="0"/>
                </c:ext>
                <c:ext xmlns:c16="http://schemas.microsoft.com/office/drawing/2014/chart" uri="{C3380CC4-5D6E-409C-BE32-E72D297353CC}">
                  <c16:uniqueId val="{00000010-7099-48AF-B9AE-BE4E4FF10A3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{2412FC86-FB27-41F4-9CB0-8941BB9248D3}</c15:txfldGUID>
                      <c15:f>Diagramm!$I$63</c15:f>
                      <c15:dlblFieldTableCache>
                        <c:ptCount val="1"/>
                      </c15:dlblFieldTableCache>
                    </c15:dlblFTEntry>
                  </c15:dlblFieldTable>
                  <c15:showDataLabelsRange val="0"/>
                </c:ext>
                <c:ext xmlns:c16="http://schemas.microsoft.com/office/drawing/2014/chart" uri="{C3380CC4-5D6E-409C-BE32-E72D297353CC}">
                  <c16:uniqueId val="{00000011-7099-48AF-B9AE-BE4E4FF10A3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{AED348E4-0BF9-4323-85AE-FA859E47A3A2}</c15:txfldGUID>
                      <c15:f>Diagramm!$I$64</c15:f>
                      <c15:dlblFieldTableCache>
                        <c:ptCount val="1"/>
                      </c15:dlblFieldTableCache>
                    </c15:dlblFTEntry>
                  </c15:dlblFieldTable>
                  <c15:showDataLabelsRange val="0"/>
                </c:ext>
                <c:ext xmlns:c16="http://schemas.microsoft.com/office/drawing/2014/chart" uri="{C3380CC4-5D6E-409C-BE32-E72D297353CC}">
                  <c16:uniqueId val="{00000012-7099-48AF-B9AE-BE4E4FF10A3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{AB22BD2E-01FB-4E28-9E77-AB2F008A7467}</c15:txfldGUID>
                      <c15:f>Diagramm!$I$65</c15:f>
                      <c15:dlblFieldTableCache>
                        <c:ptCount val="1"/>
                      </c15:dlblFieldTableCache>
                    </c15:dlblFTEntry>
                  </c15:dlblFieldTable>
                  <c15:showDataLabelsRange val="0"/>
                </c:ext>
                <c:ext xmlns:c16="http://schemas.microsoft.com/office/drawing/2014/chart" uri="{C3380CC4-5D6E-409C-BE32-E72D297353CC}">
                  <c16:uniqueId val="{00000013-7099-48AF-B9AE-BE4E4FF10A3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{FFB566A1-C877-4601-BF69-E689BF2DF6C5}</c15:txfldGUID>
                      <c15:f>Diagramm!$I$66</c15:f>
                      <c15:dlblFieldTableCache>
                        <c:ptCount val="1"/>
                      </c15:dlblFieldTableCache>
                    </c15:dlblFTEntry>
                  </c15:dlblFieldTable>
                  <c15:showDataLabelsRange val="0"/>
                </c:ext>
                <c:ext xmlns:c16="http://schemas.microsoft.com/office/drawing/2014/chart" uri="{C3380CC4-5D6E-409C-BE32-E72D297353CC}">
                  <c16:uniqueId val="{00000014-7099-48AF-B9AE-BE4E4FF10A3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{7800D988-28FE-4672-9AFE-796A1DED7EAA}</c15:txfldGUID>
                      <c15:f>Diagramm!$I$67</c15:f>
                      <c15:dlblFieldTableCache>
                        <c:ptCount val="1"/>
                      </c15:dlblFieldTableCache>
                    </c15:dlblFTEntry>
                  </c15:dlblFieldTable>
                  <c15:showDataLabelsRange val="0"/>
                </c:ext>
                <c:ext xmlns:c16="http://schemas.microsoft.com/office/drawing/2014/chart" uri="{C3380CC4-5D6E-409C-BE32-E72D297353CC}">
                  <c16:uniqueId val="{00000015-7099-48AF-B9AE-BE4E4FF10A3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099-48AF-B9AE-BE4E4FF10A3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{A3335E85-1BD3-4D52-A48D-B79CF1403BB8}</c15:txfldGUID>
                      <c15:f>Diagramm!$K$46</c15:f>
                      <c15:dlblFieldTableCache>
                        <c:ptCount val="1"/>
                      </c15:dlblFieldTableCache>
                    </c15:dlblFTEntry>
                  </c15:dlblFieldTable>
                  <c15:showDataLabelsRange val="0"/>
                </c:ext>
                <c:ext xmlns:c16="http://schemas.microsoft.com/office/drawing/2014/chart" uri="{C3380CC4-5D6E-409C-BE32-E72D297353CC}">
                  <c16:uniqueId val="{00000017-7099-48AF-B9AE-BE4E4FF10A3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{6AD31580-CAA2-4CC5-9478-D5E55BACF12C}</c15:txfldGUID>
                      <c15:f>Diagramm!$K$47</c15:f>
                      <c15:dlblFieldTableCache>
                        <c:ptCount val="1"/>
                      </c15:dlblFieldTableCache>
                    </c15:dlblFTEntry>
                  </c15:dlblFieldTable>
                  <c15:showDataLabelsRange val="0"/>
                </c:ext>
                <c:ext xmlns:c16="http://schemas.microsoft.com/office/drawing/2014/chart" uri="{C3380CC4-5D6E-409C-BE32-E72D297353CC}">
                  <c16:uniqueId val="{00000018-7099-48AF-B9AE-BE4E4FF10A3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{8858BFCF-1BFF-45ED-B8B6-F1F43E69E73D}</c15:txfldGUID>
                      <c15:f>Diagramm!$K$48</c15:f>
                      <c15:dlblFieldTableCache>
                        <c:ptCount val="1"/>
                      </c15:dlblFieldTableCache>
                    </c15:dlblFTEntry>
                  </c15:dlblFieldTable>
                  <c15:showDataLabelsRange val="0"/>
                </c:ext>
                <c:ext xmlns:c16="http://schemas.microsoft.com/office/drawing/2014/chart" uri="{C3380CC4-5D6E-409C-BE32-E72D297353CC}">
                  <c16:uniqueId val="{00000019-7099-48AF-B9AE-BE4E4FF10A3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{C9BEF4C8-5CB3-4544-B913-B2EB7AEC33C8}</c15:txfldGUID>
                      <c15:f>Diagramm!$K$49</c15:f>
                      <c15:dlblFieldTableCache>
                        <c:ptCount val="1"/>
                      </c15:dlblFieldTableCache>
                    </c15:dlblFTEntry>
                  </c15:dlblFieldTable>
                  <c15:showDataLabelsRange val="0"/>
                </c:ext>
                <c:ext xmlns:c16="http://schemas.microsoft.com/office/drawing/2014/chart" uri="{C3380CC4-5D6E-409C-BE32-E72D297353CC}">
                  <c16:uniqueId val="{0000001A-7099-48AF-B9AE-BE4E4FF10A3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{42B14B10-5E14-4FEA-921D-5F584397B813}</c15:txfldGUID>
                      <c15:f>Diagramm!$K$50</c15:f>
                      <c15:dlblFieldTableCache>
                        <c:ptCount val="1"/>
                      </c15:dlblFieldTableCache>
                    </c15:dlblFTEntry>
                  </c15:dlblFieldTable>
                  <c15:showDataLabelsRange val="0"/>
                </c:ext>
                <c:ext xmlns:c16="http://schemas.microsoft.com/office/drawing/2014/chart" uri="{C3380CC4-5D6E-409C-BE32-E72D297353CC}">
                  <c16:uniqueId val="{0000001B-7099-48AF-B9AE-BE4E4FF10A3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{FFE331E4-836F-404B-86C4-DAE03684DDAE}</c15:txfldGUID>
                      <c15:f>Diagramm!$K$51</c15:f>
                      <c15:dlblFieldTableCache>
                        <c:ptCount val="1"/>
                      </c15:dlblFieldTableCache>
                    </c15:dlblFTEntry>
                  </c15:dlblFieldTable>
                  <c15:showDataLabelsRange val="0"/>
                </c:ext>
                <c:ext xmlns:c16="http://schemas.microsoft.com/office/drawing/2014/chart" uri="{C3380CC4-5D6E-409C-BE32-E72D297353CC}">
                  <c16:uniqueId val="{0000001C-7099-48AF-B9AE-BE4E4FF10A3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{468D48AF-E9EF-41BF-AF41-3891CC68E39E}</c15:txfldGUID>
                      <c15:f>Diagramm!$K$52</c15:f>
                      <c15:dlblFieldTableCache>
                        <c:ptCount val="1"/>
                      </c15:dlblFieldTableCache>
                    </c15:dlblFTEntry>
                  </c15:dlblFieldTable>
                  <c15:showDataLabelsRange val="0"/>
                </c:ext>
                <c:ext xmlns:c16="http://schemas.microsoft.com/office/drawing/2014/chart" uri="{C3380CC4-5D6E-409C-BE32-E72D297353CC}">
                  <c16:uniqueId val="{0000001D-7099-48AF-B9AE-BE4E4FF10A3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{E8A73737-0362-4352-B869-D247E6360D01}</c15:txfldGUID>
                      <c15:f>Diagramm!$K$53</c15:f>
                      <c15:dlblFieldTableCache>
                        <c:ptCount val="1"/>
                      </c15:dlblFieldTableCache>
                    </c15:dlblFTEntry>
                  </c15:dlblFieldTable>
                  <c15:showDataLabelsRange val="0"/>
                </c:ext>
                <c:ext xmlns:c16="http://schemas.microsoft.com/office/drawing/2014/chart" uri="{C3380CC4-5D6E-409C-BE32-E72D297353CC}">
                  <c16:uniqueId val="{0000001E-7099-48AF-B9AE-BE4E4FF10A3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{124B9979-967A-4320-BC4F-CBE22AED15B4}</c15:txfldGUID>
                      <c15:f>Diagramm!$K$54</c15:f>
                      <c15:dlblFieldTableCache>
                        <c:ptCount val="1"/>
                      </c15:dlblFieldTableCache>
                    </c15:dlblFTEntry>
                  </c15:dlblFieldTable>
                  <c15:showDataLabelsRange val="0"/>
                </c:ext>
                <c:ext xmlns:c16="http://schemas.microsoft.com/office/drawing/2014/chart" uri="{C3380CC4-5D6E-409C-BE32-E72D297353CC}">
                  <c16:uniqueId val="{0000001F-7099-48AF-B9AE-BE4E4FF10A3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{ABB7D95C-0B5A-464B-A279-9C5DCE1EB674}</c15:txfldGUID>
                      <c15:f>Diagramm!$K$55</c15:f>
                      <c15:dlblFieldTableCache>
                        <c:ptCount val="1"/>
                      </c15:dlblFieldTableCache>
                    </c15:dlblFTEntry>
                  </c15:dlblFieldTable>
                  <c15:showDataLabelsRange val="0"/>
                </c:ext>
                <c:ext xmlns:c16="http://schemas.microsoft.com/office/drawing/2014/chart" uri="{C3380CC4-5D6E-409C-BE32-E72D297353CC}">
                  <c16:uniqueId val="{00000020-7099-48AF-B9AE-BE4E4FF10A3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{9BAF7F5E-5CA4-45DA-A282-A178178F8BF0}</c15:txfldGUID>
                      <c15:f>Diagramm!$K$56</c15:f>
                      <c15:dlblFieldTableCache>
                        <c:ptCount val="1"/>
                      </c15:dlblFieldTableCache>
                    </c15:dlblFTEntry>
                  </c15:dlblFieldTable>
                  <c15:showDataLabelsRange val="0"/>
                </c:ext>
                <c:ext xmlns:c16="http://schemas.microsoft.com/office/drawing/2014/chart" uri="{C3380CC4-5D6E-409C-BE32-E72D297353CC}">
                  <c16:uniqueId val="{00000021-7099-48AF-B9AE-BE4E4FF10A3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{88B71683-F406-4BFB-A802-EF272CDFE785}</c15:txfldGUID>
                      <c15:f>Diagramm!$K$57</c15:f>
                      <c15:dlblFieldTableCache>
                        <c:ptCount val="1"/>
                      </c15:dlblFieldTableCache>
                    </c15:dlblFTEntry>
                  </c15:dlblFieldTable>
                  <c15:showDataLabelsRange val="0"/>
                </c:ext>
                <c:ext xmlns:c16="http://schemas.microsoft.com/office/drawing/2014/chart" uri="{C3380CC4-5D6E-409C-BE32-E72D297353CC}">
                  <c16:uniqueId val="{00000022-7099-48AF-B9AE-BE4E4FF10A3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{59526754-FE46-4A3C-969D-891F57CFA172}</c15:txfldGUID>
                      <c15:f>Diagramm!$K$58</c15:f>
                      <c15:dlblFieldTableCache>
                        <c:ptCount val="1"/>
                      </c15:dlblFieldTableCache>
                    </c15:dlblFTEntry>
                  </c15:dlblFieldTable>
                  <c15:showDataLabelsRange val="0"/>
                </c:ext>
                <c:ext xmlns:c16="http://schemas.microsoft.com/office/drawing/2014/chart" uri="{C3380CC4-5D6E-409C-BE32-E72D297353CC}">
                  <c16:uniqueId val="{00000023-7099-48AF-B9AE-BE4E4FF10A3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{8AF96E45-F34E-4261-9DD0-A89825A5FD7C}</c15:txfldGUID>
                      <c15:f>Diagramm!$K$59</c15:f>
                      <c15:dlblFieldTableCache>
                        <c:ptCount val="1"/>
                      </c15:dlblFieldTableCache>
                    </c15:dlblFTEntry>
                  </c15:dlblFieldTable>
                  <c15:showDataLabelsRange val="0"/>
                </c:ext>
                <c:ext xmlns:c16="http://schemas.microsoft.com/office/drawing/2014/chart" uri="{C3380CC4-5D6E-409C-BE32-E72D297353CC}">
                  <c16:uniqueId val="{00000024-7099-48AF-B9AE-BE4E4FF10A3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{F29FE857-3B6E-4F19-A842-1D7985D8E99D}</c15:txfldGUID>
                      <c15:f>Diagramm!$K$60</c15:f>
                      <c15:dlblFieldTableCache>
                        <c:ptCount val="1"/>
                      </c15:dlblFieldTableCache>
                    </c15:dlblFTEntry>
                  </c15:dlblFieldTable>
                  <c15:showDataLabelsRange val="0"/>
                </c:ext>
                <c:ext xmlns:c16="http://schemas.microsoft.com/office/drawing/2014/chart" uri="{C3380CC4-5D6E-409C-BE32-E72D297353CC}">
                  <c16:uniqueId val="{00000025-7099-48AF-B9AE-BE4E4FF10A3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{D1FCBF30-CA4E-48DB-A4AF-903D7E9775B0}</c15:txfldGUID>
                      <c15:f>Diagramm!$K$61</c15:f>
                      <c15:dlblFieldTableCache>
                        <c:ptCount val="1"/>
                      </c15:dlblFieldTableCache>
                    </c15:dlblFTEntry>
                  </c15:dlblFieldTable>
                  <c15:showDataLabelsRange val="0"/>
                </c:ext>
                <c:ext xmlns:c16="http://schemas.microsoft.com/office/drawing/2014/chart" uri="{C3380CC4-5D6E-409C-BE32-E72D297353CC}">
                  <c16:uniqueId val="{00000026-7099-48AF-B9AE-BE4E4FF10A3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{811E36AC-C2BE-427F-8D94-D5E6B619EB84}</c15:txfldGUID>
                      <c15:f>Diagramm!$K$62</c15:f>
                      <c15:dlblFieldTableCache>
                        <c:ptCount val="1"/>
                      </c15:dlblFieldTableCache>
                    </c15:dlblFTEntry>
                  </c15:dlblFieldTable>
                  <c15:showDataLabelsRange val="0"/>
                </c:ext>
                <c:ext xmlns:c16="http://schemas.microsoft.com/office/drawing/2014/chart" uri="{C3380CC4-5D6E-409C-BE32-E72D297353CC}">
                  <c16:uniqueId val="{00000027-7099-48AF-B9AE-BE4E4FF10A3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{4064365D-9A05-4563-8A93-749A30D1E856}</c15:txfldGUID>
                      <c15:f>Diagramm!$K$63</c15:f>
                      <c15:dlblFieldTableCache>
                        <c:ptCount val="1"/>
                      </c15:dlblFieldTableCache>
                    </c15:dlblFTEntry>
                  </c15:dlblFieldTable>
                  <c15:showDataLabelsRange val="0"/>
                </c:ext>
                <c:ext xmlns:c16="http://schemas.microsoft.com/office/drawing/2014/chart" uri="{C3380CC4-5D6E-409C-BE32-E72D297353CC}">
                  <c16:uniqueId val="{00000028-7099-48AF-B9AE-BE4E4FF10A3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{0306AF11-804D-4EB2-B444-E9193379D40C}</c15:txfldGUID>
                      <c15:f>Diagramm!$K$64</c15:f>
                      <c15:dlblFieldTableCache>
                        <c:ptCount val="1"/>
                      </c15:dlblFieldTableCache>
                    </c15:dlblFTEntry>
                  </c15:dlblFieldTable>
                  <c15:showDataLabelsRange val="0"/>
                </c:ext>
                <c:ext xmlns:c16="http://schemas.microsoft.com/office/drawing/2014/chart" uri="{C3380CC4-5D6E-409C-BE32-E72D297353CC}">
                  <c16:uniqueId val="{00000029-7099-48AF-B9AE-BE4E4FF10A3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{0BCD4990-B0BF-43B8-AF9F-3EB91275E7EF}</c15:txfldGUID>
                      <c15:f>Diagramm!$K$65</c15:f>
                      <c15:dlblFieldTableCache>
                        <c:ptCount val="1"/>
                      </c15:dlblFieldTableCache>
                    </c15:dlblFTEntry>
                  </c15:dlblFieldTable>
                  <c15:showDataLabelsRange val="0"/>
                </c:ext>
                <c:ext xmlns:c16="http://schemas.microsoft.com/office/drawing/2014/chart" uri="{C3380CC4-5D6E-409C-BE32-E72D297353CC}">
                  <c16:uniqueId val="{0000002A-7099-48AF-B9AE-BE4E4FF10A3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{65816523-5B2B-40F6-A35B-0C1C79DA1116}</c15:txfldGUID>
                      <c15:f>Diagramm!$K$66</c15:f>
                      <c15:dlblFieldTableCache>
                        <c:ptCount val="1"/>
                      </c15:dlblFieldTableCache>
                    </c15:dlblFTEntry>
                  </c15:dlblFieldTable>
                  <c15:showDataLabelsRange val="0"/>
                </c:ext>
                <c:ext xmlns:c16="http://schemas.microsoft.com/office/drawing/2014/chart" uri="{C3380CC4-5D6E-409C-BE32-E72D297353CC}">
                  <c16:uniqueId val="{0000002B-7099-48AF-B9AE-BE4E4FF10A3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{0602B1F8-019B-485B-8846-5660D6EF077F}</c15:txfldGUID>
                      <c15:f>Diagramm!$K$67</c15:f>
                      <c15:dlblFieldTableCache>
                        <c:ptCount val="1"/>
                      </c15:dlblFieldTableCache>
                    </c15:dlblFTEntry>
                  </c15:dlblFieldTable>
                  <c15:showDataLabelsRange val="0"/>
                </c:ext>
                <c:ext xmlns:c16="http://schemas.microsoft.com/office/drawing/2014/chart" uri="{C3380CC4-5D6E-409C-BE32-E72D297353CC}">
                  <c16:uniqueId val="{0000002C-7099-48AF-B9AE-BE4E4FF10A3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099-48AF-B9AE-BE4E4FF10A3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{3F885180-65F8-41FB-87D9-DAB8962E1CCE}</c15:txfldGUID>
                      <c15:f>Diagramm!$J$46</c15:f>
                      <c15:dlblFieldTableCache>
                        <c:ptCount val="1"/>
                      </c15:dlblFieldTableCache>
                    </c15:dlblFTEntry>
                  </c15:dlblFieldTable>
                  <c15:showDataLabelsRange val="0"/>
                </c:ext>
                <c:ext xmlns:c16="http://schemas.microsoft.com/office/drawing/2014/chart" uri="{C3380CC4-5D6E-409C-BE32-E72D297353CC}">
                  <c16:uniqueId val="{0000002E-7099-48AF-B9AE-BE4E4FF10A3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{1817493E-BDF4-45A4-9940-8342EB6783F9}</c15:txfldGUID>
                      <c15:f>Diagramm!$J$47</c15:f>
                      <c15:dlblFieldTableCache>
                        <c:ptCount val="1"/>
                      </c15:dlblFieldTableCache>
                    </c15:dlblFTEntry>
                  </c15:dlblFieldTable>
                  <c15:showDataLabelsRange val="0"/>
                </c:ext>
                <c:ext xmlns:c16="http://schemas.microsoft.com/office/drawing/2014/chart" uri="{C3380CC4-5D6E-409C-BE32-E72D297353CC}">
                  <c16:uniqueId val="{0000002F-7099-48AF-B9AE-BE4E4FF10A3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{844FECDB-3242-46E1-B164-BF797B2708CE}</c15:txfldGUID>
                      <c15:f>Diagramm!$J$48</c15:f>
                      <c15:dlblFieldTableCache>
                        <c:ptCount val="1"/>
                      </c15:dlblFieldTableCache>
                    </c15:dlblFTEntry>
                  </c15:dlblFieldTable>
                  <c15:showDataLabelsRange val="0"/>
                </c:ext>
                <c:ext xmlns:c16="http://schemas.microsoft.com/office/drawing/2014/chart" uri="{C3380CC4-5D6E-409C-BE32-E72D297353CC}">
                  <c16:uniqueId val="{00000030-7099-48AF-B9AE-BE4E4FF10A3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{DA63839A-E114-423E-B1A1-C88624BBF0E4}</c15:txfldGUID>
                      <c15:f>Diagramm!$J$49</c15:f>
                      <c15:dlblFieldTableCache>
                        <c:ptCount val="1"/>
                      </c15:dlblFieldTableCache>
                    </c15:dlblFTEntry>
                  </c15:dlblFieldTable>
                  <c15:showDataLabelsRange val="0"/>
                </c:ext>
                <c:ext xmlns:c16="http://schemas.microsoft.com/office/drawing/2014/chart" uri="{C3380CC4-5D6E-409C-BE32-E72D297353CC}">
                  <c16:uniqueId val="{00000031-7099-48AF-B9AE-BE4E4FF10A3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{E46F01E6-C539-4536-B2D2-D36DBC5F236B}</c15:txfldGUID>
                      <c15:f>Diagramm!$J$50</c15:f>
                      <c15:dlblFieldTableCache>
                        <c:ptCount val="1"/>
                      </c15:dlblFieldTableCache>
                    </c15:dlblFTEntry>
                  </c15:dlblFieldTable>
                  <c15:showDataLabelsRange val="0"/>
                </c:ext>
                <c:ext xmlns:c16="http://schemas.microsoft.com/office/drawing/2014/chart" uri="{C3380CC4-5D6E-409C-BE32-E72D297353CC}">
                  <c16:uniqueId val="{00000032-7099-48AF-B9AE-BE4E4FF10A3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{432361E7-F80B-41F6-B595-5B38C16C824E}</c15:txfldGUID>
                      <c15:f>Diagramm!$J$51</c15:f>
                      <c15:dlblFieldTableCache>
                        <c:ptCount val="1"/>
                      </c15:dlblFieldTableCache>
                    </c15:dlblFTEntry>
                  </c15:dlblFieldTable>
                  <c15:showDataLabelsRange val="0"/>
                </c:ext>
                <c:ext xmlns:c16="http://schemas.microsoft.com/office/drawing/2014/chart" uri="{C3380CC4-5D6E-409C-BE32-E72D297353CC}">
                  <c16:uniqueId val="{00000033-7099-48AF-B9AE-BE4E4FF10A3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{8F676B20-6318-4BEC-B021-FEE6EE8A282A}</c15:txfldGUID>
                      <c15:f>Diagramm!$J$52</c15:f>
                      <c15:dlblFieldTableCache>
                        <c:ptCount val="1"/>
                      </c15:dlblFieldTableCache>
                    </c15:dlblFTEntry>
                  </c15:dlblFieldTable>
                  <c15:showDataLabelsRange val="0"/>
                </c:ext>
                <c:ext xmlns:c16="http://schemas.microsoft.com/office/drawing/2014/chart" uri="{C3380CC4-5D6E-409C-BE32-E72D297353CC}">
                  <c16:uniqueId val="{00000034-7099-48AF-B9AE-BE4E4FF10A3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{E60E4D70-2FB6-4D69-96FC-3A295CD7F143}</c15:txfldGUID>
                      <c15:f>Diagramm!$J$53</c15:f>
                      <c15:dlblFieldTableCache>
                        <c:ptCount val="1"/>
                      </c15:dlblFieldTableCache>
                    </c15:dlblFTEntry>
                  </c15:dlblFieldTable>
                  <c15:showDataLabelsRange val="0"/>
                </c:ext>
                <c:ext xmlns:c16="http://schemas.microsoft.com/office/drawing/2014/chart" uri="{C3380CC4-5D6E-409C-BE32-E72D297353CC}">
                  <c16:uniqueId val="{00000035-7099-48AF-B9AE-BE4E4FF10A3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{4298EAED-7478-4392-AC2F-969976F9E911}</c15:txfldGUID>
                      <c15:f>Diagramm!$J$54</c15:f>
                      <c15:dlblFieldTableCache>
                        <c:ptCount val="1"/>
                      </c15:dlblFieldTableCache>
                    </c15:dlblFTEntry>
                  </c15:dlblFieldTable>
                  <c15:showDataLabelsRange val="0"/>
                </c:ext>
                <c:ext xmlns:c16="http://schemas.microsoft.com/office/drawing/2014/chart" uri="{C3380CC4-5D6E-409C-BE32-E72D297353CC}">
                  <c16:uniqueId val="{00000036-7099-48AF-B9AE-BE4E4FF10A3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{EB5151E2-2529-4F92-83FF-8D8A40C63EA4}</c15:txfldGUID>
                      <c15:f>Diagramm!$J$55</c15:f>
                      <c15:dlblFieldTableCache>
                        <c:ptCount val="1"/>
                      </c15:dlblFieldTableCache>
                    </c15:dlblFTEntry>
                  </c15:dlblFieldTable>
                  <c15:showDataLabelsRange val="0"/>
                </c:ext>
                <c:ext xmlns:c16="http://schemas.microsoft.com/office/drawing/2014/chart" uri="{C3380CC4-5D6E-409C-BE32-E72D297353CC}">
                  <c16:uniqueId val="{00000037-7099-48AF-B9AE-BE4E4FF10A3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{C3083249-E61C-43ED-B62C-4BD0C077008B}</c15:txfldGUID>
                      <c15:f>Diagramm!$J$56</c15:f>
                      <c15:dlblFieldTableCache>
                        <c:ptCount val="1"/>
                      </c15:dlblFieldTableCache>
                    </c15:dlblFTEntry>
                  </c15:dlblFieldTable>
                  <c15:showDataLabelsRange val="0"/>
                </c:ext>
                <c:ext xmlns:c16="http://schemas.microsoft.com/office/drawing/2014/chart" uri="{C3380CC4-5D6E-409C-BE32-E72D297353CC}">
                  <c16:uniqueId val="{00000038-7099-48AF-B9AE-BE4E4FF10A3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{8D06FB6B-5DA0-4708-96ED-0D87CDA86437}</c15:txfldGUID>
                      <c15:f>Diagramm!$J$57</c15:f>
                      <c15:dlblFieldTableCache>
                        <c:ptCount val="1"/>
                      </c15:dlblFieldTableCache>
                    </c15:dlblFTEntry>
                  </c15:dlblFieldTable>
                  <c15:showDataLabelsRange val="0"/>
                </c:ext>
                <c:ext xmlns:c16="http://schemas.microsoft.com/office/drawing/2014/chart" uri="{C3380CC4-5D6E-409C-BE32-E72D297353CC}">
                  <c16:uniqueId val="{00000039-7099-48AF-B9AE-BE4E4FF10A3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{81262F13-B528-412B-8D45-E78DD8F03813}</c15:txfldGUID>
                      <c15:f>Diagramm!$J$58</c15:f>
                      <c15:dlblFieldTableCache>
                        <c:ptCount val="1"/>
                      </c15:dlblFieldTableCache>
                    </c15:dlblFTEntry>
                  </c15:dlblFieldTable>
                  <c15:showDataLabelsRange val="0"/>
                </c:ext>
                <c:ext xmlns:c16="http://schemas.microsoft.com/office/drawing/2014/chart" uri="{C3380CC4-5D6E-409C-BE32-E72D297353CC}">
                  <c16:uniqueId val="{0000003A-7099-48AF-B9AE-BE4E4FF10A3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{F25EC4DD-726E-4D18-8F47-C7755C360862}</c15:txfldGUID>
                      <c15:f>Diagramm!$J$59</c15:f>
                      <c15:dlblFieldTableCache>
                        <c:ptCount val="1"/>
                      </c15:dlblFieldTableCache>
                    </c15:dlblFTEntry>
                  </c15:dlblFieldTable>
                  <c15:showDataLabelsRange val="0"/>
                </c:ext>
                <c:ext xmlns:c16="http://schemas.microsoft.com/office/drawing/2014/chart" uri="{C3380CC4-5D6E-409C-BE32-E72D297353CC}">
                  <c16:uniqueId val="{0000003B-7099-48AF-B9AE-BE4E4FF10A3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{ADB5BD86-E190-4D22-8549-F9F435A1B0EC}</c15:txfldGUID>
                      <c15:f>Diagramm!$J$60</c15:f>
                      <c15:dlblFieldTableCache>
                        <c:ptCount val="1"/>
                      </c15:dlblFieldTableCache>
                    </c15:dlblFTEntry>
                  </c15:dlblFieldTable>
                  <c15:showDataLabelsRange val="0"/>
                </c:ext>
                <c:ext xmlns:c16="http://schemas.microsoft.com/office/drawing/2014/chart" uri="{C3380CC4-5D6E-409C-BE32-E72D297353CC}">
                  <c16:uniqueId val="{0000003C-7099-48AF-B9AE-BE4E4FF10A3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{7AC148A4-B74F-4498-86FA-91E372BF9724}</c15:txfldGUID>
                      <c15:f>Diagramm!$J$61</c15:f>
                      <c15:dlblFieldTableCache>
                        <c:ptCount val="1"/>
                      </c15:dlblFieldTableCache>
                    </c15:dlblFTEntry>
                  </c15:dlblFieldTable>
                  <c15:showDataLabelsRange val="0"/>
                </c:ext>
                <c:ext xmlns:c16="http://schemas.microsoft.com/office/drawing/2014/chart" uri="{C3380CC4-5D6E-409C-BE32-E72D297353CC}">
                  <c16:uniqueId val="{0000003D-7099-48AF-B9AE-BE4E4FF10A3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{1EF80996-E3C2-4DA1-8936-41A4C8C3A8ED}</c15:txfldGUID>
                      <c15:f>Diagramm!$J$62</c15:f>
                      <c15:dlblFieldTableCache>
                        <c:ptCount val="1"/>
                      </c15:dlblFieldTableCache>
                    </c15:dlblFTEntry>
                  </c15:dlblFieldTable>
                  <c15:showDataLabelsRange val="0"/>
                </c:ext>
                <c:ext xmlns:c16="http://schemas.microsoft.com/office/drawing/2014/chart" uri="{C3380CC4-5D6E-409C-BE32-E72D297353CC}">
                  <c16:uniqueId val="{0000003E-7099-48AF-B9AE-BE4E4FF10A3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{1E68C64E-8E0B-43DC-B4FF-18E86BF75DE8}</c15:txfldGUID>
                      <c15:f>Diagramm!$J$63</c15:f>
                      <c15:dlblFieldTableCache>
                        <c:ptCount val="1"/>
                      </c15:dlblFieldTableCache>
                    </c15:dlblFTEntry>
                  </c15:dlblFieldTable>
                  <c15:showDataLabelsRange val="0"/>
                </c:ext>
                <c:ext xmlns:c16="http://schemas.microsoft.com/office/drawing/2014/chart" uri="{C3380CC4-5D6E-409C-BE32-E72D297353CC}">
                  <c16:uniqueId val="{0000003F-7099-48AF-B9AE-BE4E4FF10A3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{D19AFF30-9A62-4A11-AFED-DA5BD59CCC9D}</c15:txfldGUID>
                      <c15:f>Diagramm!$J$64</c15:f>
                      <c15:dlblFieldTableCache>
                        <c:ptCount val="1"/>
                      </c15:dlblFieldTableCache>
                    </c15:dlblFTEntry>
                  </c15:dlblFieldTable>
                  <c15:showDataLabelsRange val="0"/>
                </c:ext>
                <c:ext xmlns:c16="http://schemas.microsoft.com/office/drawing/2014/chart" uri="{C3380CC4-5D6E-409C-BE32-E72D297353CC}">
                  <c16:uniqueId val="{00000040-7099-48AF-B9AE-BE4E4FF10A3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{C41A5402-CD90-4F80-8F54-E2BE6E1F7FCA}</c15:txfldGUID>
                      <c15:f>Diagramm!$J$65</c15:f>
                      <c15:dlblFieldTableCache>
                        <c:ptCount val="1"/>
                      </c15:dlblFieldTableCache>
                    </c15:dlblFTEntry>
                  </c15:dlblFieldTable>
                  <c15:showDataLabelsRange val="0"/>
                </c:ext>
                <c:ext xmlns:c16="http://schemas.microsoft.com/office/drawing/2014/chart" uri="{C3380CC4-5D6E-409C-BE32-E72D297353CC}">
                  <c16:uniqueId val="{00000041-7099-48AF-B9AE-BE4E4FF10A3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{AAA8B561-DEB2-4ECA-8CE2-742CBBEA4CB2}</c15:txfldGUID>
                      <c15:f>Diagramm!$J$66</c15:f>
                      <c15:dlblFieldTableCache>
                        <c:ptCount val="1"/>
                      </c15:dlblFieldTableCache>
                    </c15:dlblFTEntry>
                  </c15:dlblFieldTable>
                  <c15:showDataLabelsRange val="0"/>
                </c:ext>
                <c:ext xmlns:c16="http://schemas.microsoft.com/office/drawing/2014/chart" uri="{C3380CC4-5D6E-409C-BE32-E72D297353CC}">
                  <c16:uniqueId val="{00000042-7099-48AF-B9AE-BE4E4FF10A3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{8DB58485-5CA5-4ACE-9CC2-D21A3AA17224}</c15:txfldGUID>
                      <c15:f>Diagramm!$J$67</c15:f>
                      <c15:dlblFieldTableCache>
                        <c:ptCount val="1"/>
                      </c15:dlblFieldTableCache>
                    </c15:dlblFTEntry>
                  </c15:dlblFieldTable>
                  <c15:showDataLabelsRange val="0"/>
                </c:ext>
                <c:ext xmlns:c16="http://schemas.microsoft.com/office/drawing/2014/chart" uri="{C3380CC4-5D6E-409C-BE32-E72D297353CC}">
                  <c16:uniqueId val="{00000043-7099-48AF-B9AE-BE4E4FF10A3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099-48AF-B9AE-BE4E4FF10A3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22-401D-A6C9-D8F0A2338E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22-401D-A6C9-D8F0A2338E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22-401D-A6C9-D8F0A2338E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22-401D-A6C9-D8F0A2338E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22-401D-A6C9-D8F0A2338E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22-401D-A6C9-D8F0A2338E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622-401D-A6C9-D8F0A2338E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22-401D-A6C9-D8F0A2338E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622-401D-A6C9-D8F0A2338E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622-401D-A6C9-D8F0A2338E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622-401D-A6C9-D8F0A2338E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622-401D-A6C9-D8F0A2338E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622-401D-A6C9-D8F0A2338E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622-401D-A6C9-D8F0A2338E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622-401D-A6C9-D8F0A2338E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622-401D-A6C9-D8F0A2338E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622-401D-A6C9-D8F0A2338E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622-401D-A6C9-D8F0A2338E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622-401D-A6C9-D8F0A2338E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622-401D-A6C9-D8F0A2338E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622-401D-A6C9-D8F0A2338E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622-401D-A6C9-D8F0A2338E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622-401D-A6C9-D8F0A2338E6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622-401D-A6C9-D8F0A2338E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622-401D-A6C9-D8F0A2338E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622-401D-A6C9-D8F0A2338E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622-401D-A6C9-D8F0A2338E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622-401D-A6C9-D8F0A2338E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622-401D-A6C9-D8F0A2338E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622-401D-A6C9-D8F0A2338E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622-401D-A6C9-D8F0A2338E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622-401D-A6C9-D8F0A2338E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622-401D-A6C9-D8F0A2338E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622-401D-A6C9-D8F0A2338E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622-401D-A6C9-D8F0A2338E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622-401D-A6C9-D8F0A2338E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622-401D-A6C9-D8F0A2338E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622-401D-A6C9-D8F0A2338E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622-401D-A6C9-D8F0A2338E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622-401D-A6C9-D8F0A2338E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622-401D-A6C9-D8F0A2338E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622-401D-A6C9-D8F0A2338E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622-401D-A6C9-D8F0A2338E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622-401D-A6C9-D8F0A2338E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622-401D-A6C9-D8F0A2338E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622-401D-A6C9-D8F0A2338E6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622-401D-A6C9-D8F0A2338E6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622-401D-A6C9-D8F0A2338E6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622-401D-A6C9-D8F0A2338E6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622-401D-A6C9-D8F0A2338E6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622-401D-A6C9-D8F0A2338E6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622-401D-A6C9-D8F0A2338E6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622-401D-A6C9-D8F0A2338E6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622-401D-A6C9-D8F0A2338E6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622-401D-A6C9-D8F0A2338E6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622-401D-A6C9-D8F0A2338E6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622-401D-A6C9-D8F0A2338E6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622-401D-A6C9-D8F0A2338E6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622-401D-A6C9-D8F0A2338E6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622-401D-A6C9-D8F0A2338E6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622-401D-A6C9-D8F0A2338E6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622-401D-A6C9-D8F0A2338E6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622-401D-A6C9-D8F0A2338E6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622-401D-A6C9-D8F0A2338E6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622-401D-A6C9-D8F0A2338E6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622-401D-A6C9-D8F0A2338E6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622-401D-A6C9-D8F0A2338E6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622-401D-A6C9-D8F0A2338E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622-401D-A6C9-D8F0A2338E6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100.25283728077919</c:v>
                </c:pt>
                <c:pt idx="2">
                  <c:v>102.70956420613247</c:v>
                </c:pt>
                <c:pt idx="3">
                  <c:v>101.93028544134901</c:v>
                </c:pt>
                <c:pt idx="4">
                  <c:v>102.61195967063661</c:v>
                </c:pt>
                <c:pt idx="5">
                  <c:v>102.86012439386545</c:v>
                </c:pt>
                <c:pt idx="6">
                  <c:v>105.58318709958779</c:v>
                </c:pt>
                <c:pt idx="7">
                  <c:v>105.27791333963263</c:v>
                </c:pt>
                <c:pt idx="8">
                  <c:v>105.64289200161983</c:v>
                </c:pt>
                <c:pt idx="9">
                  <c:v>105.93362891586283</c:v>
                </c:pt>
                <c:pt idx="10">
                  <c:v>107.9885158918874</c:v>
                </c:pt>
                <c:pt idx="11">
                  <c:v>107.7149116886623</c:v>
                </c:pt>
                <c:pt idx="12">
                  <c:v>108.08560125432211</c:v>
                </c:pt>
                <c:pt idx="13">
                  <c:v>108.61515777669328</c:v>
                </c:pt>
                <c:pt idx="14">
                  <c:v>110.9773952049176</c:v>
                </c:pt>
                <c:pt idx="15">
                  <c:v>110.65498873394458</c:v>
                </c:pt>
                <c:pt idx="16">
                  <c:v>111.03138920327702</c:v>
                </c:pt>
                <c:pt idx="17">
                  <c:v>111.49968330443269</c:v>
                </c:pt>
                <c:pt idx="18">
                  <c:v>113.92577901917826</c:v>
                </c:pt>
                <c:pt idx="19">
                  <c:v>113.70045791063994</c:v>
                </c:pt>
                <c:pt idx="20">
                  <c:v>113.97561963304848</c:v>
                </c:pt>
                <c:pt idx="21">
                  <c:v>113.93564330734007</c:v>
                </c:pt>
                <c:pt idx="22">
                  <c:v>116.55123718940472</c:v>
                </c:pt>
                <c:pt idx="23">
                  <c:v>115.7345779642186</c:v>
                </c:pt>
                <c:pt idx="24">
                  <c:v>115.9661291494907</c:v>
                </c:pt>
              </c:numCache>
            </c:numRef>
          </c:val>
          <c:smooth val="0"/>
          <c:extLst>
            <c:ext xmlns:c16="http://schemas.microsoft.com/office/drawing/2014/chart" uri="{C3380CC4-5D6E-409C-BE32-E72D297353CC}">
              <c16:uniqueId val="{00000000-24B1-4C97-B849-F31FD68C811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101.77598287271312</c:v>
                </c:pt>
                <c:pt idx="2">
                  <c:v>104.78298949007396</c:v>
                </c:pt>
                <c:pt idx="3">
                  <c:v>103.24056052938886</c:v>
                </c:pt>
                <c:pt idx="4">
                  <c:v>102.61288439081355</c:v>
                </c:pt>
                <c:pt idx="5">
                  <c:v>104.3791358505255</c:v>
                </c:pt>
                <c:pt idx="6">
                  <c:v>108.99669131957961</c:v>
                </c:pt>
                <c:pt idx="7">
                  <c:v>108.00408719346049</c:v>
                </c:pt>
                <c:pt idx="8">
                  <c:v>107.19637991436358</c:v>
                </c:pt>
                <c:pt idx="9">
                  <c:v>109.82872713117943</c:v>
                </c:pt>
                <c:pt idx="10">
                  <c:v>114.41708836123006</c:v>
                </c:pt>
                <c:pt idx="11">
                  <c:v>113.02063059556247</c:v>
                </c:pt>
                <c:pt idx="12">
                  <c:v>112.59731413001168</c:v>
                </c:pt>
                <c:pt idx="13">
                  <c:v>115.16640716231996</c:v>
                </c:pt>
                <c:pt idx="14">
                  <c:v>119.61366290385365</c:v>
                </c:pt>
                <c:pt idx="15">
                  <c:v>118.79135850525498</c:v>
                </c:pt>
                <c:pt idx="16">
                  <c:v>118.69404437524329</c:v>
                </c:pt>
                <c:pt idx="17">
                  <c:v>121.57940833008954</c:v>
                </c:pt>
                <c:pt idx="18">
                  <c:v>126.79057999221487</c:v>
                </c:pt>
                <c:pt idx="19">
                  <c:v>126.4791747761775</c:v>
                </c:pt>
                <c:pt idx="20">
                  <c:v>126.21642662514596</c:v>
                </c:pt>
                <c:pt idx="21">
                  <c:v>129.09692487349162</c:v>
                </c:pt>
                <c:pt idx="22">
                  <c:v>134.09887115609186</c:v>
                </c:pt>
                <c:pt idx="23">
                  <c:v>132.48832230439859</c:v>
                </c:pt>
                <c:pt idx="24">
                  <c:v>127.52043596730245</c:v>
                </c:pt>
              </c:numCache>
            </c:numRef>
          </c:val>
          <c:smooth val="0"/>
          <c:extLst>
            <c:ext xmlns:c16="http://schemas.microsoft.com/office/drawing/2014/chart" uri="{C3380CC4-5D6E-409C-BE32-E72D297353CC}">
              <c16:uniqueId val="{00000001-24B1-4C97-B849-F31FD68C811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101.83264384355577</c:v>
                </c:pt>
                <c:pt idx="2">
                  <c:v>100.14988908207927</c:v>
                </c:pt>
                <c:pt idx="3">
                  <c:v>100.03397485860464</c:v>
                </c:pt>
                <c:pt idx="4">
                  <c:v>97.711693346923283</c:v>
                </c:pt>
                <c:pt idx="5">
                  <c:v>99.118652197373947</c:v>
                </c:pt>
                <c:pt idx="6">
                  <c:v>97.429901872614266</c:v>
                </c:pt>
                <c:pt idx="7">
                  <c:v>97.242040889741588</c:v>
                </c:pt>
                <c:pt idx="8">
                  <c:v>96.318724144133341</c:v>
                </c:pt>
                <c:pt idx="9">
                  <c:v>98.017467074364973</c:v>
                </c:pt>
                <c:pt idx="10">
                  <c:v>96.04092971201311</c:v>
                </c:pt>
                <c:pt idx="11">
                  <c:v>96.076903091712126</c:v>
                </c:pt>
                <c:pt idx="12">
                  <c:v>95.371425145392408</c:v>
                </c:pt>
                <c:pt idx="13">
                  <c:v>96.746407658332828</c:v>
                </c:pt>
                <c:pt idx="14">
                  <c:v>95.3534384555429</c:v>
                </c:pt>
                <c:pt idx="15">
                  <c:v>94.925754941343413</c:v>
                </c:pt>
                <c:pt idx="16">
                  <c:v>94.454103963067325</c:v>
                </c:pt>
                <c:pt idx="17">
                  <c:v>96.10887942922237</c:v>
                </c:pt>
                <c:pt idx="18">
                  <c:v>93.756620101125165</c:v>
                </c:pt>
                <c:pt idx="19">
                  <c:v>93.77260826988028</c:v>
                </c:pt>
                <c:pt idx="20">
                  <c:v>93.426864120550789</c:v>
                </c:pt>
                <c:pt idx="21">
                  <c:v>94.586006355297087</c:v>
                </c:pt>
                <c:pt idx="22">
                  <c:v>91.424345983971861</c:v>
                </c:pt>
                <c:pt idx="23">
                  <c:v>91.06860922917042</c:v>
                </c:pt>
                <c:pt idx="24">
                  <c:v>88.080820193057136</c:v>
                </c:pt>
              </c:numCache>
            </c:numRef>
          </c:val>
          <c:smooth val="0"/>
          <c:extLst>
            <c:ext xmlns:c16="http://schemas.microsoft.com/office/drawing/2014/chart" uri="{C3380CC4-5D6E-409C-BE32-E72D297353CC}">
              <c16:uniqueId val="{00000002-24B1-4C97-B849-F31FD68C811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4B1-4C97-B849-F31FD68C8113}"/>
                </c:ext>
              </c:extLst>
            </c:dLbl>
            <c:dLbl>
              <c:idx val="1"/>
              <c:delete val="1"/>
              <c:extLst>
                <c:ext xmlns:c15="http://schemas.microsoft.com/office/drawing/2012/chart" uri="{CE6537A1-D6FC-4f65-9D91-7224C49458BB}"/>
                <c:ext xmlns:c16="http://schemas.microsoft.com/office/drawing/2014/chart" uri="{C3380CC4-5D6E-409C-BE32-E72D297353CC}">
                  <c16:uniqueId val="{00000004-24B1-4C97-B849-F31FD68C8113}"/>
                </c:ext>
              </c:extLst>
            </c:dLbl>
            <c:dLbl>
              <c:idx val="2"/>
              <c:delete val="1"/>
              <c:extLst>
                <c:ext xmlns:c15="http://schemas.microsoft.com/office/drawing/2012/chart" uri="{CE6537A1-D6FC-4f65-9D91-7224C49458BB}"/>
                <c:ext xmlns:c16="http://schemas.microsoft.com/office/drawing/2014/chart" uri="{C3380CC4-5D6E-409C-BE32-E72D297353CC}">
                  <c16:uniqueId val="{00000005-24B1-4C97-B849-F31FD68C8113}"/>
                </c:ext>
              </c:extLst>
            </c:dLbl>
            <c:dLbl>
              <c:idx val="3"/>
              <c:delete val="1"/>
              <c:extLst>
                <c:ext xmlns:c15="http://schemas.microsoft.com/office/drawing/2012/chart" uri="{CE6537A1-D6FC-4f65-9D91-7224C49458BB}"/>
                <c:ext xmlns:c16="http://schemas.microsoft.com/office/drawing/2014/chart" uri="{C3380CC4-5D6E-409C-BE32-E72D297353CC}">
                  <c16:uniqueId val="{00000006-24B1-4C97-B849-F31FD68C8113}"/>
                </c:ext>
              </c:extLst>
            </c:dLbl>
            <c:dLbl>
              <c:idx val="4"/>
              <c:delete val="1"/>
              <c:extLst>
                <c:ext xmlns:c15="http://schemas.microsoft.com/office/drawing/2012/chart" uri="{CE6537A1-D6FC-4f65-9D91-7224C49458BB}"/>
                <c:ext xmlns:c16="http://schemas.microsoft.com/office/drawing/2014/chart" uri="{C3380CC4-5D6E-409C-BE32-E72D297353CC}">
                  <c16:uniqueId val="{00000007-24B1-4C97-B849-F31FD68C8113}"/>
                </c:ext>
              </c:extLst>
            </c:dLbl>
            <c:dLbl>
              <c:idx val="5"/>
              <c:delete val="1"/>
              <c:extLst>
                <c:ext xmlns:c15="http://schemas.microsoft.com/office/drawing/2012/chart" uri="{CE6537A1-D6FC-4f65-9D91-7224C49458BB}"/>
                <c:ext xmlns:c16="http://schemas.microsoft.com/office/drawing/2014/chart" uri="{C3380CC4-5D6E-409C-BE32-E72D297353CC}">
                  <c16:uniqueId val="{00000008-24B1-4C97-B849-F31FD68C8113}"/>
                </c:ext>
              </c:extLst>
            </c:dLbl>
            <c:dLbl>
              <c:idx val="6"/>
              <c:delete val="1"/>
              <c:extLst>
                <c:ext xmlns:c15="http://schemas.microsoft.com/office/drawing/2012/chart" uri="{CE6537A1-D6FC-4f65-9D91-7224C49458BB}"/>
                <c:ext xmlns:c16="http://schemas.microsoft.com/office/drawing/2014/chart" uri="{C3380CC4-5D6E-409C-BE32-E72D297353CC}">
                  <c16:uniqueId val="{00000009-24B1-4C97-B849-F31FD68C8113}"/>
                </c:ext>
              </c:extLst>
            </c:dLbl>
            <c:dLbl>
              <c:idx val="7"/>
              <c:delete val="1"/>
              <c:extLst>
                <c:ext xmlns:c15="http://schemas.microsoft.com/office/drawing/2012/chart" uri="{CE6537A1-D6FC-4f65-9D91-7224C49458BB}"/>
                <c:ext xmlns:c16="http://schemas.microsoft.com/office/drawing/2014/chart" uri="{C3380CC4-5D6E-409C-BE32-E72D297353CC}">
                  <c16:uniqueId val="{0000000A-24B1-4C97-B849-F31FD68C8113}"/>
                </c:ext>
              </c:extLst>
            </c:dLbl>
            <c:dLbl>
              <c:idx val="8"/>
              <c:delete val="1"/>
              <c:extLst>
                <c:ext xmlns:c15="http://schemas.microsoft.com/office/drawing/2012/chart" uri="{CE6537A1-D6FC-4f65-9D91-7224C49458BB}"/>
                <c:ext xmlns:c16="http://schemas.microsoft.com/office/drawing/2014/chart" uri="{C3380CC4-5D6E-409C-BE32-E72D297353CC}">
                  <c16:uniqueId val="{0000000B-24B1-4C97-B849-F31FD68C8113}"/>
                </c:ext>
              </c:extLst>
            </c:dLbl>
            <c:dLbl>
              <c:idx val="9"/>
              <c:delete val="1"/>
              <c:extLst>
                <c:ext xmlns:c15="http://schemas.microsoft.com/office/drawing/2012/chart" uri="{CE6537A1-D6FC-4f65-9D91-7224C49458BB}"/>
                <c:ext xmlns:c16="http://schemas.microsoft.com/office/drawing/2014/chart" uri="{C3380CC4-5D6E-409C-BE32-E72D297353CC}">
                  <c16:uniqueId val="{0000000C-24B1-4C97-B849-F31FD68C8113}"/>
                </c:ext>
              </c:extLst>
            </c:dLbl>
            <c:dLbl>
              <c:idx val="10"/>
              <c:delete val="1"/>
              <c:extLst>
                <c:ext xmlns:c15="http://schemas.microsoft.com/office/drawing/2012/chart" uri="{CE6537A1-D6FC-4f65-9D91-7224C49458BB}"/>
                <c:ext xmlns:c16="http://schemas.microsoft.com/office/drawing/2014/chart" uri="{C3380CC4-5D6E-409C-BE32-E72D297353CC}">
                  <c16:uniqueId val="{0000000D-24B1-4C97-B849-F31FD68C8113}"/>
                </c:ext>
              </c:extLst>
            </c:dLbl>
            <c:dLbl>
              <c:idx val="11"/>
              <c:delete val="1"/>
              <c:extLst>
                <c:ext xmlns:c15="http://schemas.microsoft.com/office/drawing/2012/chart" uri="{CE6537A1-D6FC-4f65-9D91-7224C49458BB}"/>
                <c:ext xmlns:c16="http://schemas.microsoft.com/office/drawing/2014/chart" uri="{C3380CC4-5D6E-409C-BE32-E72D297353CC}">
                  <c16:uniqueId val="{0000000E-24B1-4C97-B849-F31FD68C8113}"/>
                </c:ext>
              </c:extLst>
            </c:dLbl>
            <c:dLbl>
              <c:idx val="12"/>
              <c:delete val="1"/>
              <c:extLst>
                <c:ext xmlns:c15="http://schemas.microsoft.com/office/drawing/2012/chart" uri="{CE6537A1-D6FC-4f65-9D91-7224C49458BB}"/>
                <c:ext xmlns:c16="http://schemas.microsoft.com/office/drawing/2014/chart" uri="{C3380CC4-5D6E-409C-BE32-E72D297353CC}">
                  <c16:uniqueId val="{0000000F-24B1-4C97-B849-F31FD68C811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4B1-4C97-B849-F31FD68C8113}"/>
                </c:ext>
              </c:extLst>
            </c:dLbl>
            <c:dLbl>
              <c:idx val="14"/>
              <c:delete val="1"/>
              <c:extLst>
                <c:ext xmlns:c15="http://schemas.microsoft.com/office/drawing/2012/chart" uri="{CE6537A1-D6FC-4f65-9D91-7224C49458BB}"/>
                <c:ext xmlns:c16="http://schemas.microsoft.com/office/drawing/2014/chart" uri="{C3380CC4-5D6E-409C-BE32-E72D297353CC}">
                  <c16:uniqueId val="{00000011-24B1-4C97-B849-F31FD68C8113}"/>
                </c:ext>
              </c:extLst>
            </c:dLbl>
            <c:dLbl>
              <c:idx val="15"/>
              <c:delete val="1"/>
              <c:extLst>
                <c:ext xmlns:c15="http://schemas.microsoft.com/office/drawing/2012/chart" uri="{CE6537A1-D6FC-4f65-9D91-7224C49458BB}"/>
                <c:ext xmlns:c16="http://schemas.microsoft.com/office/drawing/2014/chart" uri="{C3380CC4-5D6E-409C-BE32-E72D297353CC}">
                  <c16:uniqueId val="{00000012-24B1-4C97-B849-F31FD68C8113}"/>
                </c:ext>
              </c:extLst>
            </c:dLbl>
            <c:dLbl>
              <c:idx val="16"/>
              <c:delete val="1"/>
              <c:extLst>
                <c:ext xmlns:c15="http://schemas.microsoft.com/office/drawing/2012/chart" uri="{CE6537A1-D6FC-4f65-9D91-7224C49458BB}"/>
                <c:ext xmlns:c16="http://schemas.microsoft.com/office/drawing/2014/chart" uri="{C3380CC4-5D6E-409C-BE32-E72D297353CC}">
                  <c16:uniqueId val="{00000013-24B1-4C97-B849-F31FD68C8113}"/>
                </c:ext>
              </c:extLst>
            </c:dLbl>
            <c:dLbl>
              <c:idx val="17"/>
              <c:delete val="1"/>
              <c:extLst>
                <c:ext xmlns:c15="http://schemas.microsoft.com/office/drawing/2012/chart" uri="{CE6537A1-D6FC-4f65-9D91-7224C49458BB}"/>
                <c:ext xmlns:c16="http://schemas.microsoft.com/office/drawing/2014/chart" uri="{C3380CC4-5D6E-409C-BE32-E72D297353CC}">
                  <c16:uniqueId val="{00000014-24B1-4C97-B849-F31FD68C8113}"/>
                </c:ext>
              </c:extLst>
            </c:dLbl>
            <c:dLbl>
              <c:idx val="18"/>
              <c:delete val="1"/>
              <c:extLst>
                <c:ext xmlns:c15="http://schemas.microsoft.com/office/drawing/2012/chart" uri="{CE6537A1-D6FC-4f65-9D91-7224C49458BB}"/>
                <c:ext xmlns:c16="http://schemas.microsoft.com/office/drawing/2014/chart" uri="{C3380CC4-5D6E-409C-BE32-E72D297353CC}">
                  <c16:uniqueId val="{00000015-24B1-4C97-B849-F31FD68C8113}"/>
                </c:ext>
              </c:extLst>
            </c:dLbl>
            <c:dLbl>
              <c:idx val="19"/>
              <c:delete val="1"/>
              <c:extLst>
                <c:ext xmlns:c15="http://schemas.microsoft.com/office/drawing/2012/chart" uri="{CE6537A1-D6FC-4f65-9D91-7224C49458BB}"/>
                <c:ext xmlns:c16="http://schemas.microsoft.com/office/drawing/2014/chart" uri="{C3380CC4-5D6E-409C-BE32-E72D297353CC}">
                  <c16:uniqueId val="{00000016-24B1-4C97-B849-F31FD68C8113}"/>
                </c:ext>
              </c:extLst>
            </c:dLbl>
            <c:dLbl>
              <c:idx val="20"/>
              <c:delete val="1"/>
              <c:extLst>
                <c:ext xmlns:c15="http://schemas.microsoft.com/office/drawing/2012/chart" uri="{CE6537A1-D6FC-4f65-9D91-7224C49458BB}"/>
                <c:ext xmlns:c16="http://schemas.microsoft.com/office/drawing/2014/chart" uri="{C3380CC4-5D6E-409C-BE32-E72D297353CC}">
                  <c16:uniqueId val="{00000017-24B1-4C97-B849-F31FD68C8113}"/>
                </c:ext>
              </c:extLst>
            </c:dLbl>
            <c:dLbl>
              <c:idx val="21"/>
              <c:delete val="1"/>
              <c:extLst>
                <c:ext xmlns:c15="http://schemas.microsoft.com/office/drawing/2012/chart" uri="{CE6537A1-D6FC-4f65-9D91-7224C49458BB}"/>
                <c:ext xmlns:c16="http://schemas.microsoft.com/office/drawing/2014/chart" uri="{C3380CC4-5D6E-409C-BE32-E72D297353CC}">
                  <c16:uniqueId val="{00000018-24B1-4C97-B849-F31FD68C8113}"/>
                </c:ext>
              </c:extLst>
            </c:dLbl>
            <c:dLbl>
              <c:idx val="22"/>
              <c:delete val="1"/>
              <c:extLst>
                <c:ext xmlns:c15="http://schemas.microsoft.com/office/drawing/2012/chart" uri="{CE6537A1-D6FC-4f65-9D91-7224C49458BB}"/>
                <c:ext xmlns:c16="http://schemas.microsoft.com/office/drawing/2014/chart" uri="{C3380CC4-5D6E-409C-BE32-E72D297353CC}">
                  <c16:uniqueId val="{00000019-24B1-4C97-B849-F31FD68C8113}"/>
                </c:ext>
              </c:extLst>
            </c:dLbl>
            <c:dLbl>
              <c:idx val="23"/>
              <c:delete val="1"/>
              <c:extLst>
                <c:ext xmlns:c15="http://schemas.microsoft.com/office/drawing/2012/chart" uri="{CE6537A1-D6FC-4f65-9D91-7224C49458BB}"/>
                <c:ext xmlns:c16="http://schemas.microsoft.com/office/drawing/2014/chart" uri="{C3380CC4-5D6E-409C-BE32-E72D297353CC}">
                  <c16:uniqueId val="{0000001A-24B1-4C97-B849-F31FD68C8113}"/>
                </c:ext>
              </c:extLst>
            </c:dLbl>
            <c:dLbl>
              <c:idx val="24"/>
              <c:delete val="1"/>
              <c:extLst>
                <c:ext xmlns:c15="http://schemas.microsoft.com/office/drawing/2012/chart" uri="{CE6537A1-D6FC-4f65-9D91-7224C49458BB}"/>
                <c:ext xmlns:c16="http://schemas.microsoft.com/office/drawing/2014/chart" uri="{C3380CC4-5D6E-409C-BE32-E72D297353CC}">
                  <c16:uniqueId val="{0000001B-24B1-4C97-B849-F31FD68C811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4B1-4C97-B849-F31FD68C811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Coesfeld (327)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223367</v>
      </c>
      <c r="F11" s="238">
        <v>222921</v>
      </c>
      <c r="G11" s="238">
        <v>224494</v>
      </c>
      <c r="H11" s="238">
        <v>219456</v>
      </c>
      <c r="I11" s="265">
        <v>219533</v>
      </c>
      <c r="J11" s="263">
        <v>3834</v>
      </c>
      <c r="K11" s="266">
        <v>1.7464344768212523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15.784784681712161</v>
      </c>
      <c r="E13" s="115">
        <v>35258</v>
      </c>
      <c r="F13" s="114">
        <v>34683</v>
      </c>
      <c r="G13" s="114">
        <v>35303</v>
      </c>
      <c r="H13" s="114">
        <v>35066</v>
      </c>
      <c r="I13" s="140">
        <v>34768</v>
      </c>
      <c r="J13" s="115">
        <v>490</v>
      </c>
      <c r="K13" s="116">
        <v>1.4093419236079152</v>
      </c>
    </row>
    <row r="14" spans="1:255" ht="14.1" customHeight="1" x14ac:dyDescent="0.2">
      <c r="A14" s="306" t="s">
        <v>230</v>
      </c>
      <c r="B14" s="307"/>
      <c r="C14" s="308"/>
      <c r="D14" s="113">
        <v>64.971101371285826</v>
      </c>
      <c r="E14" s="115">
        <v>145124</v>
      </c>
      <c r="F14" s="114">
        <v>145445</v>
      </c>
      <c r="G14" s="114">
        <v>146594</v>
      </c>
      <c r="H14" s="114">
        <v>142492</v>
      </c>
      <c r="I14" s="140">
        <v>143014</v>
      </c>
      <c r="J14" s="115">
        <v>2110</v>
      </c>
      <c r="K14" s="116">
        <v>1.4753800327240689</v>
      </c>
    </row>
    <row r="15" spans="1:255" ht="14.1" customHeight="1" x14ac:dyDescent="0.2">
      <c r="A15" s="306" t="s">
        <v>231</v>
      </c>
      <c r="B15" s="307"/>
      <c r="C15" s="308"/>
      <c r="D15" s="113">
        <v>10.017146668934981</v>
      </c>
      <c r="E15" s="115">
        <v>22375</v>
      </c>
      <c r="F15" s="114">
        <v>22302</v>
      </c>
      <c r="G15" s="114">
        <v>22243</v>
      </c>
      <c r="H15" s="114">
        <v>21867</v>
      </c>
      <c r="I15" s="140">
        <v>21784</v>
      </c>
      <c r="J15" s="115">
        <v>591</v>
      </c>
      <c r="K15" s="116">
        <v>2.7130003672420124</v>
      </c>
    </row>
    <row r="16" spans="1:255" ht="14.1" customHeight="1" x14ac:dyDescent="0.2">
      <c r="A16" s="306" t="s">
        <v>232</v>
      </c>
      <c r="B16" s="307"/>
      <c r="C16" s="308"/>
      <c r="D16" s="113">
        <v>7.9438771170316116</v>
      </c>
      <c r="E16" s="115">
        <v>17744</v>
      </c>
      <c r="F16" s="114">
        <v>17608</v>
      </c>
      <c r="G16" s="114">
        <v>17436</v>
      </c>
      <c r="H16" s="114">
        <v>17179</v>
      </c>
      <c r="I16" s="140">
        <v>17105</v>
      </c>
      <c r="J16" s="115">
        <v>639</v>
      </c>
      <c r="K16" s="116">
        <v>3.735749780765858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1.1608697793317724</v>
      </c>
      <c r="E18" s="115">
        <v>2593</v>
      </c>
      <c r="F18" s="114">
        <v>2531</v>
      </c>
      <c r="G18" s="114">
        <v>2609</v>
      </c>
      <c r="H18" s="114">
        <v>2528</v>
      </c>
      <c r="I18" s="140">
        <v>2543</v>
      </c>
      <c r="J18" s="115">
        <v>50</v>
      </c>
      <c r="K18" s="116">
        <v>1.9661816751867873</v>
      </c>
    </row>
    <row r="19" spans="1:255" ht="14.1" customHeight="1" x14ac:dyDescent="0.2">
      <c r="A19" s="306" t="s">
        <v>235</v>
      </c>
      <c r="B19" s="307" t="s">
        <v>236</v>
      </c>
      <c r="C19" s="308"/>
      <c r="D19" s="113">
        <v>0.86225807751368821</v>
      </c>
      <c r="E19" s="115">
        <v>1926</v>
      </c>
      <c r="F19" s="114">
        <v>1869</v>
      </c>
      <c r="G19" s="114">
        <v>1925</v>
      </c>
      <c r="H19" s="114">
        <v>1841</v>
      </c>
      <c r="I19" s="140">
        <v>1851</v>
      </c>
      <c r="J19" s="115">
        <v>75</v>
      </c>
      <c r="K19" s="116">
        <v>4.0518638573743919</v>
      </c>
    </row>
    <row r="20" spans="1:255" ht="14.1" customHeight="1" x14ac:dyDescent="0.2">
      <c r="A20" s="306">
        <v>12</v>
      </c>
      <c r="B20" s="307" t="s">
        <v>237</v>
      </c>
      <c r="C20" s="308"/>
      <c r="D20" s="113">
        <v>1.3569596225046672</v>
      </c>
      <c r="E20" s="115">
        <v>3031</v>
      </c>
      <c r="F20" s="114">
        <v>2942</v>
      </c>
      <c r="G20" s="114">
        <v>3025</v>
      </c>
      <c r="H20" s="114">
        <v>2950</v>
      </c>
      <c r="I20" s="140">
        <v>2935</v>
      </c>
      <c r="J20" s="115">
        <v>96</v>
      </c>
      <c r="K20" s="116">
        <v>3.2708688245315161</v>
      </c>
    </row>
    <row r="21" spans="1:255" ht="14.1" customHeight="1" x14ac:dyDescent="0.2">
      <c r="A21" s="306">
        <v>21</v>
      </c>
      <c r="B21" s="307" t="s">
        <v>238</v>
      </c>
      <c r="C21" s="308"/>
      <c r="D21" s="113">
        <v>0.42038438981586357</v>
      </c>
      <c r="E21" s="115">
        <v>939</v>
      </c>
      <c r="F21" s="114">
        <v>935</v>
      </c>
      <c r="G21" s="114">
        <v>953</v>
      </c>
      <c r="H21" s="114">
        <v>942</v>
      </c>
      <c r="I21" s="140">
        <v>915</v>
      </c>
      <c r="J21" s="115">
        <v>24</v>
      </c>
      <c r="K21" s="116">
        <v>2.622950819672131</v>
      </c>
    </row>
    <row r="22" spans="1:255" ht="14.1" customHeight="1" x14ac:dyDescent="0.2">
      <c r="A22" s="306">
        <v>22</v>
      </c>
      <c r="B22" s="307" t="s">
        <v>239</v>
      </c>
      <c r="C22" s="308"/>
      <c r="D22" s="113">
        <v>4.1577314464535942</v>
      </c>
      <c r="E22" s="115">
        <v>9287</v>
      </c>
      <c r="F22" s="114">
        <v>9338</v>
      </c>
      <c r="G22" s="114">
        <v>9441</v>
      </c>
      <c r="H22" s="114">
        <v>9452</v>
      </c>
      <c r="I22" s="140">
        <v>9472</v>
      </c>
      <c r="J22" s="115">
        <v>-185</v>
      </c>
      <c r="K22" s="116">
        <v>-1.953125</v>
      </c>
    </row>
    <row r="23" spans="1:255" ht="14.1" customHeight="1" x14ac:dyDescent="0.2">
      <c r="A23" s="306">
        <v>23</v>
      </c>
      <c r="B23" s="307" t="s">
        <v>240</v>
      </c>
      <c r="C23" s="308"/>
      <c r="D23" s="113">
        <v>0.92090595298320699</v>
      </c>
      <c r="E23" s="115">
        <v>2057</v>
      </c>
      <c r="F23" s="114">
        <v>2088</v>
      </c>
      <c r="G23" s="114">
        <v>2113</v>
      </c>
      <c r="H23" s="114">
        <v>2088</v>
      </c>
      <c r="I23" s="140">
        <v>2124</v>
      </c>
      <c r="J23" s="115">
        <v>-67</v>
      </c>
      <c r="K23" s="116">
        <v>-3.1544256120527305</v>
      </c>
    </row>
    <row r="24" spans="1:255" ht="14.1" customHeight="1" x14ac:dyDescent="0.2">
      <c r="A24" s="306">
        <v>24</v>
      </c>
      <c r="B24" s="307" t="s">
        <v>241</v>
      </c>
      <c r="C24" s="308"/>
      <c r="D24" s="113">
        <v>5.1748915461997518</v>
      </c>
      <c r="E24" s="115">
        <v>11559</v>
      </c>
      <c r="F24" s="114">
        <v>11568</v>
      </c>
      <c r="G24" s="114">
        <v>11855</v>
      </c>
      <c r="H24" s="114">
        <v>11690</v>
      </c>
      <c r="I24" s="140">
        <v>11733</v>
      </c>
      <c r="J24" s="115">
        <v>-174</v>
      </c>
      <c r="K24" s="116">
        <v>-1.4829966760419331</v>
      </c>
    </row>
    <row r="25" spans="1:255" ht="14.1" customHeight="1" x14ac:dyDescent="0.2">
      <c r="A25" s="306">
        <v>25</v>
      </c>
      <c r="B25" s="307" t="s">
        <v>242</v>
      </c>
      <c r="C25" s="308"/>
      <c r="D25" s="113">
        <v>5.9802925230674182</v>
      </c>
      <c r="E25" s="115">
        <v>13358</v>
      </c>
      <c r="F25" s="114">
        <v>13461</v>
      </c>
      <c r="G25" s="114">
        <v>13617</v>
      </c>
      <c r="H25" s="114">
        <v>13238</v>
      </c>
      <c r="I25" s="140">
        <v>13346</v>
      </c>
      <c r="J25" s="115">
        <v>12</v>
      </c>
      <c r="K25" s="116">
        <v>8.9914581147909484E-2</v>
      </c>
    </row>
    <row r="26" spans="1:255" ht="14.1" customHeight="1" x14ac:dyDescent="0.2">
      <c r="A26" s="306">
        <v>26</v>
      </c>
      <c r="B26" s="307" t="s">
        <v>243</v>
      </c>
      <c r="C26" s="308"/>
      <c r="D26" s="113">
        <v>3.1584790949424044</v>
      </c>
      <c r="E26" s="115">
        <v>7055</v>
      </c>
      <c r="F26" s="114">
        <v>7093</v>
      </c>
      <c r="G26" s="114">
        <v>7233</v>
      </c>
      <c r="H26" s="114">
        <v>7077</v>
      </c>
      <c r="I26" s="140">
        <v>7122</v>
      </c>
      <c r="J26" s="115">
        <v>-67</v>
      </c>
      <c r="K26" s="116">
        <v>-0.94074698118506039</v>
      </c>
    </row>
    <row r="27" spans="1:255" ht="14.1" customHeight="1" x14ac:dyDescent="0.2">
      <c r="A27" s="306">
        <v>27</v>
      </c>
      <c r="B27" s="307" t="s">
        <v>244</v>
      </c>
      <c r="C27" s="308"/>
      <c r="D27" s="113">
        <v>2.6409451709518414</v>
      </c>
      <c r="E27" s="115">
        <v>5899</v>
      </c>
      <c r="F27" s="114">
        <v>5876</v>
      </c>
      <c r="G27" s="114">
        <v>5893</v>
      </c>
      <c r="H27" s="114">
        <v>5730</v>
      </c>
      <c r="I27" s="140">
        <v>5727</v>
      </c>
      <c r="J27" s="115">
        <v>172</v>
      </c>
      <c r="K27" s="116">
        <v>3.0033176182992842</v>
      </c>
    </row>
    <row r="28" spans="1:255" ht="14.1" customHeight="1" x14ac:dyDescent="0.2">
      <c r="A28" s="306">
        <v>28</v>
      </c>
      <c r="B28" s="307" t="s">
        <v>245</v>
      </c>
      <c r="C28" s="308"/>
      <c r="D28" s="113">
        <v>1.1107280842738632</v>
      </c>
      <c r="E28" s="115">
        <v>2481</v>
      </c>
      <c r="F28" s="114">
        <v>2492</v>
      </c>
      <c r="G28" s="114">
        <v>2531</v>
      </c>
      <c r="H28" s="114">
        <v>2563</v>
      </c>
      <c r="I28" s="140">
        <v>2570</v>
      </c>
      <c r="J28" s="115">
        <v>-89</v>
      </c>
      <c r="K28" s="116">
        <v>-3.463035019455253</v>
      </c>
    </row>
    <row r="29" spans="1:255" ht="14.1" customHeight="1" x14ac:dyDescent="0.2">
      <c r="A29" s="306">
        <v>29</v>
      </c>
      <c r="B29" s="307" t="s">
        <v>246</v>
      </c>
      <c r="C29" s="308"/>
      <c r="D29" s="113">
        <v>3.0586433985324599</v>
      </c>
      <c r="E29" s="115">
        <v>6832</v>
      </c>
      <c r="F29" s="114">
        <v>6824</v>
      </c>
      <c r="G29" s="114">
        <v>6882</v>
      </c>
      <c r="H29" s="114">
        <v>6672</v>
      </c>
      <c r="I29" s="140">
        <v>6686</v>
      </c>
      <c r="J29" s="115">
        <v>146</v>
      </c>
      <c r="K29" s="116">
        <v>2.1836673646425369</v>
      </c>
    </row>
    <row r="30" spans="1:255" ht="14.1" customHeight="1" x14ac:dyDescent="0.2">
      <c r="A30" s="306" t="s">
        <v>247</v>
      </c>
      <c r="B30" s="307" t="s">
        <v>248</v>
      </c>
      <c r="C30" s="308"/>
      <c r="D30" s="113">
        <v>2.0607341281388925</v>
      </c>
      <c r="E30" s="115">
        <v>4603</v>
      </c>
      <c r="F30" s="114">
        <v>4544</v>
      </c>
      <c r="G30" s="114">
        <v>4620</v>
      </c>
      <c r="H30" s="114">
        <v>4465</v>
      </c>
      <c r="I30" s="140">
        <v>4504</v>
      </c>
      <c r="J30" s="115">
        <v>99</v>
      </c>
      <c r="K30" s="116">
        <v>2.1980461811722911</v>
      </c>
    </row>
    <row r="31" spans="1:255" ht="14.1" customHeight="1" x14ac:dyDescent="0.2">
      <c r="A31" s="306" t="s">
        <v>249</v>
      </c>
      <c r="B31" s="307" t="s">
        <v>250</v>
      </c>
      <c r="C31" s="308"/>
      <c r="D31" s="113">
        <v>0.98000152215859992</v>
      </c>
      <c r="E31" s="115">
        <v>2189</v>
      </c>
      <c r="F31" s="114">
        <v>2237</v>
      </c>
      <c r="G31" s="114">
        <v>2222</v>
      </c>
      <c r="H31" s="114">
        <v>2169</v>
      </c>
      <c r="I31" s="140">
        <v>2143</v>
      </c>
      <c r="J31" s="115">
        <v>46</v>
      </c>
      <c r="K31" s="116">
        <v>2.1465235650956602</v>
      </c>
    </row>
    <row r="32" spans="1:255" ht="14.1" customHeight="1" x14ac:dyDescent="0.2">
      <c r="A32" s="306">
        <v>31</v>
      </c>
      <c r="B32" s="307" t="s">
        <v>251</v>
      </c>
      <c r="C32" s="308"/>
      <c r="D32" s="113">
        <v>0.80181942722067268</v>
      </c>
      <c r="E32" s="115">
        <v>1791</v>
      </c>
      <c r="F32" s="114">
        <v>1765</v>
      </c>
      <c r="G32" s="114">
        <v>1736</v>
      </c>
      <c r="H32" s="114">
        <v>1686</v>
      </c>
      <c r="I32" s="140">
        <v>1680</v>
      </c>
      <c r="J32" s="115">
        <v>111</v>
      </c>
      <c r="K32" s="116">
        <v>6.6071428571428568</v>
      </c>
    </row>
    <row r="33" spans="1:11" ht="14.1" customHeight="1" x14ac:dyDescent="0.2">
      <c r="A33" s="306">
        <v>32</v>
      </c>
      <c r="B33" s="307" t="s">
        <v>252</v>
      </c>
      <c r="C33" s="308"/>
      <c r="D33" s="113">
        <v>2.7855502379492045</v>
      </c>
      <c r="E33" s="115">
        <v>6222</v>
      </c>
      <c r="F33" s="114">
        <v>6143</v>
      </c>
      <c r="G33" s="114">
        <v>6281</v>
      </c>
      <c r="H33" s="114">
        <v>6172</v>
      </c>
      <c r="I33" s="140">
        <v>6100</v>
      </c>
      <c r="J33" s="115">
        <v>122</v>
      </c>
      <c r="K33" s="116">
        <v>2</v>
      </c>
    </row>
    <row r="34" spans="1:11" ht="14.1" customHeight="1" x14ac:dyDescent="0.2">
      <c r="A34" s="306">
        <v>33</v>
      </c>
      <c r="B34" s="307" t="s">
        <v>253</v>
      </c>
      <c r="C34" s="308"/>
      <c r="D34" s="113">
        <v>1.7661516696736761</v>
      </c>
      <c r="E34" s="115">
        <v>3945</v>
      </c>
      <c r="F34" s="114">
        <v>3971</v>
      </c>
      <c r="G34" s="114">
        <v>4065</v>
      </c>
      <c r="H34" s="114">
        <v>3939</v>
      </c>
      <c r="I34" s="140">
        <v>3934</v>
      </c>
      <c r="J34" s="115">
        <v>11</v>
      </c>
      <c r="K34" s="116">
        <v>0.27961362480935437</v>
      </c>
    </row>
    <row r="35" spans="1:11" ht="14.1" customHeight="1" x14ac:dyDescent="0.2">
      <c r="A35" s="306">
        <v>34</v>
      </c>
      <c r="B35" s="307" t="s">
        <v>254</v>
      </c>
      <c r="C35" s="308"/>
      <c r="D35" s="113">
        <v>2.3517350369571153</v>
      </c>
      <c r="E35" s="115">
        <v>5253</v>
      </c>
      <c r="F35" s="114">
        <v>5247</v>
      </c>
      <c r="G35" s="114">
        <v>5252</v>
      </c>
      <c r="H35" s="114">
        <v>5160</v>
      </c>
      <c r="I35" s="140">
        <v>5177</v>
      </c>
      <c r="J35" s="115">
        <v>76</v>
      </c>
      <c r="K35" s="116">
        <v>1.4680316785783272</v>
      </c>
    </row>
    <row r="36" spans="1:11" ht="14.1" customHeight="1" x14ac:dyDescent="0.2">
      <c r="A36" s="306">
        <v>41</v>
      </c>
      <c r="B36" s="307" t="s">
        <v>255</v>
      </c>
      <c r="C36" s="308"/>
      <c r="D36" s="113">
        <v>0.66034821616442896</v>
      </c>
      <c r="E36" s="115">
        <v>1475</v>
      </c>
      <c r="F36" s="114">
        <v>1499</v>
      </c>
      <c r="G36" s="114">
        <v>1505</v>
      </c>
      <c r="H36" s="114">
        <v>1511</v>
      </c>
      <c r="I36" s="140">
        <v>1514</v>
      </c>
      <c r="J36" s="115">
        <v>-39</v>
      </c>
      <c r="K36" s="116">
        <v>-2.5759577278731838</v>
      </c>
    </row>
    <row r="37" spans="1:11" ht="14.1" customHeight="1" x14ac:dyDescent="0.2">
      <c r="A37" s="306">
        <v>42</v>
      </c>
      <c r="B37" s="307" t="s">
        <v>256</v>
      </c>
      <c r="C37" s="308"/>
      <c r="D37" s="113">
        <v>0.14729122923260821</v>
      </c>
      <c r="E37" s="115">
        <v>329</v>
      </c>
      <c r="F37" s="114">
        <v>325</v>
      </c>
      <c r="G37" s="114">
        <v>317</v>
      </c>
      <c r="H37" s="114">
        <v>316</v>
      </c>
      <c r="I37" s="140">
        <v>322</v>
      </c>
      <c r="J37" s="115">
        <v>7</v>
      </c>
      <c r="K37" s="116">
        <v>2.1739130434782608</v>
      </c>
    </row>
    <row r="38" spans="1:11" ht="14.1" customHeight="1" x14ac:dyDescent="0.2">
      <c r="A38" s="306">
        <v>43</v>
      </c>
      <c r="B38" s="307" t="s">
        <v>257</v>
      </c>
      <c r="C38" s="308"/>
      <c r="D38" s="113">
        <v>1.441573732914889</v>
      </c>
      <c r="E38" s="115">
        <v>3220</v>
      </c>
      <c r="F38" s="114">
        <v>3196</v>
      </c>
      <c r="G38" s="114">
        <v>3183</v>
      </c>
      <c r="H38" s="114">
        <v>2990</v>
      </c>
      <c r="I38" s="140">
        <v>2979</v>
      </c>
      <c r="J38" s="115">
        <v>241</v>
      </c>
      <c r="K38" s="116">
        <v>8.0899630748573355</v>
      </c>
    </row>
    <row r="39" spans="1:11" ht="14.1" customHeight="1" x14ac:dyDescent="0.2">
      <c r="A39" s="306">
        <v>51</v>
      </c>
      <c r="B39" s="307" t="s">
        <v>258</v>
      </c>
      <c r="C39" s="308"/>
      <c r="D39" s="113">
        <v>6.096692886594707</v>
      </c>
      <c r="E39" s="115">
        <v>13618</v>
      </c>
      <c r="F39" s="114">
        <v>13451</v>
      </c>
      <c r="G39" s="114">
        <v>13803</v>
      </c>
      <c r="H39" s="114">
        <v>13485</v>
      </c>
      <c r="I39" s="140">
        <v>13403</v>
      </c>
      <c r="J39" s="115">
        <v>215</v>
      </c>
      <c r="K39" s="116">
        <v>1.6041184809371036</v>
      </c>
    </row>
    <row r="40" spans="1:11" ht="14.1" customHeight="1" x14ac:dyDescent="0.2">
      <c r="A40" s="306" t="s">
        <v>259</v>
      </c>
      <c r="B40" s="307" t="s">
        <v>260</v>
      </c>
      <c r="C40" s="308"/>
      <c r="D40" s="113">
        <v>5.4296292648421653</v>
      </c>
      <c r="E40" s="115">
        <v>12128</v>
      </c>
      <c r="F40" s="114">
        <v>11944</v>
      </c>
      <c r="G40" s="114">
        <v>12287</v>
      </c>
      <c r="H40" s="114">
        <v>12031</v>
      </c>
      <c r="I40" s="140">
        <v>11937</v>
      </c>
      <c r="J40" s="115">
        <v>191</v>
      </c>
      <c r="K40" s="116">
        <v>1.6000670185138643</v>
      </c>
    </row>
    <row r="41" spans="1:11" ht="14.1" customHeight="1" x14ac:dyDescent="0.2">
      <c r="A41" s="306"/>
      <c r="B41" s="307" t="s">
        <v>261</v>
      </c>
      <c r="C41" s="308"/>
      <c r="D41" s="113">
        <v>4.6873531005027598</v>
      </c>
      <c r="E41" s="115">
        <v>10470</v>
      </c>
      <c r="F41" s="114">
        <v>10290</v>
      </c>
      <c r="G41" s="114">
        <v>10623</v>
      </c>
      <c r="H41" s="114">
        <v>10384</v>
      </c>
      <c r="I41" s="140">
        <v>10286</v>
      </c>
      <c r="J41" s="115">
        <v>184</v>
      </c>
      <c r="K41" s="116">
        <v>1.7888391989111414</v>
      </c>
    </row>
    <row r="42" spans="1:11" ht="14.1" customHeight="1" x14ac:dyDescent="0.2">
      <c r="A42" s="306">
        <v>52</v>
      </c>
      <c r="B42" s="307" t="s">
        <v>262</v>
      </c>
      <c r="C42" s="308"/>
      <c r="D42" s="113">
        <v>3.9316461249871288</v>
      </c>
      <c r="E42" s="115">
        <v>8782</v>
      </c>
      <c r="F42" s="114">
        <v>8803</v>
      </c>
      <c r="G42" s="114">
        <v>8948</v>
      </c>
      <c r="H42" s="114">
        <v>8814</v>
      </c>
      <c r="I42" s="140">
        <v>8715</v>
      </c>
      <c r="J42" s="115">
        <v>67</v>
      </c>
      <c r="K42" s="116">
        <v>0.76878944348823863</v>
      </c>
    </row>
    <row r="43" spans="1:11" ht="14.1" customHeight="1" x14ac:dyDescent="0.2">
      <c r="A43" s="306" t="s">
        <v>263</v>
      </c>
      <c r="B43" s="307" t="s">
        <v>264</v>
      </c>
      <c r="C43" s="308"/>
      <c r="D43" s="113">
        <v>3.4579861841722366</v>
      </c>
      <c r="E43" s="115">
        <v>7724</v>
      </c>
      <c r="F43" s="114">
        <v>7745</v>
      </c>
      <c r="G43" s="114">
        <v>7861</v>
      </c>
      <c r="H43" s="114">
        <v>7736</v>
      </c>
      <c r="I43" s="140">
        <v>7660</v>
      </c>
      <c r="J43" s="115">
        <v>64</v>
      </c>
      <c r="K43" s="116">
        <v>0.835509138381201</v>
      </c>
    </row>
    <row r="44" spans="1:11" ht="14.1" customHeight="1" x14ac:dyDescent="0.2">
      <c r="A44" s="306">
        <v>53</v>
      </c>
      <c r="B44" s="307" t="s">
        <v>265</v>
      </c>
      <c r="C44" s="308"/>
      <c r="D44" s="113">
        <v>0.53588936593140435</v>
      </c>
      <c r="E44" s="115">
        <v>1197</v>
      </c>
      <c r="F44" s="114">
        <v>1176</v>
      </c>
      <c r="G44" s="114">
        <v>1204</v>
      </c>
      <c r="H44" s="114">
        <v>1194</v>
      </c>
      <c r="I44" s="140">
        <v>1208</v>
      </c>
      <c r="J44" s="115">
        <v>-11</v>
      </c>
      <c r="K44" s="116">
        <v>-0.91059602649006621</v>
      </c>
    </row>
    <row r="45" spans="1:11" ht="14.1" customHeight="1" x14ac:dyDescent="0.2">
      <c r="A45" s="306" t="s">
        <v>266</v>
      </c>
      <c r="B45" s="307" t="s">
        <v>267</v>
      </c>
      <c r="C45" s="308"/>
      <c r="D45" s="113">
        <v>0.44635062475656656</v>
      </c>
      <c r="E45" s="115">
        <v>997</v>
      </c>
      <c r="F45" s="114">
        <v>981</v>
      </c>
      <c r="G45" s="114">
        <v>1006</v>
      </c>
      <c r="H45" s="114">
        <v>1004</v>
      </c>
      <c r="I45" s="140">
        <v>1011</v>
      </c>
      <c r="J45" s="115">
        <v>-14</v>
      </c>
      <c r="K45" s="116">
        <v>-1.3847675568743818</v>
      </c>
    </row>
    <row r="46" spans="1:11" ht="14.1" customHeight="1" x14ac:dyDescent="0.2">
      <c r="A46" s="306">
        <v>54</v>
      </c>
      <c r="B46" s="307" t="s">
        <v>268</v>
      </c>
      <c r="C46" s="308"/>
      <c r="D46" s="113">
        <v>1.7312315606154893</v>
      </c>
      <c r="E46" s="115">
        <v>3867</v>
      </c>
      <c r="F46" s="114">
        <v>3822</v>
      </c>
      <c r="G46" s="114">
        <v>3846</v>
      </c>
      <c r="H46" s="114">
        <v>3748</v>
      </c>
      <c r="I46" s="140">
        <v>3704</v>
      </c>
      <c r="J46" s="115">
        <v>163</v>
      </c>
      <c r="K46" s="116">
        <v>4.4006479481641465</v>
      </c>
    </row>
    <row r="47" spans="1:11" ht="14.1" customHeight="1" x14ac:dyDescent="0.2">
      <c r="A47" s="306">
        <v>61</v>
      </c>
      <c r="B47" s="307" t="s">
        <v>269</v>
      </c>
      <c r="C47" s="308"/>
      <c r="D47" s="113">
        <v>3.2292147004705263</v>
      </c>
      <c r="E47" s="115">
        <v>7213</v>
      </c>
      <c r="F47" s="114">
        <v>7185</v>
      </c>
      <c r="G47" s="114">
        <v>7233</v>
      </c>
      <c r="H47" s="114">
        <v>7018</v>
      </c>
      <c r="I47" s="140">
        <v>7050</v>
      </c>
      <c r="J47" s="115">
        <v>163</v>
      </c>
      <c r="K47" s="116">
        <v>2.3120567375886525</v>
      </c>
    </row>
    <row r="48" spans="1:11" ht="14.1" customHeight="1" x14ac:dyDescent="0.2">
      <c r="A48" s="306">
        <v>62</v>
      </c>
      <c r="B48" s="307" t="s">
        <v>270</v>
      </c>
      <c r="C48" s="308"/>
      <c r="D48" s="113">
        <v>6.9052277194034932</v>
      </c>
      <c r="E48" s="115">
        <v>15424</v>
      </c>
      <c r="F48" s="114">
        <v>15486</v>
      </c>
      <c r="G48" s="114">
        <v>15507</v>
      </c>
      <c r="H48" s="114">
        <v>15133</v>
      </c>
      <c r="I48" s="140">
        <v>15273</v>
      </c>
      <c r="J48" s="115">
        <v>151</v>
      </c>
      <c r="K48" s="116">
        <v>0.98867282131866696</v>
      </c>
    </row>
    <row r="49" spans="1:11" ht="14.1" customHeight="1" x14ac:dyDescent="0.2">
      <c r="A49" s="306">
        <v>63</v>
      </c>
      <c r="B49" s="307" t="s">
        <v>271</v>
      </c>
      <c r="C49" s="308"/>
      <c r="D49" s="113">
        <v>1.3018932966821419</v>
      </c>
      <c r="E49" s="115">
        <v>2908</v>
      </c>
      <c r="F49" s="114">
        <v>2881</v>
      </c>
      <c r="G49" s="114">
        <v>2944</v>
      </c>
      <c r="H49" s="114">
        <v>2882</v>
      </c>
      <c r="I49" s="140">
        <v>2874</v>
      </c>
      <c r="J49" s="115">
        <v>34</v>
      </c>
      <c r="K49" s="116">
        <v>1.1830201809324983</v>
      </c>
    </row>
    <row r="50" spans="1:11" ht="14.1" customHeight="1" x14ac:dyDescent="0.2">
      <c r="A50" s="306" t="s">
        <v>272</v>
      </c>
      <c r="B50" s="307" t="s">
        <v>273</v>
      </c>
      <c r="C50" s="308"/>
      <c r="D50" s="113">
        <v>0.23638227670157186</v>
      </c>
      <c r="E50" s="115">
        <v>528</v>
      </c>
      <c r="F50" s="114">
        <v>526</v>
      </c>
      <c r="G50" s="114">
        <v>526</v>
      </c>
      <c r="H50" s="114">
        <v>503</v>
      </c>
      <c r="I50" s="140">
        <v>517</v>
      </c>
      <c r="J50" s="115">
        <v>11</v>
      </c>
      <c r="K50" s="116">
        <v>2.1276595744680851</v>
      </c>
    </row>
    <row r="51" spans="1:11" ht="14.1" customHeight="1" x14ac:dyDescent="0.2">
      <c r="A51" s="306" t="s">
        <v>274</v>
      </c>
      <c r="B51" s="307" t="s">
        <v>275</v>
      </c>
      <c r="C51" s="308"/>
      <c r="D51" s="113">
        <v>0.86315346492543665</v>
      </c>
      <c r="E51" s="115">
        <v>1928</v>
      </c>
      <c r="F51" s="114">
        <v>1910</v>
      </c>
      <c r="G51" s="114">
        <v>1969</v>
      </c>
      <c r="H51" s="114">
        <v>1955</v>
      </c>
      <c r="I51" s="140">
        <v>1933</v>
      </c>
      <c r="J51" s="115">
        <v>-5</v>
      </c>
      <c r="K51" s="116">
        <v>-0.2586652871184687</v>
      </c>
    </row>
    <row r="52" spans="1:11" ht="14.1" customHeight="1" x14ac:dyDescent="0.2">
      <c r="A52" s="306">
        <v>71</v>
      </c>
      <c r="B52" s="307" t="s">
        <v>276</v>
      </c>
      <c r="C52" s="308"/>
      <c r="D52" s="113">
        <v>10.765690545156625</v>
      </c>
      <c r="E52" s="115">
        <v>24047</v>
      </c>
      <c r="F52" s="114">
        <v>24004</v>
      </c>
      <c r="G52" s="114">
        <v>24103</v>
      </c>
      <c r="H52" s="114">
        <v>23518</v>
      </c>
      <c r="I52" s="140">
        <v>23583</v>
      </c>
      <c r="J52" s="115">
        <v>464</v>
      </c>
      <c r="K52" s="116">
        <v>1.9675189755332232</v>
      </c>
    </row>
    <row r="53" spans="1:11" ht="14.1" customHeight="1" x14ac:dyDescent="0.2">
      <c r="A53" s="306" t="s">
        <v>277</v>
      </c>
      <c r="B53" s="307" t="s">
        <v>278</v>
      </c>
      <c r="C53" s="308"/>
      <c r="D53" s="113">
        <v>4.2387640072168224</v>
      </c>
      <c r="E53" s="115">
        <v>9468</v>
      </c>
      <c r="F53" s="114">
        <v>9486</v>
      </c>
      <c r="G53" s="114">
        <v>9542</v>
      </c>
      <c r="H53" s="114">
        <v>9253</v>
      </c>
      <c r="I53" s="140">
        <v>9294</v>
      </c>
      <c r="J53" s="115">
        <v>174</v>
      </c>
      <c r="K53" s="116">
        <v>1.8721755971594578</v>
      </c>
    </row>
    <row r="54" spans="1:11" ht="14.1" customHeight="1" x14ac:dyDescent="0.2">
      <c r="A54" s="306" t="s">
        <v>279</v>
      </c>
      <c r="B54" s="307" t="s">
        <v>280</v>
      </c>
      <c r="C54" s="308"/>
      <c r="D54" s="113">
        <v>5.6342252884266699</v>
      </c>
      <c r="E54" s="115">
        <v>12585</v>
      </c>
      <c r="F54" s="114">
        <v>12553</v>
      </c>
      <c r="G54" s="114">
        <v>12594</v>
      </c>
      <c r="H54" s="114">
        <v>12333</v>
      </c>
      <c r="I54" s="140">
        <v>12364</v>
      </c>
      <c r="J54" s="115">
        <v>221</v>
      </c>
      <c r="K54" s="116">
        <v>1.7874474280168231</v>
      </c>
    </row>
    <row r="55" spans="1:11" ht="14.1" customHeight="1" x14ac:dyDescent="0.2">
      <c r="A55" s="306">
        <v>72</v>
      </c>
      <c r="B55" s="307" t="s">
        <v>281</v>
      </c>
      <c r="C55" s="308"/>
      <c r="D55" s="113">
        <v>3.240854736823255</v>
      </c>
      <c r="E55" s="115">
        <v>7239</v>
      </c>
      <c r="F55" s="114">
        <v>7223</v>
      </c>
      <c r="G55" s="114">
        <v>7157</v>
      </c>
      <c r="H55" s="114">
        <v>6934</v>
      </c>
      <c r="I55" s="140">
        <v>6993</v>
      </c>
      <c r="J55" s="115">
        <v>246</v>
      </c>
      <c r="K55" s="116">
        <v>3.5178035178035176</v>
      </c>
    </row>
    <row r="56" spans="1:11" ht="14.1" customHeight="1" x14ac:dyDescent="0.2">
      <c r="A56" s="306" t="s">
        <v>282</v>
      </c>
      <c r="B56" s="307" t="s">
        <v>283</v>
      </c>
      <c r="C56" s="308"/>
      <c r="D56" s="113">
        <v>1.5494679160305684</v>
      </c>
      <c r="E56" s="115">
        <v>3461</v>
      </c>
      <c r="F56" s="114">
        <v>3472</v>
      </c>
      <c r="G56" s="114">
        <v>3406</v>
      </c>
      <c r="H56" s="114">
        <v>3280</v>
      </c>
      <c r="I56" s="140">
        <v>3327</v>
      </c>
      <c r="J56" s="115">
        <v>134</v>
      </c>
      <c r="K56" s="116">
        <v>4.0276525398256684</v>
      </c>
    </row>
    <row r="57" spans="1:11" ht="14.1" customHeight="1" x14ac:dyDescent="0.2">
      <c r="A57" s="306" t="s">
        <v>284</v>
      </c>
      <c r="B57" s="307" t="s">
        <v>285</v>
      </c>
      <c r="C57" s="308"/>
      <c r="D57" s="113">
        <v>1.0516325150984702</v>
      </c>
      <c r="E57" s="115">
        <v>2349</v>
      </c>
      <c r="F57" s="114">
        <v>2313</v>
      </c>
      <c r="G57" s="114">
        <v>2305</v>
      </c>
      <c r="H57" s="114">
        <v>2262</v>
      </c>
      <c r="I57" s="140">
        <v>2262</v>
      </c>
      <c r="J57" s="115">
        <v>87</v>
      </c>
      <c r="K57" s="116">
        <v>3.8461538461538463</v>
      </c>
    </row>
    <row r="58" spans="1:11" ht="14.1" customHeight="1" x14ac:dyDescent="0.2">
      <c r="A58" s="306">
        <v>73</v>
      </c>
      <c r="B58" s="307" t="s">
        <v>286</v>
      </c>
      <c r="C58" s="308"/>
      <c r="D58" s="113">
        <v>1.8207703017903272</v>
      </c>
      <c r="E58" s="115">
        <v>4067</v>
      </c>
      <c r="F58" s="114">
        <v>4089</v>
      </c>
      <c r="G58" s="114">
        <v>4076</v>
      </c>
      <c r="H58" s="114">
        <v>3997</v>
      </c>
      <c r="I58" s="140">
        <v>4018</v>
      </c>
      <c r="J58" s="115">
        <v>49</v>
      </c>
      <c r="K58" s="116">
        <v>1.2195121951219512</v>
      </c>
    </row>
    <row r="59" spans="1:11" ht="14.1" customHeight="1" x14ac:dyDescent="0.2">
      <c r="A59" s="306" t="s">
        <v>287</v>
      </c>
      <c r="B59" s="307" t="s">
        <v>288</v>
      </c>
      <c r="C59" s="308"/>
      <c r="D59" s="113">
        <v>1.4156074979741859</v>
      </c>
      <c r="E59" s="115">
        <v>3162</v>
      </c>
      <c r="F59" s="114">
        <v>3167</v>
      </c>
      <c r="G59" s="114">
        <v>3146</v>
      </c>
      <c r="H59" s="114">
        <v>3093</v>
      </c>
      <c r="I59" s="140">
        <v>3115</v>
      </c>
      <c r="J59" s="115">
        <v>47</v>
      </c>
      <c r="K59" s="116">
        <v>1.5088282504012842</v>
      </c>
    </row>
    <row r="60" spans="1:11" ht="14.1" customHeight="1" x14ac:dyDescent="0.2">
      <c r="A60" s="306">
        <v>81</v>
      </c>
      <c r="B60" s="307" t="s">
        <v>289</v>
      </c>
      <c r="C60" s="308"/>
      <c r="D60" s="113">
        <v>7.2700980896909568</v>
      </c>
      <c r="E60" s="115">
        <v>16239</v>
      </c>
      <c r="F60" s="114">
        <v>16162</v>
      </c>
      <c r="G60" s="114">
        <v>16059</v>
      </c>
      <c r="H60" s="114">
        <v>15703</v>
      </c>
      <c r="I60" s="140">
        <v>15673</v>
      </c>
      <c r="J60" s="115">
        <v>566</v>
      </c>
      <c r="K60" s="116">
        <v>3.6113060677598416</v>
      </c>
    </row>
    <row r="61" spans="1:11" ht="14.1" customHeight="1" x14ac:dyDescent="0.2">
      <c r="A61" s="306" t="s">
        <v>290</v>
      </c>
      <c r="B61" s="307" t="s">
        <v>291</v>
      </c>
      <c r="C61" s="308"/>
      <c r="D61" s="113">
        <v>2.2975640985463386</v>
      </c>
      <c r="E61" s="115">
        <v>5132</v>
      </c>
      <c r="F61" s="114">
        <v>5147</v>
      </c>
      <c r="G61" s="114">
        <v>5156</v>
      </c>
      <c r="H61" s="114">
        <v>4963</v>
      </c>
      <c r="I61" s="140">
        <v>5014</v>
      </c>
      <c r="J61" s="115">
        <v>118</v>
      </c>
      <c r="K61" s="116">
        <v>2.3534104507379339</v>
      </c>
    </row>
    <row r="62" spans="1:11" ht="14.1" customHeight="1" x14ac:dyDescent="0.2">
      <c r="A62" s="306" t="s">
        <v>292</v>
      </c>
      <c r="B62" s="307" t="s">
        <v>293</v>
      </c>
      <c r="C62" s="308"/>
      <c r="D62" s="113">
        <v>2.9252306741819516</v>
      </c>
      <c r="E62" s="115">
        <v>6534</v>
      </c>
      <c r="F62" s="114">
        <v>6486</v>
      </c>
      <c r="G62" s="114">
        <v>6444</v>
      </c>
      <c r="H62" s="114">
        <v>6328</v>
      </c>
      <c r="I62" s="140">
        <v>6308</v>
      </c>
      <c r="J62" s="115">
        <v>226</v>
      </c>
      <c r="K62" s="116">
        <v>3.5827520608750794</v>
      </c>
    </row>
    <row r="63" spans="1:11" ht="14.1" customHeight="1" x14ac:dyDescent="0.2">
      <c r="A63" s="306"/>
      <c r="B63" s="307" t="s">
        <v>294</v>
      </c>
      <c r="C63" s="308"/>
      <c r="D63" s="113">
        <v>2.6378113150107221</v>
      </c>
      <c r="E63" s="115">
        <v>5892</v>
      </c>
      <c r="F63" s="114">
        <v>5858</v>
      </c>
      <c r="G63" s="114">
        <v>5811</v>
      </c>
      <c r="H63" s="114">
        <v>5713</v>
      </c>
      <c r="I63" s="140">
        <v>5700</v>
      </c>
      <c r="J63" s="115">
        <v>192</v>
      </c>
      <c r="K63" s="116">
        <v>3.3684210526315788</v>
      </c>
    </row>
    <row r="64" spans="1:11" ht="14.1" customHeight="1" x14ac:dyDescent="0.2">
      <c r="A64" s="306" t="s">
        <v>295</v>
      </c>
      <c r="B64" s="307" t="s">
        <v>296</v>
      </c>
      <c r="C64" s="308"/>
      <c r="D64" s="113">
        <v>0.66706362175254175</v>
      </c>
      <c r="E64" s="115">
        <v>1490</v>
      </c>
      <c r="F64" s="114">
        <v>1451</v>
      </c>
      <c r="G64" s="114">
        <v>1423</v>
      </c>
      <c r="H64" s="114">
        <v>1408</v>
      </c>
      <c r="I64" s="140">
        <v>1384</v>
      </c>
      <c r="J64" s="115">
        <v>106</v>
      </c>
      <c r="K64" s="116">
        <v>7.6589595375722546</v>
      </c>
    </row>
    <row r="65" spans="1:11" ht="14.1" customHeight="1" x14ac:dyDescent="0.2">
      <c r="A65" s="306" t="s">
        <v>297</v>
      </c>
      <c r="B65" s="307" t="s">
        <v>298</v>
      </c>
      <c r="C65" s="308"/>
      <c r="D65" s="113">
        <v>0.67646518957589974</v>
      </c>
      <c r="E65" s="115">
        <v>1511</v>
      </c>
      <c r="F65" s="114">
        <v>1514</v>
      </c>
      <c r="G65" s="114">
        <v>1472</v>
      </c>
      <c r="H65" s="114">
        <v>1465</v>
      </c>
      <c r="I65" s="140">
        <v>1453</v>
      </c>
      <c r="J65" s="115">
        <v>58</v>
      </c>
      <c r="K65" s="116">
        <v>3.9917412250516175</v>
      </c>
    </row>
    <row r="66" spans="1:11" ht="14.1" customHeight="1" x14ac:dyDescent="0.2">
      <c r="A66" s="306">
        <v>82</v>
      </c>
      <c r="B66" s="307" t="s">
        <v>299</v>
      </c>
      <c r="C66" s="308"/>
      <c r="D66" s="113">
        <v>3.2421978179408777</v>
      </c>
      <c r="E66" s="115">
        <v>7242</v>
      </c>
      <c r="F66" s="114">
        <v>7271</v>
      </c>
      <c r="G66" s="114">
        <v>7215</v>
      </c>
      <c r="H66" s="114">
        <v>7007</v>
      </c>
      <c r="I66" s="140">
        <v>6929</v>
      </c>
      <c r="J66" s="115">
        <v>313</v>
      </c>
      <c r="K66" s="116">
        <v>4.5172463558955114</v>
      </c>
    </row>
    <row r="67" spans="1:11" ht="14.1" customHeight="1" x14ac:dyDescent="0.2">
      <c r="A67" s="306" t="s">
        <v>300</v>
      </c>
      <c r="B67" s="307" t="s">
        <v>301</v>
      </c>
      <c r="C67" s="308"/>
      <c r="D67" s="113">
        <v>2.2120546007243682</v>
      </c>
      <c r="E67" s="115">
        <v>4941</v>
      </c>
      <c r="F67" s="114">
        <v>4972</v>
      </c>
      <c r="G67" s="114">
        <v>4893</v>
      </c>
      <c r="H67" s="114">
        <v>4766</v>
      </c>
      <c r="I67" s="140">
        <v>4687</v>
      </c>
      <c r="J67" s="115">
        <v>254</v>
      </c>
      <c r="K67" s="116">
        <v>5.4192447194367404</v>
      </c>
    </row>
    <row r="68" spans="1:11" ht="14.1" customHeight="1" x14ac:dyDescent="0.2">
      <c r="A68" s="306" t="s">
        <v>302</v>
      </c>
      <c r="B68" s="307" t="s">
        <v>303</v>
      </c>
      <c r="C68" s="308"/>
      <c r="D68" s="113">
        <v>0.56767561904847175</v>
      </c>
      <c r="E68" s="115">
        <v>1268</v>
      </c>
      <c r="F68" s="114">
        <v>1274</v>
      </c>
      <c r="G68" s="114">
        <v>1284</v>
      </c>
      <c r="H68" s="114">
        <v>1256</v>
      </c>
      <c r="I68" s="140">
        <v>1267</v>
      </c>
      <c r="J68" s="115">
        <v>1</v>
      </c>
      <c r="K68" s="116">
        <v>7.8926598263614839E-2</v>
      </c>
    </row>
    <row r="69" spans="1:11" ht="14.1" customHeight="1" x14ac:dyDescent="0.2">
      <c r="A69" s="306">
        <v>83</v>
      </c>
      <c r="B69" s="307" t="s">
        <v>304</v>
      </c>
      <c r="C69" s="308"/>
      <c r="D69" s="113">
        <v>7.0766944087533075</v>
      </c>
      <c r="E69" s="115">
        <v>15807</v>
      </c>
      <c r="F69" s="114">
        <v>15638</v>
      </c>
      <c r="G69" s="114">
        <v>15495</v>
      </c>
      <c r="H69" s="114">
        <v>14989</v>
      </c>
      <c r="I69" s="140">
        <v>14986</v>
      </c>
      <c r="J69" s="115">
        <v>821</v>
      </c>
      <c r="K69" s="116">
        <v>5.4784465501134392</v>
      </c>
    </row>
    <row r="70" spans="1:11" ht="14.1" customHeight="1" x14ac:dyDescent="0.2">
      <c r="A70" s="306" t="s">
        <v>305</v>
      </c>
      <c r="B70" s="307" t="s">
        <v>306</v>
      </c>
      <c r="C70" s="308"/>
      <c r="D70" s="113">
        <v>5.8459844113051611</v>
      </c>
      <c r="E70" s="115">
        <v>13058</v>
      </c>
      <c r="F70" s="114">
        <v>12917</v>
      </c>
      <c r="G70" s="114">
        <v>12795</v>
      </c>
      <c r="H70" s="114">
        <v>12377</v>
      </c>
      <c r="I70" s="140">
        <v>12399</v>
      </c>
      <c r="J70" s="115">
        <v>659</v>
      </c>
      <c r="K70" s="116">
        <v>5.3149447536091623</v>
      </c>
    </row>
    <row r="71" spans="1:11" ht="14.1" customHeight="1" x14ac:dyDescent="0.2">
      <c r="A71" s="306"/>
      <c r="B71" s="307" t="s">
        <v>307</v>
      </c>
      <c r="C71" s="308"/>
      <c r="D71" s="113">
        <v>3.0698357411793147</v>
      </c>
      <c r="E71" s="115">
        <v>6857</v>
      </c>
      <c r="F71" s="114">
        <v>6784</v>
      </c>
      <c r="G71" s="114">
        <v>6726</v>
      </c>
      <c r="H71" s="114">
        <v>6456</v>
      </c>
      <c r="I71" s="140">
        <v>6472</v>
      </c>
      <c r="J71" s="115">
        <v>385</v>
      </c>
      <c r="K71" s="116">
        <v>5.9487021013597037</v>
      </c>
    </row>
    <row r="72" spans="1:11" ht="14.1" customHeight="1" x14ac:dyDescent="0.2">
      <c r="A72" s="306">
        <v>84</v>
      </c>
      <c r="B72" s="307" t="s">
        <v>308</v>
      </c>
      <c r="C72" s="308"/>
      <c r="D72" s="113">
        <v>1.1572882296847788</v>
      </c>
      <c r="E72" s="115">
        <v>2585</v>
      </c>
      <c r="F72" s="114">
        <v>2655</v>
      </c>
      <c r="G72" s="114">
        <v>2613</v>
      </c>
      <c r="H72" s="114">
        <v>2632</v>
      </c>
      <c r="I72" s="140">
        <v>2588</v>
      </c>
      <c r="J72" s="115">
        <v>-3</v>
      </c>
      <c r="K72" s="116">
        <v>-0.11591962905718702</v>
      </c>
    </row>
    <row r="73" spans="1:11" ht="14.1" customHeight="1" x14ac:dyDescent="0.2">
      <c r="A73" s="306" t="s">
        <v>309</v>
      </c>
      <c r="B73" s="307" t="s">
        <v>310</v>
      </c>
      <c r="C73" s="308"/>
      <c r="D73" s="113">
        <v>0.48216612122650165</v>
      </c>
      <c r="E73" s="115">
        <v>1077</v>
      </c>
      <c r="F73" s="114">
        <v>1105</v>
      </c>
      <c r="G73" s="114">
        <v>1049</v>
      </c>
      <c r="H73" s="114">
        <v>1110</v>
      </c>
      <c r="I73" s="140">
        <v>1083</v>
      </c>
      <c r="J73" s="115">
        <v>-6</v>
      </c>
      <c r="K73" s="116">
        <v>-0.554016620498615</v>
      </c>
    </row>
    <row r="74" spans="1:11" ht="14.1" customHeight="1" x14ac:dyDescent="0.2">
      <c r="A74" s="306" t="s">
        <v>311</v>
      </c>
      <c r="B74" s="307" t="s">
        <v>312</v>
      </c>
      <c r="C74" s="308"/>
      <c r="D74" s="113">
        <v>0.2305622585252074</v>
      </c>
      <c r="E74" s="115">
        <v>515</v>
      </c>
      <c r="F74" s="114">
        <v>515</v>
      </c>
      <c r="G74" s="114">
        <v>520</v>
      </c>
      <c r="H74" s="114">
        <v>530</v>
      </c>
      <c r="I74" s="140">
        <v>528</v>
      </c>
      <c r="J74" s="115">
        <v>-13</v>
      </c>
      <c r="K74" s="116">
        <v>-2.4621212121212119</v>
      </c>
    </row>
    <row r="75" spans="1:11" ht="14.1" customHeight="1" x14ac:dyDescent="0.2">
      <c r="A75" s="306" t="s">
        <v>313</v>
      </c>
      <c r="B75" s="307" t="s">
        <v>314</v>
      </c>
      <c r="C75" s="308"/>
      <c r="D75" s="113">
        <v>3.5367802764060943E-2</v>
      </c>
      <c r="E75" s="115">
        <v>79</v>
      </c>
      <c r="F75" s="114">
        <v>83</v>
      </c>
      <c r="G75" s="114">
        <v>80</v>
      </c>
      <c r="H75" s="114">
        <v>82</v>
      </c>
      <c r="I75" s="140">
        <v>74</v>
      </c>
      <c r="J75" s="115">
        <v>5</v>
      </c>
      <c r="K75" s="116">
        <v>6.756756756756757</v>
      </c>
    </row>
    <row r="76" spans="1:11" ht="14.1" customHeight="1" x14ac:dyDescent="0.2">
      <c r="A76" s="306">
        <v>91</v>
      </c>
      <c r="B76" s="307" t="s">
        <v>315</v>
      </c>
      <c r="C76" s="308"/>
      <c r="D76" s="113">
        <v>0.20593910470212698</v>
      </c>
      <c r="E76" s="115">
        <v>460</v>
      </c>
      <c r="F76" s="114">
        <v>453</v>
      </c>
      <c r="G76" s="114">
        <v>451</v>
      </c>
      <c r="H76" s="114">
        <v>434</v>
      </c>
      <c r="I76" s="140">
        <v>435</v>
      </c>
      <c r="J76" s="115">
        <v>25</v>
      </c>
      <c r="K76" s="116">
        <v>5.7471264367816088</v>
      </c>
    </row>
    <row r="77" spans="1:11" ht="14.1" customHeight="1" x14ac:dyDescent="0.2">
      <c r="A77" s="306">
        <v>92</v>
      </c>
      <c r="B77" s="307" t="s">
        <v>316</v>
      </c>
      <c r="C77" s="308"/>
      <c r="D77" s="113">
        <v>0.79779018386780498</v>
      </c>
      <c r="E77" s="115">
        <v>1782</v>
      </c>
      <c r="F77" s="114">
        <v>1751</v>
      </c>
      <c r="G77" s="114">
        <v>1732</v>
      </c>
      <c r="H77" s="114">
        <v>1720</v>
      </c>
      <c r="I77" s="140">
        <v>1683</v>
      </c>
      <c r="J77" s="115">
        <v>99</v>
      </c>
      <c r="K77" s="116">
        <v>5.882352941176471</v>
      </c>
    </row>
    <row r="78" spans="1:11" ht="14.1" customHeight="1" x14ac:dyDescent="0.2">
      <c r="A78" s="306">
        <v>93</v>
      </c>
      <c r="B78" s="307" t="s">
        <v>317</v>
      </c>
      <c r="C78" s="308"/>
      <c r="D78" s="113">
        <v>0.20414832987863024</v>
      </c>
      <c r="E78" s="115">
        <v>456</v>
      </c>
      <c r="F78" s="114">
        <v>460</v>
      </c>
      <c r="G78" s="114">
        <v>463</v>
      </c>
      <c r="H78" s="114">
        <v>447</v>
      </c>
      <c r="I78" s="140">
        <v>447</v>
      </c>
      <c r="J78" s="115">
        <v>9</v>
      </c>
      <c r="K78" s="116">
        <v>2.0134228187919465</v>
      </c>
    </row>
    <row r="79" spans="1:11" ht="14.1" customHeight="1" x14ac:dyDescent="0.2">
      <c r="A79" s="306">
        <v>94</v>
      </c>
      <c r="B79" s="307" t="s">
        <v>318</v>
      </c>
      <c r="C79" s="308"/>
      <c r="D79" s="113">
        <v>0.10207416493931512</v>
      </c>
      <c r="E79" s="115">
        <v>228</v>
      </c>
      <c r="F79" s="114">
        <v>222</v>
      </c>
      <c r="G79" s="114">
        <v>226</v>
      </c>
      <c r="H79" s="114">
        <v>234</v>
      </c>
      <c r="I79" s="140">
        <v>218</v>
      </c>
      <c r="J79" s="115">
        <v>10</v>
      </c>
      <c r="K79" s="116">
        <v>4.5871559633027523</v>
      </c>
    </row>
    <row r="80" spans="1:11" ht="14.1" customHeight="1" x14ac:dyDescent="0.2">
      <c r="A80" s="306" t="s">
        <v>319</v>
      </c>
      <c r="B80" s="307" t="s">
        <v>320</v>
      </c>
      <c r="C80" s="308"/>
      <c r="D80" s="113">
        <v>6.2677118822386472E-3</v>
      </c>
      <c r="E80" s="115">
        <v>14</v>
      </c>
      <c r="F80" s="114">
        <v>12</v>
      </c>
      <c r="G80" s="114">
        <v>10</v>
      </c>
      <c r="H80" s="114">
        <v>11</v>
      </c>
      <c r="I80" s="140">
        <v>12</v>
      </c>
      <c r="J80" s="115">
        <v>2</v>
      </c>
      <c r="K80" s="116">
        <v>16.666666666666668</v>
      </c>
    </row>
    <row r="81" spans="1:11" ht="14.1" customHeight="1" x14ac:dyDescent="0.2">
      <c r="A81" s="310" t="s">
        <v>321</v>
      </c>
      <c r="B81" s="311" t="s">
        <v>224</v>
      </c>
      <c r="C81" s="312"/>
      <c r="D81" s="125">
        <v>1.2830901610354259</v>
      </c>
      <c r="E81" s="143">
        <v>2866</v>
      </c>
      <c r="F81" s="144">
        <v>2883</v>
      </c>
      <c r="G81" s="144">
        <v>2918</v>
      </c>
      <c r="H81" s="144">
        <v>2852</v>
      </c>
      <c r="I81" s="145">
        <v>2862</v>
      </c>
      <c r="J81" s="143">
        <v>4</v>
      </c>
      <c r="K81" s="146">
        <v>0.13976240391334732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70281</v>
      </c>
      <c r="E12" s="114">
        <v>72797</v>
      </c>
      <c r="F12" s="114">
        <v>73306</v>
      </c>
      <c r="G12" s="114">
        <v>73860</v>
      </c>
      <c r="H12" s="140">
        <v>72688</v>
      </c>
      <c r="I12" s="115">
        <v>-2407</v>
      </c>
      <c r="J12" s="116">
        <v>-3.3114131631080785</v>
      </c>
      <c r="K12"/>
      <c r="L12"/>
      <c r="M12"/>
      <c r="N12"/>
      <c r="O12"/>
      <c r="P12"/>
    </row>
    <row r="13" spans="1:16" s="110" customFormat="1" ht="14.45" customHeight="1" x14ac:dyDescent="0.2">
      <c r="A13" s="120" t="s">
        <v>105</v>
      </c>
      <c r="B13" s="119" t="s">
        <v>106</v>
      </c>
      <c r="C13" s="113">
        <v>41.043809849034588</v>
      </c>
      <c r="D13" s="115">
        <v>28846</v>
      </c>
      <c r="E13" s="114">
        <v>29606</v>
      </c>
      <c r="F13" s="114">
        <v>29767</v>
      </c>
      <c r="G13" s="114">
        <v>29771</v>
      </c>
      <c r="H13" s="140">
        <v>29128</v>
      </c>
      <c r="I13" s="115">
        <v>-282</v>
      </c>
      <c r="J13" s="116">
        <v>-0.96814062070859652</v>
      </c>
      <c r="K13"/>
      <c r="L13"/>
      <c r="M13"/>
      <c r="N13"/>
      <c r="O13"/>
      <c r="P13"/>
    </row>
    <row r="14" spans="1:16" s="110" customFormat="1" ht="14.45" customHeight="1" x14ac:dyDescent="0.2">
      <c r="A14" s="120"/>
      <c r="B14" s="119" t="s">
        <v>107</v>
      </c>
      <c r="C14" s="113">
        <v>58.956190150965412</v>
      </c>
      <c r="D14" s="115">
        <v>41435</v>
      </c>
      <c r="E14" s="114">
        <v>43191</v>
      </c>
      <c r="F14" s="114">
        <v>43539</v>
      </c>
      <c r="G14" s="114">
        <v>44089</v>
      </c>
      <c r="H14" s="140">
        <v>43560</v>
      </c>
      <c r="I14" s="115">
        <v>-2125</v>
      </c>
      <c r="J14" s="116">
        <v>-4.878328741965106</v>
      </c>
      <c r="K14"/>
      <c r="L14"/>
      <c r="M14"/>
      <c r="N14"/>
      <c r="O14"/>
      <c r="P14"/>
    </row>
    <row r="15" spans="1:16" s="110" customFormat="1" ht="14.45" customHeight="1" x14ac:dyDescent="0.2">
      <c r="A15" s="118" t="s">
        <v>105</v>
      </c>
      <c r="B15" s="121" t="s">
        <v>108</v>
      </c>
      <c r="C15" s="113">
        <v>19.994023989413925</v>
      </c>
      <c r="D15" s="115">
        <v>14052</v>
      </c>
      <c r="E15" s="114">
        <v>14812</v>
      </c>
      <c r="F15" s="114">
        <v>14957</v>
      </c>
      <c r="G15" s="114">
        <v>15396</v>
      </c>
      <c r="H15" s="140">
        <v>14668</v>
      </c>
      <c r="I15" s="115">
        <v>-616</v>
      </c>
      <c r="J15" s="116">
        <v>-4.1996182165257707</v>
      </c>
      <c r="K15"/>
      <c r="L15"/>
      <c r="M15"/>
      <c r="N15"/>
      <c r="O15"/>
      <c r="P15"/>
    </row>
    <row r="16" spans="1:16" s="110" customFormat="1" ht="14.45" customHeight="1" x14ac:dyDescent="0.2">
      <c r="A16" s="118"/>
      <c r="B16" s="121" t="s">
        <v>109</v>
      </c>
      <c r="C16" s="113">
        <v>45.837424054865465</v>
      </c>
      <c r="D16" s="115">
        <v>32215</v>
      </c>
      <c r="E16" s="114">
        <v>33548</v>
      </c>
      <c r="F16" s="114">
        <v>33941</v>
      </c>
      <c r="G16" s="114">
        <v>34320</v>
      </c>
      <c r="H16" s="140">
        <v>34215</v>
      </c>
      <c r="I16" s="115">
        <v>-2000</v>
      </c>
      <c r="J16" s="116">
        <v>-5.8453894490720444</v>
      </c>
      <c r="K16"/>
      <c r="L16"/>
      <c r="M16"/>
      <c r="N16"/>
      <c r="O16"/>
      <c r="P16"/>
    </row>
    <row r="17" spans="1:16" s="110" customFormat="1" ht="14.45" customHeight="1" x14ac:dyDescent="0.2">
      <c r="A17" s="118"/>
      <c r="B17" s="121" t="s">
        <v>110</v>
      </c>
      <c r="C17" s="113">
        <v>19.661074828189694</v>
      </c>
      <c r="D17" s="115">
        <v>13818</v>
      </c>
      <c r="E17" s="114">
        <v>14059</v>
      </c>
      <c r="F17" s="114">
        <v>14078</v>
      </c>
      <c r="G17" s="114">
        <v>14017</v>
      </c>
      <c r="H17" s="140">
        <v>13866</v>
      </c>
      <c r="I17" s="115">
        <v>-48</v>
      </c>
      <c r="J17" s="116">
        <v>-0.34617048896581565</v>
      </c>
      <c r="K17"/>
      <c r="L17"/>
      <c r="M17"/>
      <c r="N17"/>
      <c r="O17"/>
      <c r="P17"/>
    </row>
    <row r="18" spans="1:16" s="110" customFormat="1" ht="14.45" customHeight="1" x14ac:dyDescent="0.2">
      <c r="A18" s="120"/>
      <c r="B18" s="121" t="s">
        <v>111</v>
      </c>
      <c r="C18" s="113">
        <v>14.507477127530912</v>
      </c>
      <c r="D18" s="115">
        <v>10196</v>
      </c>
      <c r="E18" s="114">
        <v>10378</v>
      </c>
      <c r="F18" s="114">
        <v>10330</v>
      </c>
      <c r="G18" s="114">
        <v>10127</v>
      </c>
      <c r="H18" s="140">
        <v>9939</v>
      </c>
      <c r="I18" s="115">
        <v>257</v>
      </c>
      <c r="J18" s="116">
        <v>2.5857732166213907</v>
      </c>
      <c r="K18"/>
      <c r="L18"/>
      <c r="M18"/>
      <c r="N18"/>
      <c r="O18"/>
      <c r="P18"/>
    </row>
    <row r="19" spans="1:16" s="110" customFormat="1" ht="14.45" customHeight="1" x14ac:dyDescent="0.2">
      <c r="A19" s="120"/>
      <c r="B19" s="121" t="s">
        <v>112</v>
      </c>
      <c r="C19" s="113">
        <v>1.519614120459299</v>
      </c>
      <c r="D19" s="115">
        <v>1068</v>
      </c>
      <c r="E19" s="114">
        <v>1104</v>
      </c>
      <c r="F19" s="114">
        <v>1185</v>
      </c>
      <c r="G19" s="114">
        <v>1010</v>
      </c>
      <c r="H19" s="140">
        <v>969</v>
      </c>
      <c r="I19" s="115">
        <v>99</v>
      </c>
      <c r="J19" s="116">
        <v>10.216718266253871</v>
      </c>
      <c r="K19"/>
      <c r="L19"/>
      <c r="M19"/>
      <c r="N19"/>
      <c r="O19"/>
      <c r="P19"/>
    </row>
    <row r="20" spans="1:16" s="110" customFormat="1" ht="14.45" customHeight="1" x14ac:dyDescent="0.2">
      <c r="A20" s="120" t="s">
        <v>113</v>
      </c>
      <c r="B20" s="119" t="s">
        <v>116</v>
      </c>
      <c r="C20" s="113">
        <v>93.48757132084063</v>
      </c>
      <c r="D20" s="115">
        <v>65704</v>
      </c>
      <c r="E20" s="114">
        <v>68065</v>
      </c>
      <c r="F20" s="114">
        <v>68567</v>
      </c>
      <c r="G20" s="114">
        <v>68994</v>
      </c>
      <c r="H20" s="140">
        <v>68036</v>
      </c>
      <c r="I20" s="115">
        <v>-2332</v>
      </c>
      <c r="J20" s="116">
        <v>-3.4275971544476453</v>
      </c>
      <c r="K20"/>
      <c r="L20"/>
      <c r="M20"/>
      <c r="N20"/>
      <c r="O20"/>
      <c r="P20"/>
    </row>
    <row r="21" spans="1:16" s="110" customFormat="1" ht="14.45" customHeight="1" x14ac:dyDescent="0.2">
      <c r="A21" s="123"/>
      <c r="B21" s="124" t="s">
        <v>117</v>
      </c>
      <c r="C21" s="125">
        <v>6.3616055548441262</v>
      </c>
      <c r="D21" s="143">
        <v>4471</v>
      </c>
      <c r="E21" s="144">
        <v>4617</v>
      </c>
      <c r="F21" s="144">
        <v>4626</v>
      </c>
      <c r="G21" s="144">
        <v>4741</v>
      </c>
      <c r="H21" s="145">
        <v>4528</v>
      </c>
      <c r="I21" s="143">
        <v>-57</v>
      </c>
      <c r="J21" s="146">
        <v>-1.2588339222614842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71574</v>
      </c>
      <c r="E56" s="114">
        <v>74053</v>
      </c>
      <c r="F56" s="114">
        <v>74550</v>
      </c>
      <c r="G56" s="114">
        <v>75041</v>
      </c>
      <c r="H56" s="140">
        <v>73949</v>
      </c>
      <c r="I56" s="115">
        <v>-2375</v>
      </c>
      <c r="J56" s="116">
        <v>-3.2116729097080419</v>
      </c>
      <c r="K56"/>
      <c r="L56"/>
      <c r="M56"/>
      <c r="N56"/>
      <c r="O56"/>
      <c r="P56"/>
    </row>
    <row r="57" spans="1:16" s="110" customFormat="1" ht="14.45" customHeight="1" x14ac:dyDescent="0.2">
      <c r="A57" s="120" t="s">
        <v>105</v>
      </c>
      <c r="B57" s="119" t="s">
        <v>106</v>
      </c>
      <c r="C57" s="113">
        <v>40.44345712130103</v>
      </c>
      <c r="D57" s="115">
        <v>28947</v>
      </c>
      <c r="E57" s="114">
        <v>29787</v>
      </c>
      <c r="F57" s="114">
        <v>29879</v>
      </c>
      <c r="G57" s="114">
        <v>29886</v>
      </c>
      <c r="H57" s="140">
        <v>29269</v>
      </c>
      <c r="I57" s="115">
        <v>-322</v>
      </c>
      <c r="J57" s="116">
        <v>-1.1001400799480678</v>
      </c>
    </row>
    <row r="58" spans="1:16" s="110" customFormat="1" ht="14.45" customHeight="1" x14ac:dyDescent="0.2">
      <c r="A58" s="120"/>
      <c r="B58" s="119" t="s">
        <v>107</v>
      </c>
      <c r="C58" s="113">
        <v>59.55654287869897</v>
      </c>
      <c r="D58" s="115">
        <v>42627</v>
      </c>
      <c r="E58" s="114">
        <v>44266</v>
      </c>
      <c r="F58" s="114">
        <v>44671</v>
      </c>
      <c r="G58" s="114">
        <v>45155</v>
      </c>
      <c r="H58" s="140">
        <v>44680</v>
      </c>
      <c r="I58" s="115">
        <v>-2053</v>
      </c>
      <c r="J58" s="116">
        <v>-4.5948970456580129</v>
      </c>
    </row>
    <row r="59" spans="1:16" s="110" customFormat="1" ht="14.45" customHeight="1" x14ac:dyDescent="0.2">
      <c r="A59" s="118" t="s">
        <v>105</v>
      </c>
      <c r="B59" s="121" t="s">
        <v>108</v>
      </c>
      <c r="C59" s="113">
        <v>19.477743314611452</v>
      </c>
      <c r="D59" s="115">
        <v>13941</v>
      </c>
      <c r="E59" s="114">
        <v>14676</v>
      </c>
      <c r="F59" s="114">
        <v>14783</v>
      </c>
      <c r="G59" s="114">
        <v>15211</v>
      </c>
      <c r="H59" s="140">
        <v>14504</v>
      </c>
      <c r="I59" s="115">
        <v>-563</v>
      </c>
      <c r="J59" s="116">
        <v>-3.8816878102592387</v>
      </c>
    </row>
    <row r="60" spans="1:16" s="110" customFormat="1" ht="14.45" customHeight="1" x14ac:dyDescent="0.2">
      <c r="A60" s="118"/>
      <c r="B60" s="121" t="s">
        <v>109</v>
      </c>
      <c r="C60" s="113">
        <v>46.07539050493196</v>
      </c>
      <c r="D60" s="115">
        <v>32978</v>
      </c>
      <c r="E60" s="114">
        <v>34282</v>
      </c>
      <c r="F60" s="114">
        <v>34694</v>
      </c>
      <c r="G60" s="114">
        <v>35025</v>
      </c>
      <c r="H60" s="140">
        <v>34988</v>
      </c>
      <c r="I60" s="115">
        <v>-2010</v>
      </c>
      <c r="J60" s="116">
        <v>-5.7448267977592318</v>
      </c>
    </row>
    <row r="61" spans="1:16" s="110" customFormat="1" ht="14.45" customHeight="1" x14ac:dyDescent="0.2">
      <c r="A61" s="118"/>
      <c r="B61" s="121" t="s">
        <v>110</v>
      </c>
      <c r="C61" s="113">
        <v>19.910861486014475</v>
      </c>
      <c r="D61" s="115">
        <v>14251</v>
      </c>
      <c r="E61" s="114">
        <v>14535</v>
      </c>
      <c r="F61" s="114">
        <v>14566</v>
      </c>
      <c r="G61" s="114">
        <v>14470</v>
      </c>
      <c r="H61" s="140">
        <v>14313</v>
      </c>
      <c r="I61" s="115">
        <v>-62</v>
      </c>
      <c r="J61" s="116">
        <v>-0.43317264025710894</v>
      </c>
    </row>
    <row r="62" spans="1:16" s="110" customFormat="1" ht="14.45" customHeight="1" x14ac:dyDescent="0.2">
      <c r="A62" s="120"/>
      <c r="B62" s="121" t="s">
        <v>111</v>
      </c>
      <c r="C62" s="113">
        <v>14.536004694442116</v>
      </c>
      <c r="D62" s="115">
        <v>10404</v>
      </c>
      <c r="E62" s="114">
        <v>10560</v>
      </c>
      <c r="F62" s="114">
        <v>10507</v>
      </c>
      <c r="G62" s="114">
        <v>10335</v>
      </c>
      <c r="H62" s="140">
        <v>10144</v>
      </c>
      <c r="I62" s="115">
        <v>260</v>
      </c>
      <c r="J62" s="116">
        <v>2.5630914826498423</v>
      </c>
    </row>
    <row r="63" spans="1:16" s="110" customFormat="1" ht="14.45" customHeight="1" x14ac:dyDescent="0.2">
      <c r="A63" s="120"/>
      <c r="B63" s="121" t="s">
        <v>112</v>
      </c>
      <c r="C63" s="113">
        <v>1.5382680861765445</v>
      </c>
      <c r="D63" s="115">
        <v>1101</v>
      </c>
      <c r="E63" s="114">
        <v>1148</v>
      </c>
      <c r="F63" s="114">
        <v>1220</v>
      </c>
      <c r="G63" s="114">
        <v>1041</v>
      </c>
      <c r="H63" s="140">
        <v>1011</v>
      </c>
      <c r="I63" s="115">
        <v>90</v>
      </c>
      <c r="J63" s="116">
        <v>8.9020771513353107</v>
      </c>
    </row>
    <row r="64" spans="1:16" s="110" customFormat="1" ht="14.45" customHeight="1" x14ac:dyDescent="0.2">
      <c r="A64" s="120" t="s">
        <v>113</v>
      </c>
      <c r="B64" s="119" t="s">
        <v>116</v>
      </c>
      <c r="C64" s="113">
        <v>93.818984547461369</v>
      </c>
      <c r="D64" s="115">
        <v>67150</v>
      </c>
      <c r="E64" s="114">
        <v>69520</v>
      </c>
      <c r="F64" s="114">
        <v>70059</v>
      </c>
      <c r="G64" s="114">
        <v>70434</v>
      </c>
      <c r="H64" s="140">
        <v>69533</v>
      </c>
      <c r="I64" s="115">
        <v>-2383</v>
      </c>
      <c r="J64" s="116">
        <v>-3.4271496987042123</v>
      </c>
    </row>
    <row r="65" spans="1:10" s="110" customFormat="1" ht="14.45" customHeight="1" x14ac:dyDescent="0.2">
      <c r="A65" s="123"/>
      <c r="B65" s="124" t="s">
        <v>117</v>
      </c>
      <c r="C65" s="125">
        <v>6.0385056025931201</v>
      </c>
      <c r="D65" s="143">
        <v>4322</v>
      </c>
      <c r="E65" s="144">
        <v>4439</v>
      </c>
      <c r="F65" s="144">
        <v>4388</v>
      </c>
      <c r="G65" s="144">
        <v>4497</v>
      </c>
      <c r="H65" s="145">
        <v>4318</v>
      </c>
      <c r="I65" s="143">
        <v>4</v>
      </c>
      <c r="J65" s="146">
        <v>9.2635479388605835E-2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70281</v>
      </c>
      <c r="G11" s="114">
        <v>72797</v>
      </c>
      <c r="H11" s="114">
        <v>73306</v>
      </c>
      <c r="I11" s="114">
        <v>73860</v>
      </c>
      <c r="J11" s="140">
        <v>72688</v>
      </c>
      <c r="K11" s="114">
        <v>-2407</v>
      </c>
      <c r="L11" s="116">
        <v>-3.3114131631080785</v>
      </c>
    </row>
    <row r="12" spans="1:17" s="110" customFormat="1" ht="24" customHeight="1" x14ac:dyDescent="0.2">
      <c r="A12" s="604" t="s">
        <v>185</v>
      </c>
      <c r="B12" s="605"/>
      <c r="C12" s="605"/>
      <c r="D12" s="606"/>
      <c r="E12" s="113">
        <v>41.043809849034588</v>
      </c>
      <c r="F12" s="115">
        <v>28846</v>
      </c>
      <c r="G12" s="114">
        <v>29606</v>
      </c>
      <c r="H12" s="114">
        <v>29767</v>
      </c>
      <c r="I12" s="114">
        <v>29771</v>
      </c>
      <c r="J12" s="140">
        <v>29128</v>
      </c>
      <c r="K12" s="114">
        <v>-282</v>
      </c>
      <c r="L12" s="116">
        <v>-0.96814062070859652</v>
      </c>
    </row>
    <row r="13" spans="1:17" s="110" customFormat="1" ht="15" customHeight="1" x14ac:dyDescent="0.2">
      <c r="A13" s="120"/>
      <c r="B13" s="612" t="s">
        <v>107</v>
      </c>
      <c r="C13" s="612"/>
      <c r="E13" s="113">
        <v>58.956190150965412</v>
      </c>
      <c r="F13" s="115">
        <v>41435</v>
      </c>
      <c r="G13" s="114">
        <v>43191</v>
      </c>
      <c r="H13" s="114">
        <v>43539</v>
      </c>
      <c r="I13" s="114">
        <v>44089</v>
      </c>
      <c r="J13" s="140">
        <v>43560</v>
      </c>
      <c r="K13" s="114">
        <v>-2125</v>
      </c>
      <c r="L13" s="116">
        <v>-4.878328741965106</v>
      </c>
    </row>
    <row r="14" spans="1:17" s="110" customFormat="1" ht="22.5" customHeight="1" x14ac:dyDescent="0.2">
      <c r="A14" s="604" t="s">
        <v>186</v>
      </c>
      <c r="B14" s="605"/>
      <c r="C14" s="605"/>
      <c r="D14" s="606"/>
      <c r="E14" s="113">
        <v>19.994023989413925</v>
      </c>
      <c r="F14" s="115">
        <v>14052</v>
      </c>
      <c r="G14" s="114">
        <v>14812</v>
      </c>
      <c r="H14" s="114">
        <v>14957</v>
      </c>
      <c r="I14" s="114">
        <v>15396</v>
      </c>
      <c r="J14" s="140">
        <v>14668</v>
      </c>
      <c r="K14" s="114">
        <v>-616</v>
      </c>
      <c r="L14" s="116">
        <v>-4.1996182165257707</v>
      </c>
    </row>
    <row r="15" spans="1:17" s="110" customFormat="1" ht="15" customHeight="1" x14ac:dyDescent="0.2">
      <c r="A15" s="120"/>
      <c r="B15" s="119"/>
      <c r="C15" s="258" t="s">
        <v>106</v>
      </c>
      <c r="E15" s="113">
        <v>48.932536293766013</v>
      </c>
      <c r="F15" s="115">
        <v>6876</v>
      </c>
      <c r="G15" s="114">
        <v>7071</v>
      </c>
      <c r="H15" s="114">
        <v>7034</v>
      </c>
      <c r="I15" s="114">
        <v>7222</v>
      </c>
      <c r="J15" s="140">
        <v>6963</v>
      </c>
      <c r="K15" s="114">
        <v>-87</v>
      </c>
      <c r="L15" s="116">
        <v>-1.2494614390348988</v>
      </c>
    </row>
    <row r="16" spans="1:17" s="110" customFormat="1" ht="15" customHeight="1" x14ac:dyDescent="0.2">
      <c r="A16" s="120"/>
      <c r="B16" s="119"/>
      <c r="C16" s="258" t="s">
        <v>107</v>
      </c>
      <c r="E16" s="113">
        <v>51.067463706233987</v>
      </c>
      <c r="F16" s="115">
        <v>7176</v>
      </c>
      <c r="G16" s="114">
        <v>7741</v>
      </c>
      <c r="H16" s="114">
        <v>7923</v>
      </c>
      <c r="I16" s="114">
        <v>8174</v>
      </c>
      <c r="J16" s="140">
        <v>7705</v>
      </c>
      <c r="K16" s="114">
        <v>-529</v>
      </c>
      <c r="L16" s="116">
        <v>-6.8656716417910451</v>
      </c>
    </row>
    <row r="17" spans="1:12" s="110" customFormat="1" ht="15" customHeight="1" x14ac:dyDescent="0.2">
      <c r="A17" s="120"/>
      <c r="B17" s="121" t="s">
        <v>109</v>
      </c>
      <c r="C17" s="258"/>
      <c r="E17" s="113">
        <v>45.837424054865465</v>
      </c>
      <c r="F17" s="115">
        <v>32215</v>
      </c>
      <c r="G17" s="114">
        <v>33548</v>
      </c>
      <c r="H17" s="114">
        <v>33941</v>
      </c>
      <c r="I17" s="114">
        <v>34320</v>
      </c>
      <c r="J17" s="140">
        <v>34215</v>
      </c>
      <c r="K17" s="114">
        <v>-2000</v>
      </c>
      <c r="L17" s="116">
        <v>-5.8453894490720444</v>
      </c>
    </row>
    <row r="18" spans="1:12" s="110" customFormat="1" ht="15" customHeight="1" x14ac:dyDescent="0.2">
      <c r="A18" s="120"/>
      <c r="B18" s="119"/>
      <c r="C18" s="258" t="s">
        <v>106</v>
      </c>
      <c r="E18" s="113">
        <v>35.824926276579234</v>
      </c>
      <c r="F18" s="115">
        <v>11541</v>
      </c>
      <c r="G18" s="114">
        <v>11947</v>
      </c>
      <c r="H18" s="114">
        <v>12088</v>
      </c>
      <c r="I18" s="114">
        <v>12041</v>
      </c>
      <c r="J18" s="140">
        <v>11810</v>
      </c>
      <c r="K18" s="114">
        <v>-269</v>
      </c>
      <c r="L18" s="116">
        <v>-2.2777307366638442</v>
      </c>
    </row>
    <row r="19" spans="1:12" s="110" customFormat="1" ht="15" customHeight="1" x14ac:dyDescent="0.2">
      <c r="A19" s="120"/>
      <c r="B19" s="119"/>
      <c r="C19" s="258" t="s">
        <v>107</v>
      </c>
      <c r="E19" s="113">
        <v>64.175073723420766</v>
      </c>
      <c r="F19" s="115">
        <v>20674</v>
      </c>
      <c r="G19" s="114">
        <v>21601</v>
      </c>
      <c r="H19" s="114">
        <v>21853</v>
      </c>
      <c r="I19" s="114">
        <v>22279</v>
      </c>
      <c r="J19" s="140">
        <v>22405</v>
      </c>
      <c r="K19" s="114">
        <v>-1731</v>
      </c>
      <c r="L19" s="116">
        <v>-7.7259540281187231</v>
      </c>
    </row>
    <row r="20" spans="1:12" s="110" customFormat="1" ht="15" customHeight="1" x14ac:dyDescent="0.2">
      <c r="A20" s="120"/>
      <c r="B20" s="121" t="s">
        <v>110</v>
      </c>
      <c r="C20" s="258"/>
      <c r="E20" s="113">
        <v>19.661074828189694</v>
      </c>
      <c r="F20" s="115">
        <v>13818</v>
      </c>
      <c r="G20" s="114">
        <v>14059</v>
      </c>
      <c r="H20" s="114">
        <v>14078</v>
      </c>
      <c r="I20" s="114">
        <v>14017</v>
      </c>
      <c r="J20" s="140">
        <v>13866</v>
      </c>
      <c r="K20" s="114">
        <v>-48</v>
      </c>
      <c r="L20" s="116">
        <v>-0.34617048896581565</v>
      </c>
    </row>
    <row r="21" spans="1:12" s="110" customFormat="1" ht="15" customHeight="1" x14ac:dyDescent="0.2">
      <c r="A21" s="120"/>
      <c r="B21" s="119"/>
      <c r="C21" s="258" t="s">
        <v>106</v>
      </c>
      <c r="E21" s="113">
        <v>31.799102619771311</v>
      </c>
      <c r="F21" s="115">
        <v>4394</v>
      </c>
      <c r="G21" s="114">
        <v>4496</v>
      </c>
      <c r="H21" s="114">
        <v>4571</v>
      </c>
      <c r="I21" s="114">
        <v>4581</v>
      </c>
      <c r="J21" s="140">
        <v>4554</v>
      </c>
      <c r="K21" s="114">
        <v>-160</v>
      </c>
      <c r="L21" s="116">
        <v>-3.5133948177426437</v>
      </c>
    </row>
    <row r="22" spans="1:12" s="110" customFormat="1" ht="15" customHeight="1" x14ac:dyDescent="0.2">
      <c r="A22" s="120"/>
      <c r="B22" s="119"/>
      <c r="C22" s="258" t="s">
        <v>107</v>
      </c>
      <c r="E22" s="113">
        <v>68.200897380228682</v>
      </c>
      <c r="F22" s="115">
        <v>9424</v>
      </c>
      <c r="G22" s="114">
        <v>9563</v>
      </c>
      <c r="H22" s="114">
        <v>9507</v>
      </c>
      <c r="I22" s="114">
        <v>9436</v>
      </c>
      <c r="J22" s="140">
        <v>9312</v>
      </c>
      <c r="K22" s="114">
        <v>112</v>
      </c>
      <c r="L22" s="116">
        <v>1.2027491408934707</v>
      </c>
    </row>
    <row r="23" spans="1:12" s="110" customFormat="1" ht="15" customHeight="1" x14ac:dyDescent="0.2">
      <c r="A23" s="120"/>
      <c r="B23" s="121" t="s">
        <v>111</v>
      </c>
      <c r="C23" s="258"/>
      <c r="E23" s="113">
        <v>14.507477127530912</v>
      </c>
      <c r="F23" s="115">
        <v>10196</v>
      </c>
      <c r="G23" s="114">
        <v>10378</v>
      </c>
      <c r="H23" s="114">
        <v>10330</v>
      </c>
      <c r="I23" s="114">
        <v>10127</v>
      </c>
      <c r="J23" s="140">
        <v>9939</v>
      </c>
      <c r="K23" s="114">
        <v>257</v>
      </c>
      <c r="L23" s="116">
        <v>2.5857732166213907</v>
      </c>
    </row>
    <row r="24" spans="1:12" s="110" customFormat="1" ht="15" customHeight="1" x14ac:dyDescent="0.2">
      <c r="A24" s="120"/>
      <c r="B24" s="119"/>
      <c r="C24" s="258" t="s">
        <v>106</v>
      </c>
      <c r="E24" s="113">
        <v>59.189878383679876</v>
      </c>
      <c r="F24" s="115">
        <v>6035</v>
      </c>
      <c r="G24" s="114">
        <v>6092</v>
      </c>
      <c r="H24" s="114">
        <v>6074</v>
      </c>
      <c r="I24" s="114">
        <v>5927</v>
      </c>
      <c r="J24" s="140">
        <v>5801</v>
      </c>
      <c r="K24" s="114">
        <v>234</v>
      </c>
      <c r="L24" s="116">
        <v>4.0337872780555077</v>
      </c>
    </row>
    <row r="25" spans="1:12" s="110" customFormat="1" ht="15" customHeight="1" x14ac:dyDescent="0.2">
      <c r="A25" s="120"/>
      <c r="B25" s="119"/>
      <c r="C25" s="258" t="s">
        <v>107</v>
      </c>
      <c r="E25" s="113">
        <v>40.810121616320124</v>
      </c>
      <c r="F25" s="115">
        <v>4161</v>
      </c>
      <c r="G25" s="114">
        <v>4286</v>
      </c>
      <c r="H25" s="114">
        <v>4256</v>
      </c>
      <c r="I25" s="114">
        <v>4200</v>
      </c>
      <c r="J25" s="140">
        <v>4138</v>
      </c>
      <c r="K25" s="114">
        <v>23</v>
      </c>
      <c r="L25" s="116">
        <v>0.55582406959884001</v>
      </c>
    </row>
    <row r="26" spans="1:12" s="110" customFormat="1" ht="15" customHeight="1" x14ac:dyDescent="0.2">
      <c r="A26" s="120"/>
      <c r="C26" s="121" t="s">
        <v>187</v>
      </c>
      <c r="D26" s="110" t="s">
        <v>188</v>
      </c>
      <c r="E26" s="113">
        <v>1.519614120459299</v>
      </c>
      <c r="F26" s="115">
        <v>1068</v>
      </c>
      <c r="G26" s="114">
        <v>1104</v>
      </c>
      <c r="H26" s="114">
        <v>1185</v>
      </c>
      <c r="I26" s="114">
        <v>1010</v>
      </c>
      <c r="J26" s="140">
        <v>969</v>
      </c>
      <c r="K26" s="114">
        <v>99</v>
      </c>
      <c r="L26" s="116">
        <v>10.216718266253871</v>
      </c>
    </row>
    <row r="27" spans="1:12" s="110" customFormat="1" ht="15" customHeight="1" x14ac:dyDescent="0.2">
      <c r="A27" s="120"/>
      <c r="B27" s="119"/>
      <c r="D27" s="259" t="s">
        <v>106</v>
      </c>
      <c r="E27" s="113">
        <v>54.681647940074903</v>
      </c>
      <c r="F27" s="115">
        <v>584</v>
      </c>
      <c r="G27" s="114">
        <v>593</v>
      </c>
      <c r="H27" s="114">
        <v>635</v>
      </c>
      <c r="I27" s="114">
        <v>531</v>
      </c>
      <c r="J27" s="140">
        <v>485</v>
      </c>
      <c r="K27" s="114">
        <v>99</v>
      </c>
      <c r="L27" s="116">
        <v>20.412371134020617</v>
      </c>
    </row>
    <row r="28" spans="1:12" s="110" customFormat="1" ht="15" customHeight="1" x14ac:dyDescent="0.2">
      <c r="A28" s="120"/>
      <c r="B28" s="119"/>
      <c r="D28" s="259" t="s">
        <v>107</v>
      </c>
      <c r="E28" s="113">
        <v>45.318352059925097</v>
      </c>
      <c r="F28" s="115">
        <v>484</v>
      </c>
      <c r="G28" s="114">
        <v>511</v>
      </c>
      <c r="H28" s="114">
        <v>550</v>
      </c>
      <c r="I28" s="114">
        <v>479</v>
      </c>
      <c r="J28" s="140">
        <v>484</v>
      </c>
      <c r="K28" s="114">
        <v>0</v>
      </c>
      <c r="L28" s="116">
        <v>0</v>
      </c>
    </row>
    <row r="29" spans="1:12" s="110" customFormat="1" ht="24" customHeight="1" x14ac:dyDescent="0.2">
      <c r="A29" s="604" t="s">
        <v>189</v>
      </c>
      <c r="B29" s="605"/>
      <c r="C29" s="605"/>
      <c r="D29" s="606"/>
      <c r="E29" s="113">
        <v>93.48757132084063</v>
      </c>
      <c r="F29" s="115">
        <v>65704</v>
      </c>
      <c r="G29" s="114">
        <v>68065</v>
      </c>
      <c r="H29" s="114">
        <v>68567</v>
      </c>
      <c r="I29" s="114">
        <v>68994</v>
      </c>
      <c r="J29" s="140">
        <v>68036</v>
      </c>
      <c r="K29" s="114">
        <v>-2332</v>
      </c>
      <c r="L29" s="116">
        <v>-3.4275971544476453</v>
      </c>
    </row>
    <row r="30" spans="1:12" s="110" customFormat="1" ht="15" customHeight="1" x14ac:dyDescent="0.2">
      <c r="A30" s="120"/>
      <c r="B30" s="119"/>
      <c r="C30" s="258" t="s">
        <v>106</v>
      </c>
      <c r="E30" s="113">
        <v>40.630707415073665</v>
      </c>
      <c r="F30" s="115">
        <v>26696</v>
      </c>
      <c r="G30" s="114">
        <v>27374</v>
      </c>
      <c r="H30" s="114">
        <v>27559</v>
      </c>
      <c r="I30" s="114">
        <v>27504</v>
      </c>
      <c r="J30" s="140">
        <v>27023</v>
      </c>
      <c r="K30" s="114">
        <v>-327</v>
      </c>
      <c r="L30" s="116">
        <v>-1.2100803019649928</v>
      </c>
    </row>
    <row r="31" spans="1:12" s="110" customFormat="1" ht="15" customHeight="1" x14ac:dyDescent="0.2">
      <c r="A31" s="120"/>
      <c r="B31" s="119"/>
      <c r="C31" s="258" t="s">
        <v>107</v>
      </c>
      <c r="E31" s="113">
        <v>59.369292584926335</v>
      </c>
      <c r="F31" s="115">
        <v>39008</v>
      </c>
      <c r="G31" s="114">
        <v>40691</v>
      </c>
      <c r="H31" s="114">
        <v>41008</v>
      </c>
      <c r="I31" s="114">
        <v>41490</v>
      </c>
      <c r="J31" s="140">
        <v>41013</v>
      </c>
      <c r="K31" s="114">
        <v>-2005</v>
      </c>
      <c r="L31" s="116">
        <v>-4.8886938287859945</v>
      </c>
    </row>
    <row r="32" spans="1:12" s="110" customFormat="1" ht="15" customHeight="1" x14ac:dyDescent="0.2">
      <c r="A32" s="120"/>
      <c r="B32" s="119" t="s">
        <v>117</v>
      </c>
      <c r="C32" s="258"/>
      <c r="E32" s="113">
        <v>6.3616055548441262</v>
      </c>
      <c r="F32" s="114">
        <v>4471</v>
      </c>
      <c r="G32" s="114">
        <v>4617</v>
      </c>
      <c r="H32" s="114">
        <v>4626</v>
      </c>
      <c r="I32" s="114">
        <v>4741</v>
      </c>
      <c r="J32" s="140">
        <v>4528</v>
      </c>
      <c r="K32" s="114">
        <v>-57</v>
      </c>
      <c r="L32" s="116">
        <v>-1.2588339222614842</v>
      </c>
    </row>
    <row r="33" spans="1:12" s="110" customFormat="1" ht="15" customHeight="1" x14ac:dyDescent="0.2">
      <c r="A33" s="120"/>
      <c r="B33" s="119"/>
      <c r="C33" s="258" t="s">
        <v>106</v>
      </c>
      <c r="E33" s="113">
        <v>47.416685305300831</v>
      </c>
      <c r="F33" s="114">
        <v>2120</v>
      </c>
      <c r="G33" s="114">
        <v>2196</v>
      </c>
      <c r="H33" s="114">
        <v>2174</v>
      </c>
      <c r="I33" s="114">
        <v>2222</v>
      </c>
      <c r="J33" s="140">
        <v>2062</v>
      </c>
      <c r="K33" s="114">
        <v>58</v>
      </c>
      <c r="L33" s="116">
        <v>2.812803103782735</v>
      </c>
    </row>
    <row r="34" spans="1:12" s="110" customFormat="1" ht="15" customHeight="1" x14ac:dyDescent="0.2">
      <c r="A34" s="120"/>
      <c r="B34" s="119"/>
      <c r="C34" s="258" t="s">
        <v>107</v>
      </c>
      <c r="E34" s="113">
        <v>52.583314694699169</v>
      </c>
      <c r="F34" s="114">
        <v>2351</v>
      </c>
      <c r="G34" s="114">
        <v>2421</v>
      </c>
      <c r="H34" s="114">
        <v>2452</v>
      </c>
      <c r="I34" s="114">
        <v>2519</v>
      </c>
      <c r="J34" s="140">
        <v>2466</v>
      </c>
      <c r="K34" s="114">
        <v>-115</v>
      </c>
      <c r="L34" s="116">
        <v>-4.6634225466342256</v>
      </c>
    </row>
    <row r="35" spans="1:12" s="110" customFormat="1" ht="24" customHeight="1" x14ac:dyDescent="0.2">
      <c r="A35" s="604" t="s">
        <v>192</v>
      </c>
      <c r="B35" s="605"/>
      <c r="C35" s="605"/>
      <c r="D35" s="606"/>
      <c r="E35" s="113">
        <v>18.724833169704471</v>
      </c>
      <c r="F35" s="114">
        <v>13160</v>
      </c>
      <c r="G35" s="114">
        <v>13608</v>
      </c>
      <c r="H35" s="114">
        <v>13738</v>
      </c>
      <c r="I35" s="114">
        <v>14312</v>
      </c>
      <c r="J35" s="114">
        <v>13713</v>
      </c>
      <c r="K35" s="318">
        <v>-553</v>
      </c>
      <c r="L35" s="319">
        <v>-4.0326697294538025</v>
      </c>
    </row>
    <row r="36" spans="1:12" s="110" customFormat="1" ht="15" customHeight="1" x14ac:dyDescent="0.2">
      <c r="A36" s="120"/>
      <c r="B36" s="119"/>
      <c r="C36" s="258" t="s">
        <v>106</v>
      </c>
      <c r="E36" s="113">
        <v>43.609422492401215</v>
      </c>
      <c r="F36" s="114">
        <v>5739</v>
      </c>
      <c r="G36" s="114">
        <v>5871</v>
      </c>
      <c r="H36" s="114">
        <v>5857</v>
      </c>
      <c r="I36" s="114">
        <v>6114</v>
      </c>
      <c r="J36" s="114">
        <v>5815</v>
      </c>
      <c r="K36" s="318">
        <v>-76</v>
      </c>
      <c r="L36" s="116">
        <v>-1.3069647463456577</v>
      </c>
    </row>
    <row r="37" spans="1:12" s="110" customFormat="1" ht="15" customHeight="1" x14ac:dyDescent="0.2">
      <c r="A37" s="120"/>
      <c r="B37" s="119"/>
      <c r="C37" s="258" t="s">
        <v>107</v>
      </c>
      <c r="E37" s="113">
        <v>56.390577507598785</v>
      </c>
      <c r="F37" s="114">
        <v>7421</v>
      </c>
      <c r="G37" s="114">
        <v>7737</v>
      </c>
      <c r="H37" s="114">
        <v>7881</v>
      </c>
      <c r="I37" s="114">
        <v>8198</v>
      </c>
      <c r="J37" s="140">
        <v>7898</v>
      </c>
      <c r="K37" s="114">
        <v>-477</v>
      </c>
      <c r="L37" s="116">
        <v>-6.0395036718156492</v>
      </c>
    </row>
    <row r="38" spans="1:12" s="110" customFormat="1" ht="15" customHeight="1" x14ac:dyDescent="0.2">
      <c r="A38" s="120"/>
      <c r="B38" s="119" t="s">
        <v>329</v>
      </c>
      <c r="C38" s="258"/>
      <c r="E38" s="113">
        <v>56.17165378978671</v>
      </c>
      <c r="F38" s="114">
        <v>39478</v>
      </c>
      <c r="G38" s="114">
        <v>40543</v>
      </c>
      <c r="H38" s="114">
        <v>40709</v>
      </c>
      <c r="I38" s="114">
        <v>40591</v>
      </c>
      <c r="J38" s="140">
        <v>40143</v>
      </c>
      <c r="K38" s="114">
        <v>-665</v>
      </c>
      <c r="L38" s="116">
        <v>-1.6565777345988093</v>
      </c>
    </row>
    <row r="39" spans="1:12" s="110" customFormat="1" ht="15" customHeight="1" x14ac:dyDescent="0.2">
      <c r="A39" s="120"/>
      <c r="B39" s="119"/>
      <c r="C39" s="258" t="s">
        <v>106</v>
      </c>
      <c r="E39" s="113">
        <v>42.826384315314861</v>
      </c>
      <c r="F39" s="115">
        <v>16907</v>
      </c>
      <c r="G39" s="114">
        <v>17252</v>
      </c>
      <c r="H39" s="114">
        <v>17365</v>
      </c>
      <c r="I39" s="114">
        <v>17139</v>
      </c>
      <c r="J39" s="140">
        <v>16854</v>
      </c>
      <c r="K39" s="114">
        <v>53</v>
      </c>
      <c r="L39" s="116">
        <v>0.31446540880503143</v>
      </c>
    </row>
    <row r="40" spans="1:12" s="110" customFormat="1" ht="15" customHeight="1" x14ac:dyDescent="0.2">
      <c r="A40" s="120"/>
      <c r="B40" s="119"/>
      <c r="C40" s="258" t="s">
        <v>107</v>
      </c>
      <c r="E40" s="113">
        <v>57.173615684685139</v>
      </c>
      <c r="F40" s="115">
        <v>22571</v>
      </c>
      <c r="G40" s="114">
        <v>23291</v>
      </c>
      <c r="H40" s="114">
        <v>23344</v>
      </c>
      <c r="I40" s="114">
        <v>23452</v>
      </c>
      <c r="J40" s="140">
        <v>23289</v>
      </c>
      <c r="K40" s="114">
        <v>-718</v>
      </c>
      <c r="L40" s="116">
        <v>-3.0830005582034437</v>
      </c>
    </row>
    <row r="41" spans="1:12" s="110" customFormat="1" ht="15" customHeight="1" x14ac:dyDescent="0.2">
      <c r="A41" s="120"/>
      <c r="B41" s="320" t="s">
        <v>516</v>
      </c>
      <c r="C41" s="258"/>
      <c r="E41" s="113">
        <v>4.6015281512784396</v>
      </c>
      <c r="F41" s="115">
        <v>3234</v>
      </c>
      <c r="G41" s="114">
        <v>3254</v>
      </c>
      <c r="H41" s="114">
        <v>3249</v>
      </c>
      <c r="I41" s="114">
        <v>3212</v>
      </c>
      <c r="J41" s="140">
        <v>3078</v>
      </c>
      <c r="K41" s="114">
        <v>156</v>
      </c>
      <c r="L41" s="116">
        <v>5.0682261208577</v>
      </c>
    </row>
    <row r="42" spans="1:12" s="110" customFormat="1" ht="15" customHeight="1" x14ac:dyDescent="0.2">
      <c r="A42" s="120"/>
      <c r="B42" s="119"/>
      <c r="C42" s="268" t="s">
        <v>106</v>
      </c>
      <c r="D42" s="182"/>
      <c r="E42" s="113">
        <v>44.681508967223252</v>
      </c>
      <c r="F42" s="115">
        <v>1445</v>
      </c>
      <c r="G42" s="114">
        <v>1434</v>
      </c>
      <c r="H42" s="114">
        <v>1450</v>
      </c>
      <c r="I42" s="114">
        <v>1438</v>
      </c>
      <c r="J42" s="140">
        <v>1388</v>
      </c>
      <c r="K42" s="114">
        <v>57</v>
      </c>
      <c r="L42" s="116">
        <v>4.1066282420749278</v>
      </c>
    </row>
    <row r="43" spans="1:12" s="110" customFormat="1" ht="15" customHeight="1" x14ac:dyDescent="0.2">
      <c r="A43" s="120"/>
      <c r="B43" s="119"/>
      <c r="C43" s="268" t="s">
        <v>107</v>
      </c>
      <c r="D43" s="182"/>
      <c r="E43" s="113">
        <v>55.318491032776748</v>
      </c>
      <c r="F43" s="115">
        <v>1789</v>
      </c>
      <c r="G43" s="114">
        <v>1820</v>
      </c>
      <c r="H43" s="114">
        <v>1799</v>
      </c>
      <c r="I43" s="114">
        <v>1774</v>
      </c>
      <c r="J43" s="140">
        <v>1690</v>
      </c>
      <c r="K43" s="114">
        <v>99</v>
      </c>
      <c r="L43" s="116">
        <v>5.8579881656804735</v>
      </c>
    </row>
    <row r="44" spans="1:12" s="110" customFormat="1" ht="15" customHeight="1" x14ac:dyDescent="0.2">
      <c r="A44" s="120"/>
      <c r="B44" s="119" t="s">
        <v>205</v>
      </c>
      <c r="C44" s="268"/>
      <c r="D44" s="182"/>
      <c r="E44" s="113">
        <v>20.501984889230375</v>
      </c>
      <c r="F44" s="115">
        <v>14409</v>
      </c>
      <c r="G44" s="114">
        <v>15392</v>
      </c>
      <c r="H44" s="114">
        <v>15610</v>
      </c>
      <c r="I44" s="114">
        <v>15745</v>
      </c>
      <c r="J44" s="140">
        <v>15754</v>
      </c>
      <c r="K44" s="114">
        <v>-1345</v>
      </c>
      <c r="L44" s="116">
        <v>-8.5375142820870895</v>
      </c>
    </row>
    <row r="45" spans="1:12" s="110" customFormat="1" ht="15" customHeight="1" x14ac:dyDescent="0.2">
      <c r="A45" s="120"/>
      <c r="B45" s="119"/>
      <c r="C45" s="268" t="s">
        <v>106</v>
      </c>
      <c r="D45" s="182"/>
      <c r="E45" s="113">
        <v>33.000208203206327</v>
      </c>
      <c r="F45" s="115">
        <v>4755</v>
      </c>
      <c r="G45" s="114">
        <v>5049</v>
      </c>
      <c r="H45" s="114">
        <v>5095</v>
      </c>
      <c r="I45" s="114">
        <v>5080</v>
      </c>
      <c r="J45" s="140">
        <v>5071</v>
      </c>
      <c r="K45" s="114">
        <v>-316</v>
      </c>
      <c r="L45" s="116">
        <v>-6.231512522184973</v>
      </c>
    </row>
    <row r="46" spans="1:12" s="110" customFormat="1" ht="15" customHeight="1" x14ac:dyDescent="0.2">
      <c r="A46" s="123"/>
      <c r="B46" s="124"/>
      <c r="C46" s="260" t="s">
        <v>107</v>
      </c>
      <c r="D46" s="261"/>
      <c r="E46" s="125">
        <v>66.999791796793673</v>
      </c>
      <c r="F46" s="143">
        <v>9654</v>
      </c>
      <c r="G46" s="144">
        <v>10343</v>
      </c>
      <c r="H46" s="144">
        <v>10515</v>
      </c>
      <c r="I46" s="144">
        <v>10665</v>
      </c>
      <c r="J46" s="145">
        <v>10683</v>
      </c>
      <c r="K46" s="144">
        <v>-1029</v>
      </c>
      <c r="L46" s="146">
        <v>-9.6321258073574842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70281</v>
      </c>
      <c r="E11" s="114">
        <v>72797</v>
      </c>
      <c r="F11" s="114">
        <v>73306</v>
      </c>
      <c r="G11" s="114">
        <v>73860</v>
      </c>
      <c r="H11" s="140">
        <v>72688</v>
      </c>
      <c r="I11" s="115">
        <v>-2407</v>
      </c>
      <c r="J11" s="116">
        <v>-3.3114131631080785</v>
      </c>
    </row>
    <row r="12" spans="1:15" s="110" customFormat="1" ht="24.95" customHeight="1" x14ac:dyDescent="0.2">
      <c r="A12" s="193" t="s">
        <v>132</v>
      </c>
      <c r="B12" s="194" t="s">
        <v>133</v>
      </c>
      <c r="C12" s="113">
        <v>3.8673325649891153</v>
      </c>
      <c r="D12" s="115">
        <v>2718</v>
      </c>
      <c r="E12" s="114">
        <v>2637</v>
      </c>
      <c r="F12" s="114">
        <v>2714</v>
      </c>
      <c r="G12" s="114">
        <v>2752</v>
      </c>
      <c r="H12" s="140">
        <v>2578</v>
      </c>
      <c r="I12" s="115">
        <v>140</v>
      </c>
      <c r="J12" s="116">
        <v>5.4305663304887508</v>
      </c>
    </row>
    <row r="13" spans="1:15" s="110" customFormat="1" ht="24.95" customHeight="1" x14ac:dyDescent="0.2">
      <c r="A13" s="193" t="s">
        <v>134</v>
      </c>
      <c r="B13" s="199" t="s">
        <v>214</v>
      </c>
      <c r="C13" s="113">
        <v>0.7427327442694327</v>
      </c>
      <c r="D13" s="115">
        <v>522</v>
      </c>
      <c r="E13" s="114">
        <v>526</v>
      </c>
      <c r="F13" s="114">
        <v>531</v>
      </c>
      <c r="G13" s="114">
        <v>516</v>
      </c>
      <c r="H13" s="140">
        <v>505</v>
      </c>
      <c r="I13" s="115">
        <v>17</v>
      </c>
      <c r="J13" s="116">
        <v>3.3663366336633662</v>
      </c>
    </row>
    <row r="14" spans="1:15" s="287" customFormat="1" ht="24.95" customHeight="1" x14ac:dyDescent="0.2">
      <c r="A14" s="193" t="s">
        <v>215</v>
      </c>
      <c r="B14" s="199" t="s">
        <v>137</v>
      </c>
      <c r="C14" s="113">
        <v>10.042543503934207</v>
      </c>
      <c r="D14" s="115">
        <v>7058</v>
      </c>
      <c r="E14" s="114">
        <v>7127</v>
      </c>
      <c r="F14" s="114">
        <v>7276</v>
      </c>
      <c r="G14" s="114">
        <v>7343</v>
      </c>
      <c r="H14" s="140">
        <v>7398</v>
      </c>
      <c r="I14" s="115">
        <v>-340</v>
      </c>
      <c r="J14" s="116">
        <v>-4.5958367126250339</v>
      </c>
      <c r="K14" s="110"/>
      <c r="L14" s="110"/>
      <c r="M14" s="110"/>
      <c r="N14" s="110"/>
      <c r="O14" s="110"/>
    </row>
    <row r="15" spans="1:15" s="110" customFormat="1" ht="24.95" customHeight="1" x14ac:dyDescent="0.2">
      <c r="A15" s="193" t="s">
        <v>216</v>
      </c>
      <c r="B15" s="199" t="s">
        <v>217</v>
      </c>
      <c r="C15" s="113">
        <v>4.5061965538338953</v>
      </c>
      <c r="D15" s="115">
        <v>3167</v>
      </c>
      <c r="E15" s="114">
        <v>3197</v>
      </c>
      <c r="F15" s="114">
        <v>3230</v>
      </c>
      <c r="G15" s="114">
        <v>3256</v>
      </c>
      <c r="H15" s="140">
        <v>3259</v>
      </c>
      <c r="I15" s="115">
        <v>-92</v>
      </c>
      <c r="J15" s="116">
        <v>-2.822951825713409</v>
      </c>
    </row>
    <row r="16" spans="1:15" s="287" customFormat="1" ht="24.95" customHeight="1" x14ac:dyDescent="0.2">
      <c r="A16" s="193" t="s">
        <v>218</v>
      </c>
      <c r="B16" s="199" t="s">
        <v>141</v>
      </c>
      <c r="C16" s="113">
        <v>4.0807615144918259</v>
      </c>
      <c r="D16" s="115">
        <v>2868</v>
      </c>
      <c r="E16" s="114">
        <v>2900</v>
      </c>
      <c r="F16" s="114">
        <v>2976</v>
      </c>
      <c r="G16" s="114">
        <v>2993</v>
      </c>
      <c r="H16" s="140">
        <v>3027</v>
      </c>
      <c r="I16" s="115">
        <v>-159</v>
      </c>
      <c r="J16" s="116">
        <v>-5.2527254707631315</v>
      </c>
      <c r="K16" s="110"/>
      <c r="L16" s="110"/>
      <c r="M16" s="110"/>
      <c r="N16" s="110"/>
      <c r="O16" s="110"/>
    </row>
    <row r="17" spans="1:15" s="110" customFormat="1" ht="24.95" customHeight="1" x14ac:dyDescent="0.2">
      <c r="A17" s="193" t="s">
        <v>142</v>
      </c>
      <c r="B17" s="199" t="s">
        <v>220</v>
      </c>
      <c r="C17" s="113">
        <v>1.4555854356084859</v>
      </c>
      <c r="D17" s="115">
        <v>1023</v>
      </c>
      <c r="E17" s="114">
        <v>1030</v>
      </c>
      <c r="F17" s="114">
        <v>1070</v>
      </c>
      <c r="G17" s="114">
        <v>1094</v>
      </c>
      <c r="H17" s="140">
        <v>1112</v>
      </c>
      <c r="I17" s="115">
        <v>-89</v>
      </c>
      <c r="J17" s="116">
        <v>-8.0035971223021587</v>
      </c>
    </row>
    <row r="18" spans="1:15" s="287" customFormat="1" ht="24.95" customHeight="1" x14ac:dyDescent="0.2">
      <c r="A18" s="201" t="s">
        <v>144</v>
      </c>
      <c r="B18" s="202" t="s">
        <v>145</v>
      </c>
      <c r="C18" s="113">
        <v>5.4196724577054969</v>
      </c>
      <c r="D18" s="115">
        <v>3809</v>
      </c>
      <c r="E18" s="114">
        <v>3854</v>
      </c>
      <c r="F18" s="114">
        <v>3882</v>
      </c>
      <c r="G18" s="114">
        <v>3850</v>
      </c>
      <c r="H18" s="140">
        <v>3776</v>
      </c>
      <c r="I18" s="115">
        <v>33</v>
      </c>
      <c r="J18" s="116">
        <v>0.87394067796610164</v>
      </c>
      <c r="K18" s="110"/>
      <c r="L18" s="110"/>
      <c r="M18" s="110"/>
      <c r="N18" s="110"/>
      <c r="O18" s="110"/>
    </row>
    <row r="19" spans="1:15" s="110" customFormat="1" ht="24.95" customHeight="1" x14ac:dyDescent="0.2">
      <c r="A19" s="193" t="s">
        <v>146</v>
      </c>
      <c r="B19" s="199" t="s">
        <v>147</v>
      </c>
      <c r="C19" s="113">
        <v>21.357123546904567</v>
      </c>
      <c r="D19" s="115">
        <v>15010</v>
      </c>
      <c r="E19" s="114">
        <v>15364</v>
      </c>
      <c r="F19" s="114">
        <v>15297</v>
      </c>
      <c r="G19" s="114">
        <v>15573</v>
      </c>
      <c r="H19" s="140">
        <v>15377</v>
      </c>
      <c r="I19" s="115">
        <v>-367</v>
      </c>
      <c r="J19" s="116">
        <v>-2.3866814072966118</v>
      </c>
    </row>
    <row r="20" spans="1:15" s="287" customFormat="1" ht="24.95" customHeight="1" x14ac:dyDescent="0.2">
      <c r="A20" s="193" t="s">
        <v>148</v>
      </c>
      <c r="B20" s="199" t="s">
        <v>149</v>
      </c>
      <c r="C20" s="113">
        <v>5.3271865795876554</v>
      </c>
      <c r="D20" s="115">
        <v>3744</v>
      </c>
      <c r="E20" s="114">
        <v>3876</v>
      </c>
      <c r="F20" s="114">
        <v>3938</v>
      </c>
      <c r="G20" s="114">
        <v>4027</v>
      </c>
      <c r="H20" s="140">
        <v>4043</v>
      </c>
      <c r="I20" s="115">
        <v>-299</v>
      </c>
      <c r="J20" s="116">
        <v>-7.395498392282958</v>
      </c>
      <c r="K20" s="110"/>
      <c r="L20" s="110"/>
      <c r="M20" s="110"/>
      <c r="N20" s="110"/>
      <c r="O20" s="110"/>
    </row>
    <row r="21" spans="1:15" s="110" customFormat="1" ht="24.95" customHeight="1" x14ac:dyDescent="0.2">
      <c r="A21" s="201" t="s">
        <v>150</v>
      </c>
      <c r="B21" s="202" t="s">
        <v>151</v>
      </c>
      <c r="C21" s="113">
        <v>12.949445796161125</v>
      </c>
      <c r="D21" s="115">
        <v>9101</v>
      </c>
      <c r="E21" s="114">
        <v>10306</v>
      </c>
      <c r="F21" s="114">
        <v>10493</v>
      </c>
      <c r="G21" s="114">
        <v>10606</v>
      </c>
      <c r="H21" s="140">
        <v>10181</v>
      </c>
      <c r="I21" s="115">
        <v>-1080</v>
      </c>
      <c r="J21" s="116">
        <v>-10.607995285335429</v>
      </c>
    </row>
    <row r="22" spans="1:15" s="110" customFormat="1" ht="24.95" customHeight="1" x14ac:dyDescent="0.2">
      <c r="A22" s="201" t="s">
        <v>152</v>
      </c>
      <c r="B22" s="199" t="s">
        <v>153</v>
      </c>
      <c r="C22" s="113">
        <v>1.9720834934050455</v>
      </c>
      <c r="D22" s="115">
        <v>1386</v>
      </c>
      <c r="E22" s="114">
        <v>1490</v>
      </c>
      <c r="F22" s="114">
        <v>1492</v>
      </c>
      <c r="G22" s="114">
        <v>1502</v>
      </c>
      <c r="H22" s="140">
        <v>1521</v>
      </c>
      <c r="I22" s="115">
        <v>-135</v>
      </c>
      <c r="J22" s="116">
        <v>-8.8757396449704142</v>
      </c>
    </row>
    <row r="23" spans="1:15" s="110" customFormat="1" ht="24.95" customHeight="1" x14ac:dyDescent="0.2">
      <c r="A23" s="193" t="s">
        <v>154</v>
      </c>
      <c r="B23" s="199" t="s">
        <v>155</v>
      </c>
      <c r="C23" s="113">
        <v>0.89213300892133007</v>
      </c>
      <c r="D23" s="115">
        <v>627</v>
      </c>
      <c r="E23" s="114">
        <v>632</v>
      </c>
      <c r="F23" s="114">
        <v>634</v>
      </c>
      <c r="G23" s="114">
        <v>626</v>
      </c>
      <c r="H23" s="140">
        <v>627</v>
      </c>
      <c r="I23" s="115">
        <v>0</v>
      </c>
      <c r="J23" s="116">
        <v>0</v>
      </c>
    </row>
    <row r="24" spans="1:15" s="110" customFormat="1" ht="24.95" customHeight="1" x14ac:dyDescent="0.2">
      <c r="A24" s="193" t="s">
        <v>156</v>
      </c>
      <c r="B24" s="199" t="s">
        <v>221</v>
      </c>
      <c r="C24" s="113">
        <v>7.0146981403224196</v>
      </c>
      <c r="D24" s="115">
        <v>4930</v>
      </c>
      <c r="E24" s="114">
        <v>5035</v>
      </c>
      <c r="F24" s="114">
        <v>5029</v>
      </c>
      <c r="G24" s="114">
        <v>5046</v>
      </c>
      <c r="H24" s="140">
        <v>5017</v>
      </c>
      <c r="I24" s="115">
        <v>-87</v>
      </c>
      <c r="J24" s="116">
        <v>-1.7341040462427746</v>
      </c>
    </row>
    <row r="25" spans="1:15" s="110" customFormat="1" ht="24.95" customHeight="1" x14ac:dyDescent="0.2">
      <c r="A25" s="193" t="s">
        <v>222</v>
      </c>
      <c r="B25" s="204" t="s">
        <v>159</v>
      </c>
      <c r="C25" s="113">
        <v>6.3914856077745048</v>
      </c>
      <c r="D25" s="115">
        <v>4492</v>
      </c>
      <c r="E25" s="114">
        <v>4500</v>
      </c>
      <c r="F25" s="114">
        <v>4578</v>
      </c>
      <c r="G25" s="114">
        <v>4452</v>
      </c>
      <c r="H25" s="140">
        <v>4345</v>
      </c>
      <c r="I25" s="115">
        <v>147</v>
      </c>
      <c r="J25" s="116">
        <v>3.3831990794016109</v>
      </c>
    </row>
    <row r="26" spans="1:15" s="110" customFormat="1" ht="24.95" customHeight="1" x14ac:dyDescent="0.2">
      <c r="A26" s="201">
        <v>782.78300000000002</v>
      </c>
      <c r="B26" s="203" t="s">
        <v>160</v>
      </c>
      <c r="C26" s="113">
        <v>0.59333247961753532</v>
      </c>
      <c r="D26" s="115">
        <v>417</v>
      </c>
      <c r="E26" s="114">
        <v>426</v>
      </c>
      <c r="F26" s="114">
        <v>447</v>
      </c>
      <c r="G26" s="114">
        <v>476</v>
      </c>
      <c r="H26" s="140">
        <v>438</v>
      </c>
      <c r="I26" s="115">
        <v>-21</v>
      </c>
      <c r="J26" s="116">
        <v>-4.7945205479452051</v>
      </c>
    </row>
    <row r="27" spans="1:15" s="110" customFormat="1" ht="24.95" customHeight="1" x14ac:dyDescent="0.2">
      <c r="A27" s="193" t="s">
        <v>161</v>
      </c>
      <c r="B27" s="199" t="s">
        <v>162</v>
      </c>
      <c r="C27" s="113">
        <v>0.86652153498100482</v>
      </c>
      <c r="D27" s="115">
        <v>609</v>
      </c>
      <c r="E27" s="114">
        <v>636</v>
      </c>
      <c r="F27" s="114">
        <v>621</v>
      </c>
      <c r="G27" s="114">
        <v>621</v>
      </c>
      <c r="H27" s="140">
        <v>596</v>
      </c>
      <c r="I27" s="115">
        <v>13</v>
      </c>
      <c r="J27" s="116">
        <v>2.1812080536912752</v>
      </c>
    </row>
    <row r="28" spans="1:15" s="110" customFormat="1" ht="24.95" customHeight="1" x14ac:dyDescent="0.2">
      <c r="A28" s="193" t="s">
        <v>163</v>
      </c>
      <c r="B28" s="199" t="s">
        <v>164</v>
      </c>
      <c r="C28" s="113">
        <v>1.9478948791280717</v>
      </c>
      <c r="D28" s="115">
        <v>1369</v>
      </c>
      <c r="E28" s="114">
        <v>1407</v>
      </c>
      <c r="F28" s="114">
        <v>1413</v>
      </c>
      <c r="G28" s="114">
        <v>1455</v>
      </c>
      <c r="H28" s="140">
        <v>1420</v>
      </c>
      <c r="I28" s="115">
        <v>-51</v>
      </c>
      <c r="J28" s="116">
        <v>-3.591549295774648</v>
      </c>
    </row>
    <row r="29" spans="1:15" s="110" customFormat="1" ht="24.95" customHeight="1" x14ac:dyDescent="0.2">
      <c r="A29" s="193">
        <v>86</v>
      </c>
      <c r="B29" s="199" t="s">
        <v>165</v>
      </c>
      <c r="C29" s="113">
        <v>4.7068197663664435</v>
      </c>
      <c r="D29" s="115">
        <v>3308</v>
      </c>
      <c r="E29" s="114">
        <v>3314</v>
      </c>
      <c r="F29" s="114">
        <v>3323</v>
      </c>
      <c r="G29" s="114">
        <v>3364</v>
      </c>
      <c r="H29" s="140">
        <v>3378</v>
      </c>
      <c r="I29" s="115">
        <v>-70</v>
      </c>
      <c r="J29" s="116">
        <v>-2.0722320899940794</v>
      </c>
    </row>
    <row r="30" spans="1:15" s="110" customFormat="1" ht="24.95" customHeight="1" x14ac:dyDescent="0.2">
      <c r="A30" s="193">
        <v>87.88</v>
      </c>
      <c r="B30" s="204" t="s">
        <v>166</v>
      </c>
      <c r="C30" s="113">
        <v>4.7665798722272026</v>
      </c>
      <c r="D30" s="115">
        <v>3350</v>
      </c>
      <c r="E30" s="114">
        <v>3443</v>
      </c>
      <c r="F30" s="114">
        <v>3423</v>
      </c>
      <c r="G30" s="114">
        <v>3382</v>
      </c>
      <c r="H30" s="140">
        <v>3348</v>
      </c>
      <c r="I30" s="115">
        <v>2</v>
      </c>
      <c r="J30" s="116">
        <v>5.9737156511350059E-2</v>
      </c>
    </row>
    <row r="31" spans="1:15" s="110" customFormat="1" ht="24.95" customHeight="1" x14ac:dyDescent="0.2">
      <c r="A31" s="193" t="s">
        <v>167</v>
      </c>
      <c r="B31" s="199" t="s">
        <v>168</v>
      </c>
      <c r="C31" s="113">
        <v>11.142414023704841</v>
      </c>
      <c r="D31" s="115">
        <v>7831</v>
      </c>
      <c r="E31" s="114">
        <v>8224</v>
      </c>
      <c r="F31" s="114">
        <v>8215</v>
      </c>
      <c r="G31" s="114">
        <v>8269</v>
      </c>
      <c r="H31" s="140">
        <v>8140</v>
      </c>
      <c r="I31" s="115">
        <v>-309</v>
      </c>
      <c r="J31" s="116">
        <v>-3.7960687960687962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3.8673325649891153</v>
      </c>
      <c r="D34" s="115">
        <v>2718</v>
      </c>
      <c r="E34" s="114">
        <v>2637</v>
      </c>
      <c r="F34" s="114">
        <v>2714</v>
      </c>
      <c r="G34" s="114">
        <v>2752</v>
      </c>
      <c r="H34" s="140">
        <v>2578</v>
      </c>
      <c r="I34" s="115">
        <v>140</v>
      </c>
      <c r="J34" s="116">
        <v>5.4305663304887508</v>
      </c>
    </row>
    <row r="35" spans="1:10" s="110" customFormat="1" ht="24.95" customHeight="1" x14ac:dyDescent="0.2">
      <c r="A35" s="292" t="s">
        <v>171</v>
      </c>
      <c r="B35" s="293" t="s">
        <v>172</v>
      </c>
      <c r="C35" s="113">
        <v>16.204948705909135</v>
      </c>
      <c r="D35" s="115">
        <v>11389</v>
      </c>
      <c r="E35" s="114">
        <v>11507</v>
      </c>
      <c r="F35" s="114">
        <v>11689</v>
      </c>
      <c r="G35" s="114">
        <v>11709</v>
      </c>
      <c r="H35" s="140">
        <v>11679</v>
      </c>
      <c r="I35" s="115">
        <v>-290</v>
      </c>
      <c r="J35" s="116">
        <v>-2.483089305591232</v>
      </c>
    </row>
    <row r="36" spans="1:10" s="110" customFormat="1" ht="24.95" customHeight="1" x14ac:dyDescent="0.2">
      <c r="A36" s="294" t="s">
        <v>173</v>
      </c>
      <c r="B36" s="295" t="s">
        <v>174</v>
      </c>
      <c r="C36" s="125">
        <v>79.927718729101755</v>
      </c>
      <c r="D36" s="143">
        <v>56174</v>
      </c>
      <c r="E36" s="144">
        <v>58653</v>
      </c>
      <c r="F36" s="144">
        <v>58903</v>
      </c>
      <c r="G36" s="144">
        <v>59399</v>
      </c>
      <c r="H36" s="145">
        <v>58431</v>
      </c>
      <c r="I36" s="143">
        <v>-2257</v>
      </c>
      <c r="J36" s="146">
        <v>-3.8626756345090789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70281</v>
      </c>
      <c r="F11" s="264">
        <v>72797</v>
      </c>
      <c r="G11" s="264">
        <v>73306</v>
      </c>
      <c r="H11" s="264">
        <v>73860</v>
      </c>
      <c r="I11" s="265">
        <v>72688</v>
      </c>
      <c r="J11" s="263">
        <v>-2407</v>
      </c>
      <c r="K11" s="266">
        <v>-3.3114131631080785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43.287659538139756</v>
      </c>
      <c r="E13" s="115">
        <v>30423</v>
      </c>
      <c r="F13" s="114">
        <v>31385</v>
      </c>
      <c r="G13" s="114">
        <v>31501</v>
      </c>
      <c r="H13" s="114">
        <v>31739</v>
      </c>
      <c r="I13" s="140">
        <v>31144</v>
      </c>
      <c r="J13" s="115">
        <v>-721</v>
      </c>
      <c r="K13" s="116">
        <v>-2.3150526586180322</v>
      </c>
    </row>
    <row r="14" spans="1:15" ht="15.95" customHeight="1" x14ac:dyDescent="0.2">
      <c r="A14" s="306" t="s">
        <v>230</v>
      </c>
      <c r="B14" s="307"/>
      <c r="C14" s="308"/>
      <c r="D14" s="113">
        <v>46.359613551315434</v>
      </c>
      <c r="E14" s="115">
        <v>32582</v>
      </c>
      <c r="F14" s="114">
        <v>33899</v>
      </c>
      <c r="G14" s="114">
        <v>34288</v>
      </c>
      <c r="H14" s="114">
        <v>34528</v>
      </c>
      <c r="I14" s="140">
        <v>34023</v>
      </c>
      <c r="J14" s="115">
        <v>-1441</v>
      </c>
      <c r="K14" s="116">
        <v>-4.2353701907533141</v>
      </c>
    </row>
    <row r="15" spans="1:15" ht="15.95" customHeight="1" x14ac:dyDescent="0.2">
      <c r="A15" s="306" t="s">
        <v>231</v>
      </c>
      <c r="B15" s="307"/>
      <c r="C15" s="308"/>
      <c r="D15" s="113">
        <v>4.3482591312018899</v>
      </c>
      <c r="E15" s="115">
        <v>3056</v>
      </c>
      <c r="F15" s="114">
        <v>3161</v>
      </c>
      <c r="G15" s="114">
        <v>3182</v>
      </c>
      <c r="H15" s="114">
        <v>3189</v>
      </c>
      <c r="I15" s="140">
        <v>3183</v>
      </c>
      <c r="J15" s="115">
        <v>-127</v>
      </c>
      <c r="K15" s="116">
        <v>-3.9899465912661012</v>
      </c>
    </row>
    <row r="16" spans="1:15" ht="15.95" customHeight="1" x14ac:dyDescent="0.2">
      <c r="A16" s="306" t="s">
        <v>232</v>
      </c>
      <c r="B16" s="307"/>
      <c r="C16" s="308"/>
      <c r="D16" s="113">
        <v>1.87532903629715</v>
      </c>
      <c r="E16" s="115">
        <v>1318</v>
      </c>
      <c r="F16" s="114">
        <v>1347</v>
      </c>
      <c r="G16" s="114">
        <v>1322</v>
      </c>
      <c r="H16" s="114">
        <v>1332</v>
      </c>
      <c r="I16" s="140">
        <v>1309</v>
      </c>
      <c r="J16" s="115">
        <v>9</v>
      </c>
      <c r="K16" s="116">
        <v>0.6875477463712758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3.1388284173531966</v>
      </c>
      <c r="E18" s="115">
        <v>2206</v>
      </c>
      <c r="F18" s="114">
        <v>2173</v>
      </c>
      <c r="G18" s="114">
        <v>2154</v>
      </c>
      <c r="H18" s="114">
        <v>2126</v>
      </c>
      <c r="I18" s="140">
        <v>2068</v>
      </c>
      <c r="J18" s="115">
        <v>138</v>
      </c>
      <c r="K18" s="116">
        <v>6.6731141199226309</v>
      </c>
    </row>
    <row r="19" spans="1:11" ht="14.1" customHeight="1" x14ac:dyDescent="0.2">
      <c r="A19" s="306" t="s">
        <v>235</v>
      </c>
      <c r="B19" s="307" t="s">
        <v>236</v>
      </c>
      <c r="C19" s="308"/>
      <c r="D19" s="113">
        <v>2.5440730780723095</v>
      </c>
      <c r="E19" s="115">
        <v>1788</v>
      </c>
      <c r="F19" s="114">
        <v>1767</v>
      </c>
      <c r="G19" s="114">
        <v>1758</v>
      </c>
      <c r="H19" s="114">
        <v>1720</v>
      </c>
      <c r="I19" s="140">
        <v>1686</v>
      </c>
      <c r="J19" s="115">
        <v>102</v>
      </c>
      <c r="K19" s="116">
        <v>6.0498220640569391</v>
      </c>
    </row>
    <row r="20" spans="1:11" ht="14.1" customHeight="1" x14ac:dyDescent="0.2">
      <c r="A20" s="306">
        <v>12</v>
      </c>
      <c r="B20" s="307" t="s">
        <v>237</v>
      </c>
      <c r="C20" s="308"/>
      <c r="D20" s="113">
        <v>2.1186380387302401</v>
      </c>
      <c r="E20" s="115">
        <v>1489</v>
      </c>
      <c r="F20" s="114">
        <v>1489</v>
      </c>
      <c r="G20" s="114">
        <v>1534</v>
      </c>
      <c r="H20" s="114">
        <v>1528</v>
      </c>
      <c r="I20" s="140">
        <v>1479</v>
      </c>
      <c r="J20" s="115">
        <v>10</v>
      </c>
      <c r="K20" s="116">
        <v>0.67613252197430695</v>
      </c>
    </row>
    <row r="21" spans="1:11" ht="14.1" customHeight="1" x14ac:dyDescent="0.2">
      <c r="A21" s="306">
        <v>21</v>
      </c>
      <c r="B21" s="307" t="s">
        <v>238</v>
      </c>
      <c r="C21" s="308"/>
      <c r="D21" s="113">
        <v>0.12521165037492352</v>
      </c>
      <c r="E21" s="115">
        <v>88</v>
      </c>
      <c r="F21" s="114">
        <v>94</v>
      </c>
      <c r="G21" s="114">
        <v>98</v>
      </c>
      <c r="H21" s="114">
        <v>96</v>
      </c>
      <c r="I21" s="140">
        <v>92</v>
      </c>
      <c r="J21" s="115">
        <v>-4</v>
      </c>
      <c r="K21" s="116">
        <v>-4.3478260869565215</v>
      </c>
    </row>
    <row r="22" spans="1:11" ht="14.1" customHeight="1" x14ac:dyDescent="0.2">
      <c r="A22" s="306">
        <v>22</v>
      </c>
      <c r="B22" s="307" t="s">
        <v>239</v>
      </c>
      <c r="C22" s="308"/>
      <c r="D22" s="113">
        <v>1.240733626442424</v>
      </c>
      <c r="E22" s="115">
        <v>872</v>
      </c>
      <c r="F22" s="114">
        <v>864</v>
      </c>
      <c r="G22" s="114">
        <v>904</v>
      </c>
      <c r="H22" s="114">
        <v>910</v>
      </c>
      <c r="I22" s="140">
        <v>904</v>
      </c>
      <c r="J22" s="115">
        <v>-32</v>
      </c>
      <c r="K22" s="116">
        <v>-3.5398230088495577</v>
      </c>
    </row>
    <row r="23" spans="1:11" ht="14.1" customHeight="1" x14ac:dyDescent="0.2">
      <c r="A23" s="306">
        <v>23</v>
      </c>
      <c r="B23" s="307" t="s">
        <v>240</v>
      </c>
      <c r="C23" s="308"/>
      <c r="D23" s="113">
        <v>0.42258932001536686</v>
      </c>
      <c r="E23" s="115">
        <v>297</v>
      </c>
      <c r="F23" s="114">
        <v>313</v>
      </c>
      <c r="G23" s="114">
        <v>301</v>
      </c>
      <c r="H23" s="114">
        <v>316</v>
      </c>
      <c r="I23" s="140">
        <v>319</v>
      </c>
      <c r="J23" s="115">
        <v>-22</v>
      </c>
      <c r="K23" s="116">
        <v>-6.8965517241379306</v>
      </c>
    </row>
    <row r="24" spans="1:11" ht="14.1" customHeight="1" x14ac:dyDescent="0.2">
      <c r="A24" s="306">
        <v>24</v>
      </c>
      <c r="B24" s="307" t="s">
        <v>241</v>
      </c>
      <c r="C24" s="308"/>
      <c r="D24" s="113">
        <v>1.4000939087377813</v>
      </c>
      <c r="E24" s="115">
        <v>984</v>
      </c>
      <c r="F24" s="114">
        <v>1008</v>
      </c>
      <c r="G24" s="114">
        <v>1061</v>
      </c>
      <c r="H24" s="114">
        <v>1080</v>
      </c>
      <c r="I24" s="140">
        <v>1110</v>
      </c>
      <c r="J24" s="115">
        <v>-126</v>
      </c>
      <c r="K24" s="116">
        <v>-11.351351351351351</v>
      </c>
    </row>
    <row r="25" spans="1:11" ht="14.1" customHeight="1" x14ac:dyDescent="0.2">
      <c r="A25" s="306">
        <v>25</v>
      </c>
      <c r="B25" s="307" t="s">
        <v>242</v>
      </c>
      <c r="C25" s="308"/>
      <c r="D25" s="113">
        <v>1.5580313313697869</v>
      </c>
      <c r="E25" s="115">
        <v>1095</v>
      </c>
      <c r="F25" s="114">
        <v>1123</v>
      </c>
      <c r="G25" s="114">
        <v>1142</v>
      </c>
      <c r="H25" s="114">
        <v>1155</v>
      </c>
      <c r="I25" s="140">
        <v>1103</v>
      </c>
      <c r="J25" s="115">
        <v>-8</v>
      </c>
      <c r="K25" s="116">
        <v>-0.72529465095194923</v>
      </c>
    </row>
    <row r="26" spans="1:11" ht="14.1" customHeight="1" x14ac:dyDescent="0.2">
      <c r="A26" s="306">
        <v>26</v>
      </c>
      <c r="B26" s="307" t="s">
        <v>243</v>
      </c>
      <c r="C26" s="308"/>
      <c r="D26" s="113">
        <v>0.94477881646533202</v>
      </c>
      <c r="E26" s="115">
        <v>664</v>
      </c>
      <c r="F26" s="114">
        <v>661</v>
      </c>
      <c r="G26" s="114">
        <v>659</v>
      </c>
      <c r="H26" s="114">
        <v>669</v>
      </c>
      <c r="I26" s="140">
        <v>659</v>
      </c>
      <c r="J26" s="115">
        <v>5</v>
      </c>
      <c r="K26" s="116">
        <v>0.75872534142640369</v>
      </c>
    </row>
    <row r="27" spans="1:11" ht="14.1" customHeight="1" x14ac:dyDescent="0.2">
      <c r="A27" s="306">
        <v>27</v>
      </c>
      <c r="B27" s="307" t="s">
        <v>244</v>
      </c>
      <c r="C27" s="308"/>
      <c r="D27" s="113">
        <v>0.34717775785774246</v>
      </c>
      <c r="E27" s="115">
        <v>244</v>
      </c>
      <c r="F27" s="114">
        <v>249</v>
      </c>
      <c r="G27" s="114">
        <v>246</v>
      </c>
      <c r="H27" s="114">
        <v>242</v>
      </c>
      <c r="I27" s="140">
        <v>246</v>
      </c>
      <c r="J27" s="115">
        <v>-2</v>
      </c>
      <c r="K27" s="116">
        <v>-0.81300813008130079</v>
      </c>
    </row>
    <row r="28" spans="1:11" ht="14.1" customHeight="1" x14ac:dyDescent="0.2">
      <c r="A28" s="306">
        <v>28</v>
      </c>
      <c r="B28" s="307" t="s">
        <v>245</v>
      </c>
      <c r="C28" s="308"/>
      <c r="D28" s="113">
        <v>0.54068667207353338</v>
      </c>
      <c r="E28" s="115">
        <v>380</v>
      </c>
      <c r="F28" s="114">
        <v>426</v>
      </c>
      <c r="G28" s="114">
        <v>427</v>
      </c>
      <c r="H28" s="114">
        <v>434</v>
      </c>
      <c r="I28" s="140">
        <v>456</v>
      </c>
      <c r="J28" s="115">
        <v>-76</v>
      </c>
      <c r="K28" s="116">
        <v>-16.666666666666668</v>
      </c>
    </row>
    <row r="29" spans="1:11" ht="14.1" customHeight="1" x14ac:dyDescent="0.2">
      <c r="A29" s="306">
        <v>29</v>
      </c>
      <c r="B29" s="307" t="s">
        <v>246</v>
      </c>
      <c r="C29" s="308"/>
      <c r="D29" s="113">
        <v>3.1957428038872524</v>
      </c>
      <c r="E29" s="115">
        <v>2246</v>
      </c>
      <c r="F29" s="114">
        <v>2427</v>
      </c>
      <c r="G29" s="114">
        <v>2411</v>
      </c>
      <c r="H29" s="114">
        <v>2433</v>
      </c>
      <c r="I29" s="140">
        <v>2397</v>
      </c>
      <c r="J29" s="115">
        <v>-151</v>
      </c>
      <c r="K29" s="116">
        <v>-6.2995410930329578</v>
      </c>
    </row>
    <row r="30" spans="1:11" ht="14.1" customHeight="1" x14ac:dyDescent="0.2">
      <c r="A30" s="306" t="s">
        <v>247</v>
      </c>
      <c r="B30" s="307" t="s">
        <v>248</v>
      </c>
      <c r="C30" s="308"/>
      <c r="D30" s="113">
        <v>0.84375578036738241</v>
      </c>
      <c r="E30" s="115">
        <v>593</v>
      </c>
      <c r="F30" s="114">
        <v>616</v>
      </c>
      <c r="G30" s="114">
        <v>615</v>
      </c>
      <c r="H30" s="114">
        <v>607</v>
      </c>
      <c r="I30" s="140">
        <v>605</v>
      </c>
      <c r="J30" s="115">
        <v>-12</v>
      </c>
      <c r="K30" s="116">
        <v>-1.9834710743801653</v>
      </c>
    </row>
    <row r="31" spans="1:11" ht="14.1" customHeight="1" x14ac:dyDescent="0.2">
      <c r="A31" s="306" t="s">
        <v>249</v>
      </c>
      <c r="B31" s="307" t="s">
        <v>250</v>
      </c>
      <c r="C31" s="308"/>
      <c r="D31" s="113">
        <v>2.3334898478963022</v>
      </c>
      <c r="E31" s="115">
        <v>1640</v>
      </c>
      <c r="F31" s="114">
        <v>1799</v>
      </c>
      <c r="G31" s="114">
        <v>1786</v>
      </c>
      <c r="H31" s="114">
        <v>1814</v>
      </c>
      <c r="I31" s="140">
        <v>1779</v>
      </c>
      <c r="J31" s="115">
        <v>-139</v>
      </c>
      <c r="K31" s="116">
        <v>-7.813378302417088</v>
      </c>
    </row>
    <row r="32" spans="1:11" ht="14.1" customHeight="1" x14ac:dyDescent="0.2">
      <c r="A32" s="306">
        <v>31</v>
      </c>
      <c r="B32" s="307" t="s">
        <v>251</v>
      </c>
      <c r="C32" s="308"/>
      <c r="D32" s="113">
        <v>0.14655454532519457</v>
      </c>
      <c r="E32" s="115">
        <v>103</v>
      </c>
      <c r="F32" s="114">
        <v>105</v>
      </c>
      <c r="G32" s="114">
        <v>116</v>
      </c>
      <c r="H32" s="114">
        <v>122</v>
      </c>
      <c r="I32" s="140">
        <v>116</v>
      </c>
      <c r="J32" s="115">
        <v>-13</v>
      </c>
      <c r="K32" s="116">
        <v>-11.206896551724139</v>
      </c>
    </row>
    <row r="33" spans="1:11" ht="14.1" customHeight="1" x14ac:dyDescent="0.2">
      <c r="A33" s="306">
        <v>32</v>
      </c>
      <c r="B33" s="307" t="s">
        <v>252</v>
      </c>
      <c r="C33" s="308"/>
      <c r="D33" s="113">
        <v>1.2108535735120445</v>
      </c>
      <c r="E33" s="115">
        <v>851</v>
      </c>
      <c r="F33" s="114">
        <v>855</v>
      </c>
      <c r="G33" s="114">
        <v>893</v>
      </c>
      <c r="H33" s="114">
        <v>860</v>
      </c>
      <c r="I33" s="140">
        <v>856</v>
      </c>
      <c r="J33" s="115">
        <v>-5</v>
      </c>
      <c r="K33" s="116">
        <v>-0.58411214953271029</v>
      </c>
    </row>
    <row r="34" spans="1:11" ht="14.1" customHeight="1" x14ac:dyDescent="0.2">
      <c r="A34" s="306">
        <v>33</v>
      </c>
      <c r="B34" s="307" t="s">
        <v>253</v>
      </c>
      <c r="C34" s="308"/>
      <c r="D34" s="113">
        <v>0.53784095274683053</v>
      </c>
      <c r="E34" s="115">
        <v>378</v>
      </c>
      <c r="F34" s="114">
        <v>399</v>
      </c>
      <c r="G34" s="114">
        <v>418</v>
      </c>
      <c r="H34" s="114">
        <v>431</v>
      </c>
      <c r="I34" s="140">
        <v>403</v>
      </c>
      <c r="J34" s="115">
        <v>-25</v>
      </c>
      <c r="K34" s="116">
        <v>-6.2034739454094296</v>
      </c>
    </row>
    <row r="35" spans="1:11" ht="14.1" customHeight="1" x14ac:dyDescent="0.2">
      <c r="A35" s="306">
        <v>34</v>
      </c>
      <c r="B35" s="307" t="s">
        <v>254</v>
      </c>
      <c r="C35" s="308"/>
      <c r="D35" s="113">
        <v>3.1957428038872524</v>
      </c>
      <c r="E35" s="115">
        <v>2246</v>
      </c>
      <c r="F35" s="114">
        <v>2258</v>
      </c>
      <c r="G35" s="114">
        <v>2271</v>
      </c>
      <c r="H35" s="114">
        <v>2229</v>
      </c>
      <c r="I35" s="140">
        <v>2193</v>
      </c>
      <c r="J35" s="115">
        <v>53</v>
      </c>
      <c r="K35" s="116">
        <v>2.4167806657546738</v>
      </c>
    </row>
    <row r="36" spans="1:11" ht="14.1" customHeight="1" x14ac:dyDescent="0.2">
      <c r="A36" s="306">
        <v>41</v>
      </c>
      <c r="B36" s="307" t="s">
        <v>255</v>
      </c>
      <c r="C36" s="308"/>
      <c r="D36" s="113">
        <v>9.106301845448983E-2</v>
      </c>
      <c r="E36" s="115">
        <v>64</v>
      </c>
      <c r="F36" s="114">
        <v>63</v>
      </c>
      <c r="G36" s="114">
        <v>65</v>
      </c>
      <c r="H36" s="114">
        <v>64</v>
      </c>
      <c r="I36" s="140">
        <v>58</v>
      </c>
      <c r="J36" s="115">
        <v>6</v>
      </c>
      <c r="K36" s="116">
        <v>10.344827586206897</v>
      </c>
    </row>
    <row r="37" spans="1:11" ht="14.1" customHeight="1" x14ac:dyDescent="0.2">
      <c r="A37" s="306">
        <v>42</v>
      </c>
      <c r="B37" s="307" t="s">
        <v>256</v>
      </c>
      <c r="C37" s="308"/>
      <c r="D37" s="113" t="s">
        <v>514</v>
      </c>
      <c r="E37" s="115" t="s">
        <v>514</v>
      </c>
      <c r="F37" s="114" t="s">
        <v>514</v>
      </c>
      <c r="G37" s="114" t="s">
        <v>514</v>
      </c>
      <c r="H37" s="114">
        <v>25</v>
      </c>
      <c r="I37" s="140">
        <v>27</v>
      </c>
      <c r="J37" s="115" t="s">
        <v>514</v>
      </c>
      <c r="K37" s="116" t="s">
        <v>514</v>
      </c>
    </row>
    <row r="38" spans="1:11" ht="14.1" customHeight="1" x14ac:dyDescent="0.2">
      <c r="A38" s="306">
        <v>43</v>
      </c>
      <c r="B38" s="307" t="s">
        <v>257</v>
      </c>
      <c r="C38" s="308"/>
      <c r="D38" s="113">
        <v>0.28599479233363212</v>
      </c>
      <c r="E38" s="115">
        <v>201</v>
      </c>
      <c r="F38" s="114">
        <v>196</v>
      </c>
      <c r="G38" s="114">
        <v>191</v>
      </c>
      <c r="H38" s="114">
        <v>185</v>
      </c>
      <c r="I38" s="140">
        <v>191</v>
      </c>
      <c r="J38" s="115">
        <v>10</v>
      </c>
      <c r="K38" s="116">
        <v>5.2356020942408374</v>
      </c>
    </row>
    <row r="39" spans="1:11" ht="14.1" customHeight="1" x14ac:dyDescent="0.2">
      <c r="A39" s="306">
        <v>51</v>
      </c>
      <c r="B39" s="307" t="s">
        <v>258</v>
      </c>
      <c r="C39" s="308"/>
      <c r="D39" s="113">
        <v>8.5115465061680968</v>
      </c>
      <c r="E39" s="115">
        <v>5982</v>
      </c>
      <c r="F39" s="114">
        <v>6177</v>
      </c>
      <c r="G39" s="114">
        <v>6240</v>
      </c>
      <c r="H39" s="114">
        <v>6357</v>
      </c>
      <c r="I39" s="140">
        <v>6385</v>
      </c>
      <c r="J39" s="115">
        <v>-403</v>
      </c>
      <c r="K39" s="116">
        <v>-6.3116679718089275</v>
      </c>
    </row>
    <row r="40" spans="1:11" ht="14.1" customHeight="1" x14ac:dyDescent="0.2">
      <c r="A40" s="306" t="s">
        <v>259</v>
      </c>
      <c r="B40" s="307" t="s">
        <v>260</v>
      </c>
      <c r="C40" s="308"/>
      <c r="D40" s="113">
        <v>8.2682375037350067</v>
      </c>
      <c r="E40" s="115">
        <v>5811</v>
      </c>
      <c r="F40" s="114">
        <v>5995</v>
      </c>
      <c r="G40" s="114">
        <v>6064</v>
      </c>
      <c r="H40" s="114">
        <v>6175</v>
      </c>
      <c r="I40" s="140">
        <v>6208</v>
      </c>
      <c r="J40" s="115">
        <v>-397</v>
      </c>
      <c r="K40" s="116">
        <v>-6.3949742268041234</v>
      </c>
    </row>
    <row r="41" spans="1:11" ht="14.1" customHeight="1" x14ac:dyDescent="0.2">
      <c r="A41" s="306"/>
      <c r="B41" s="307" t="s">
        <v>261</v>
      </c>
      <c r="C41" s="308"/>
      <c r="D41" s="113">
        <v>5.0312317696105637</v>
      </c>
      <c r="E41" s="115">
        <v>3536</v>
      </c>
      <c r="F41" s="114">
        <v>3668</v>
      </c>
      <c r="G41" s="114">
        <v>3712</v>
      </c>
      <c r="H41" s="114">
        <v>3806</v>
      </c>
      <c r="I41" s="140">
        <v>3799</v>
      </c>
      <c r="J41" s="115">
        <v>-263</v>
      </c>
      <c r="K41" s="116">
        <v>-6.922874440642274</v>
      </c>
    </row>
    <row r="42" spans="1:11" ht="14.1" customHeight="1" x14ac:dyDescent="0.2">
      <c r="A42" s="306">
        <v>52</v>
      </c>
      <c r="B42" s="307" t="s">
        <v>262</v>
      </c>
      <c r="C42" s="308"/>
      <c r="D42" s="113">
        <v>5.8180731634438896</v>
      </c>
      <c r="E42" s="115">
        <v>4089</v>
      </c>
      <c r="F42" s="114">
        <v>4134</v>
      </c>
      <c r="G42" s="114">
        <v>4184</v>
      </c>
      <c r="H42" s="114">
        <v>4141</v>
      </c>
      <c r="I42" s="140">
        <v>4091</v>
      </c>
      <c r="J42" s="115">
        <v>-2</v>
      </c>
      <c r="K42" s="116">
        <v>-4.8887802493277926E-2</v>
      </c>
    </row>
    <row r="43" spans="1:11" ht="14.1" customHeight="1" x14ac:dyDescent="0.2">
      <c r="A43" s="306" t="s">
        <v>263</v>
      </c>
      <c r="B43" s="307" t="s">
        <v>264</v>
      </c>
      <c r="C43" s="308"/>
      <c r="D43" s="113">
        <v>5.4438610719824707</v>
      </c>
      <c r="E43" s="115">
        <v>3826</v>
      </c>
      <c r="F43" s="114">
        <v>3883</v>
      </c>
      <c r="G43" s="114">
        <v>3905</v>
      </c>
      <c r="H43" s="114">
        <v>3891</v>
      </c>
      <c r="I43" s="140">
        <v>3864</v>
      </c>
      <c r="J43" s="115">
        <v>-38</v>
      </c>
      <c r="K43" s="116">
        <v>-0.9834368530020704</v>
      </c>
    </row>
    <row r="44" spans="1:11" ht="14.1" customHeight="1" x14ac:dyDescent="0.2">
      <c r="A44" s="306">
        <v>53</v>
      </c>
      <c r="B44" s="307" t="s">
        <v>265</v>
      </c>
      <c r="C44" s="308"/>
      <c r="D44" s="113">
        <v>1.1695906432748537</v>
      </c>
      <c r="E44" s="115">
        <v>822</v>
      </c>
      <c r="F44" s="114">
        <v>827</v>
      </c>
      <c r="G44" s="114">
        <v>849</v>
      </c>
      <c r="H44" s="114">
        <v>814</v>
      </c>
      <c r="I44" s="140">
        <v>754</v>
      </c>
      <c r="J44" s="115">
        <v>68</v>
      </c>
      <c r="K44" s="116">
        <v>9.0185676392572951</v>
      </c>
    </row>
    <row r="45" spans="1:11" ht="14.1" customHeight="1" x14ac:dyDescent="0.2">
      <c r="A45" s="306" t="s">
        <v>266</v>
      </c>
      <c r="B45" s="307" t="s">
        <v>267</v>
      </c>
      <c r="C45" s="308"/>
      <c r="D45" s="113">
        <v>1.1155219760675004</v>
      </c>
      <c r="E45" s="115">
        <v>784</v>
      </c>
      <c r="F45" s="114">
        <v>785</v>
      </c>
      <c r="G45" s="114">
        <v>806</v>
      </c>
      <c r="H45" s="114">
        <v>767</v>
      </c>
      <c r="I45" s="140">
        <v>718</v>
      </c>
      <c r="J45" s="115">
        <v>66</v>
      </c>
      <c r="K45" s="116">
        <v>9.1922005571030638</v>
      </c>
    </row>
    <row r="46" spans="1:11" ht="14.1" customHeight="1" x14ac:dyDescent="0.2">
      <c r="A46" s="306">
        <v>54</v>
      </c>
      <c r="B46" s="307" t="s">
        <v>268</v>
      </c>
      <c r="C46" s="308"/>
      <c r="D46" s="113">
        <v>12.054467067913091</v>
      </c>
      <c r="E46" s="115">
        <v>8472</v>
      </c>
      <c r="F46" s="114">
        <v>8609</v>
      </c>
      <c r="G46" s="114">
        <v>8655</v>
      </c>
      <c r="H46" s="114">
        <v>8630</v>
      </c>
      <c r="I46" s="140">
        <v>8685</v>
      </c>
      <c r="J46" s="115">
        <v>-213</v>
      </c>
      <c r="K46" s="116">
        <v>-2.452504317789292</v>
      </c>
    </row>
    <row r="47" spans="1:11" ht="14.1" customHeight="1" x14ac:dyDescent="0.2">
      <c r="A47" s="306">
        <v>61</v>
      </c>
      <c r="B47" s="307" t="s">
        <v>269</v>
      </c>
      <c r="C47" s="308"/>
      <c r="D47" s="113">
        <v>0.61182965524110355</v>
      </c>
      <c r="E47" s="115">
        <v>430</v>
      </c>
      <c r="F47" s="114">
        <v>435</v>
      </c>
      <c r="G47" s="114">
        <v>445</v>
      </c>
      <c r="H47" s="114">
        <v>457</v>
      </c>
      <c r="I47" s="140">
        <v>455</v>
      </c>
      <c r="J47" s="115">
        <v>-25</v>
      </c>
      <c r="K47" s="116">
        <v>-5.4945054945054945</v>
      </c>
    </row>
    <row r="48" spans="1:11" ht="14.1" customHeight="1" x14ac:dyDescent="0.2">
      <c r="A48" s="306">
        <v>62</v>
      </c>
      <c r="B48" s="307" t="s">
        <v>270</v>
      </c>
      <c r="C48" s="308"/>
      <c r="D48" s="113">
        <v>12.424410580384457</v>
      </c>
      <c r="E48" s="115">
        <v>8732</v>
      </c>
      <c r="F48" s="114">
        <v>9047</v>
      </c>
      <c r="G48" s="114">
        <v>8966</v>
      </c>
      <c r="H48" s="114">
        <v>9266</v>
      </c>
      <c r="I48" s="140">
        <v>9001</v>
      </c>
      <c r="J48" s="115">
        <v>-269</v>
      </c>
      <c r="K48" s="116">
        <v>-2.9885568270192202</v>
      </c>
    </row>
    <row r="49" spans="1:11" ht="14.1" customHeight="1" x14ac:dyDescent="0.2">
      <c r="A49" s="306">
        <v>63</v>
      </c>
      <c r="B49" s="307" t="s">
        <v>271</v>
      </c>
      <c r="C49" s="308"/>
      <c r="D49" s="113">
        <v>11.027162390973379</v>
      </c>
      <c r="E49" s="115">
        <v>7750</v>
      </c>
      <c r="F49" s="114">
        <v>8827</v>
      </c>
      <c r="G49" s="114">
        <v>9065</v>
      </c>
      <c r="H49" s="114">
        <v>9133</v>
      </c>
      <c r="I49" s="140">
        <v>8618</v>
      </c>
      <c r="J49" s="115">
        <v>-868</v>
      </c>
      <c r="K49" s="116">
        <v>-10.071942446043165</v>
      </c>
    </row>
    <row r="50" spans="1:11" ht="14.1" customHeight="1" x14ac:dyDescent="0.2">
      <c r="A50" s="306" t="s">
        <v>272</v>
      </c>
      <c r="B50" s="307" t="s">
        <v>273</v>
      </c>
      <c r="C50" s="308"/>
      <c r="D50" s="113">
        <v>0.49373230318293709</v>
      </c>
      <c r="E50" s="115">
        <v>347</v>
      </c>
      <c r="F50" s="114">
        <v>362</v>
      </c>
      <c r="G50" s="114">
        <v>357</v>
      </c>
      <c r="H50" s="114">
        <v>359</v>
      </c>
      <c r="I50" s="140">
        <v>366</v>
      </c>
      <c r="J50" s="115">
        <v>-19</v>
      </c>
      <c r="K50" s="116">
        <v>-5.1912568306010929</v>
      </c>
    </row>
    <row r="51" spans="1:11" ht="14.1" customHeight="1" x14ac:dyDescent="0.2">
      <c r="A51" s="306" t="s">
        <v>274</v>
      </c>
      <c r="B51" s="307" t="s">
        <v>275</v>
      </c>
      <c r="C51" s="308"/>
      <c r="D51" s="113">
        <v>10.204749505556267</v>
      </c>
      <c r="E51" s="115">
        <v>7172</v>
      </c>
      <c r="F51" s="114">
        <v>8197</v>
      </c>
      <c r="G51" s="114">
        <v>8456</v>
      </c>
      <c r="H51" s="114">
        <v>8524</v>
      </c>
      <c r="I51" s="140">
        <v>8008</v>
      </c>
      <c r="J51" s="115">
        <v>-836</v>
      </c>
      <c r="K51" s="116">
        <v>-10.43956043956044</v>
      </c>
    </row>
    <row r="52" spans="1:11" ht="14.1" customHeight="1" x14ac:dyDescent="0.2">
      <c r="A52" s="306">
        <v>71</v>
      </c>
      <c r="B52" s="307" t="s">
        <v>276</v>
      </c>
      <c r="C52" s="308"/>
      <c r="D52" s="113">
        <v>10.934676512855537</v>
      </c>
      <c r="E52" s="115">
        <v>7685</v>
      </c>
      <c r="F52" s="114">
        <v>7751</v>
      </c>
      <c r="G52" s="114">
        <v>7780</v>
      </c>
      <c r="H52" s="114">
        <v>7818</v>
      </c>
      <c r="I52" s="140">
        <v>7800</v>
      </c>
      <c r="J52" s="115">
        <v>-115</v>
      </c>
      <c r="K52" s="116">
        <v>-1.4743589743589745</v>
      </c>
    </row>
    <row r="53" spans="1:11" ht="14.1" customHeight="1" x14ac:dyDescent="0.2">
      <c r="A53" s="306" t="s">
        <v>277</v>
      </c>
      <c r="B53" s="307" t="s">
        <v>278</v>
      </c>
      <c r="C53" s="308"/>
      <c r="D53" s="113">
        <v>1.0728361861669584</v>
      </c>
      <c r="E53" s="115">
        <v>754</v>
      </c>
      <c r="F53" s="114">
        <v>775</v>
      </c>
      <c r="G53" s="114">
        <v>781</v>
      </c>
      <c r="H53" s="114">
        <v>764</v>
      </c>
      <c r="I53" s="140">
        <v>752</v>
      </c>
      <c r="J53" s="115">
        <v>2</v>
      </c>
      <c r="K53" s="116">
        <v>0.26595744680851063</v>
      </c>
    </row>
    <row r="54" spans="1:11" ht="14.1" customHeight="1" x14ac:dyDescent="0.2">
      <c r="A54" s="306" t="s">
        <v>279</v>
      </c>
      <c r="B54" s="307" t="s">
        <v>280</v>
      </c>
      <c r="C54" s="308"/>
      <c r="D54" s="113">
        <v>9.6199541839188409</v>
      </c>
      <c r="E54" s="115">
        <v>6761</v>
      </c>
      <c r="F54" s="114">
        <v>6807</v>
      </c>
      <c r="G54" s="114">
        <v>6827</v>
      </c>
      <c r="H54" s="114">
        <v>6885</v>
      </c>
      <c r="I54" s="140">
        <v>6874</v>
      </c>
      <c r="J54" s="115">
        <v>-113</v>
      </c>
      <c r="K54" s="116">
        <v>-1.643875472796043</v>
      </c>
    </row>
    <row r="55" spans="1:11" ht="14.1" customHeight="1" x14ac:dyDescent="0.2">
      <c r="A55" s="306">
        <v>72</v>
      </c>
      <c r="B55" s="307" t="s">
        <v>281</v>
      </c>
      <c r="C55" s="308"/>
      <c r="D55" s="113">
        <v>1.1795506609183137</v>
      </c>
      <c r="E55" s="115">
        <v>829</v>
      </c>
      <c r="F55" s="114">
        <v>836</v>
      </c>
      <c r="G55" s="114">
        <v>834</v>
      </c>
      <c r="H55" s="114">
        <v>842</v>
      </c>
      <c r="I55" s="140">
        <v>836</v>
      </c>
      <c r="J55" s="115">
        <v>-7</v>
      </c>
      <c r="K55" s="116">
        <v>-0.83732057416267947</v>
      </c>
    </row>
    <row r="56" spans="1:11" ht="14.1" customHeight="1" x14ac:dyDescent="0.2">
      <c r="A56" s="306" t="s">
        <v>282</v>
      </c>
      <c r="B56" s="307" t="s">
        <v>283</v>
      </c>
      <c r="C56" s="308"/>
      <c r="D56" s="113">
        <v>0.22338896714617038</v>
      </c>
      <c r="E56" s="115">
        <v>157</v>
      </c>
      <c r="F56" s="114">
        <v>154</v>
      </c>
      <c r="G56" s="114">
        <v>153</v>
      </c>
      <c r="H56" s="114">
        <v>155</v>
      </c>
      <c r="I56" s="140">
        <v>155</v>
      </c>
      <c r="J56" s="115">
        <v>2</v>
      </c>
      <c r="K56" s="116">
        <v>1.2903225806451613</v>
      </c>
    </row>
    <row r="57" spans="1:11" ht="14.1" customHeight="1" x14ac:dyDescent="0.2">
      <c r="A57" s="306" t="s">
        <v>284</v>
      </c>
      <c r="B57" s="307" t="s">
        <v>285</v>
      </c>
      <c r="C57" s="308"/>
      <c r="D57" s="113">
        <v>0.66732118211180835</v>
      </c>
      <c r="E57" s="115">
        <v>469</v>
      </c>
      <c r="F57" s="114">
        <v>479</v>
      </c>
      <c r="G57" s="114">
        <v>479</v>
      </c>
      <c r="H57" s="114">
        <v>488</v>
      </c>
      <c r="I57" s="140">
        <v>478</v>
      </c>
      <c r="J57" s="115">
        <v>-9</v>
      </c>
      <c r="K57" s="116">
        <v>-1.8828451882845187</v>
      </c>
    </row>
    <row r="58" spans="1:11" ht="14.1" customHeight="1" x14ac:dyDescent="0.2">
      <c r="A58" s="306">
        <v>73</v>
      </c>
      <c r="B58" s="307" t="s">
        <v>286</v>
      </c>
      <c r="C58" s="308"/>
      <c r="D58" s="113">
        <v>0.60044677793429235</v>
      </c>
      <c r="E58" s="115">
        <v>422</v>
      </c>
      <c r="F58" s="114">
        <v>419</v>
      </c>
      <c r="G58" s="114">
        <v>423</v>
      </c>
      <c r="H58" s="114">
        <v>433</v>
      </c>
      <c r="I58" s="140">
        <v>434</v>
      </c>
      <c r="J58" s="115">
        <v>-12</v>
      </c>
      <c r="K58" s="116">
        <v>-2.7649769585253456</v>
      </c>
    </row>
    <row r="59" spans="1:11" ht="14.1" customHeight="1" x14ac:dyDescent="0.2">
      <c r="A59" s="306" t="s">
        <v>287</v>
      </c>
      <c r="B59" s="307" t="s">
        <v>288</v>
      </c>
      <c r="C59" s="308"/>
      <c r="D59" s="113">
        <v>0.42970361833212389</v>
      </c>
      <c r="E59" s="115">
        <v>302</v>
      </c>
      <c r="F59" s="114">
        <v>306</v>
      </c>
      <c r="G59" s="114">
        <v>302</v>
      </c>
      <c r="H59" s="114">
        <v>306</v>
      </c>
      <c r="I59" s="140">
        <v>307</v>
      </c>
      <c r="J59" s="115">
        <v>-5</v>
      </c>
      <c r="K59" s="116">
        <v>-1.6286644951140066</v>
      </c>
    </row>
    <row r="60" spans="1:11" ht="14.1" customHeight="1" x14ac:dyDescent="0.2">
      <c r="A60" s="306">
        <v>81</v>
      </c>
      <c r="B60" s="307" t="s">
        <v>289</v>
      </c>
      <c r="C60" s="308"/>
      <c r="D60" s="113">
        <v>3.0150396266416242</v>
      </c>
      <c r="E60" s="115">
        <v>2119</v>
      </c>
      <c r="F60" s="114">
        <v>2183</v>
      </c>
      <c r="G60" s="114">
        <v>2186</v>
      </c>
      <c r="H60" s="114">
        <v>2187</v>
      </c>
      <c r="I60" s="140">
        <v>2169</v>
      </c>
      <c r="J60" s="115">
        <v>-50</v>
      </c>
      <c r="K60" s="116">
        <v>-2.3052097740894419</v>
      </c>
    </row>
    <row r="61" spans="1:11" ht="14.1" customHeight="1" x14ac:dyDescent="0.2">
      <c r="A61" s="306" t="s">
        <v>290</v>
      </c>
      <c r="B61" s="307" t="s">
        <v>291</v>
      </c>
      <c r="C61" s="308"/>
      <c r="D61" s="113">
        <v>1.2720365390361548</v>
      </c>
      <c r="E61" s="115">
        <v>894</v>
      </c>
      <c r="F61" s="114">
        <v>933</v>
      </c>
      <c r="G61" s="114">
        <v>953</v>
      </c>
      <c r="H61" s="114">
        <v>960</v>
      </c>
      <c r="I61" s="140">
        <v>964</v>
      </c>
      <c r="J61" s="115">
        <v>-70</v>
      </c>
      <c r="K61" s="116">
        <v>-7.2614107883817427</v>
      </c>
    </row>
    <row r="62" spans="1:11" ht="14.1" customHeight="1" x14ac:dyDescent="0.2">
      <c r="A62" s="306" t="s">
        <v>292</v>
      </c>
      <c r="B62" s="307" t="s">
        <v>293</v>
      </c>
      <c r="C62" s="308"/>
      <c r="D62" s="113">
        <v>0.75696134090294676</v>
      </c>
      <c r="E62" s="115">
        <v>532</v>
      </c>
      <c r="F62" s="114">
        <v>560</v>
      </c>
      <c r="G62" s="114">
        <v>546</v>
      </c>
      <c r="H62" s="114">
        <v>534</v>
      </c>
      <c r="I62" s="140">
        <v>525</v>
      </c>
      <c r="J62" s="115">
        <v>7</v>
      </c>
      <c r="K62" s="116">
        <v>1.3333333333333333</v>
      </c>
    </row>
    <row r="63" spans="1:11" ht="14.1" customHeight="1" x14ac:dyDescent="0.2">
      <c r="A63" s="306"/>
      <c r="B63" s="307" t="s">
        <v>294</v>
      </c>
      <c r="C63" s="308"/>
      <c r="D63" s="113">
        <v>0.70431553335894481</v>
      </c>
      <c r="E63" s="115">
        <v>495</v>
      </c>
      <c r="F63" s="114">
        <v>522</v>
      </c>
      <c r="G63" s="114">
        <v>509</v>
      </c>
      <c r="H63" s="114">
        <v>496</v>
      </c>
      <c r="I63" s="140">
        <v>489</v>
      </c>
      <c r="J63" s="115">
        <v>6</v>
      </c>
      <c r="K63" s="116">
        <v>1.2269938650306749</v>
      </c>
    </row>
    <row r="64" spans="1:11" ht="14.1" customHeight="1" x14ac:dyDescent="0.2">
      <c r="A64" s="306" t="s">
        <v>295</v>
      </c>
      <c r="B64" s="307" t="s">
        <v>296</v>
      </c>
      <c r="C64" s="308"/>
      <c r="D64" s="113">
        <v>0.10956019407805809</v>
      </c>
      <c r="E64" s="115">
        <v>77</v>
      </c>
      <c r="F64" s="114">
        <v>75</v>
      </c>
      <c r="G64" s="114">
        <v>73</v>
      </c>
      <c r="H64" s="114">
        <v>74</v>
      </c>
      <c r="I64" s="140">
        <v>69</v>
      </c>
      <c r="J64" s="115">
        <v>8</v>
      </c>
      <c r="K64" s="116">
        <v>11.594202898550725</v>
      </c>
    </row>
    <row r="65" spans="1:11" ht="14.1" customHeight="1" x14ac:dyDescent="0.2">
      <c r="A65" s="306" t="s">
        <v>297</v>
      </c>
      <c r="B65" s="307" t="s">
        <v>298</v>
      </c>
      <c r="C65" s="308"/>
      <c r="D65" s="113">
        <v>0.61040679557775213</v>
      </c>
      <c r="E65" s="115">
        <v>429</v>
      </c>
      <c r="F65" s="114">
        <v>431</v>
      </c>
      <c r="G65" s="114">
        <v>429</v>
      </c>
      <c r="H65" s="114">
        <v>435</v>
      </c>
      <c r="I65" s="140">
        <v>434</v>
      </c>
      <c r="J65" s="115">
        <v>-5</v>
      </c>
      <c r="K65" s="116">
        <v>-1.1520737327188939</v>
      </c>
    </row>
    <row r="66" spans="1:11" ht="14.1" customHeight="1" x14ac:dyDescent="0.2">
      <c r="A66" s="306">
        <v>82</v>
      </c>
      <c r="B66" s="307" t="s">
        <v>299</v>
      </c>
      <c r="C66" s="308"/>
      <c r="D66" s="113">
        <v>2.0972951437799692</v>
      </c>
      <c r="E66" s="115">
        <v>1474</v>
      </c>
      <c r="F66" s="114">
        <v>1565</v>
      </c>
      <c r="G66" s="114">
        <v>1557</v>
      </c>
      <c r="H66" s="114">
        <v>1592</v>
      </c>
      <c r="I66" s="140">
        <v>1600</v>
      </c>
      <c r="J66" s="115">
        <v>-126</v>
      </c>
      <c r="K66" s="116">
        <v>-7.875</v>
      </c>
    </row>
    <row r="67" spans="1:11" ht="14.1" customHeight="1" x14ac:dyDescent="0.2">
      <c r="A67" s="306" t="s">
        <v>300</v>
      </c>
      <c r="B67" s="307" t="s">
        <v>301</v>
      </c>
      <c r="C67" s="308"/>
      <c r="D67" s="113">
        <v>1.0002703433360367</v>
      </c>
      <c r="E67" s="115">
        <v>703</v>
      </c>
      <c r="F67" s="114">
        <v>733</v>
      </c>
      <c r="G67" s="114">
        <v>741</v>
      </c>
      <c r="H67" s="114">
        <v>760</v>
      </c>
      <c r="I67" s="140">
        <v>760</v>
      </c>
      <c r="J67" s="115">
        <v>-57</v>
      </c>
      <c r="K67" s="116">
        <v>-7.5</v>
      </c>
    </row>
    <row r="68" spans="1:11" ht="14.1" customHeight="1" x14ac:dyDescent="0.2">
      <c r="A68" s="306" t="s">
        <v>302</v>
      </c>
      <c r="B68" s="307" t="s">
        <v>303</v>
      </c>
      <c r="C68" s="308"/>
      <c r="D68" s="113">
        <v>0.72423556864586447</v>
      </c>
      <c r="E68" s="115">
        <v>509</v>
      </c>
      <c r="F68" s="114">
        <v>568</v>
      </c>
      <c r="G68" s="114">
        <v>557</v>
      </c>
      <c r="H68" s="114">
        <v>572</v>
      </c>
      <c r="I68" s="140">
        <v>573</v>
      </c>
      <c r="J68" s="115">
        <v>-64</v>
      </c>
      <c r="K68" s="116">
        <v>-11.169284467713787</v>
      </c>
    </row>
    <row r="69" spans="1:11" ht="14.1" customHeight="1" x14ac:dyDescent="0.2">
      <c r="A69" s="306">
        <v>83</v>
      </c>
      <c r="B69" s="307" t="s">
        <v>304</v>
      </c>
      <c r="C69" s="308"/>
      <c r="D69" s="113">
        <v>3.6026806676057541</v>
      </c>
      <c r="E69" s="115">
        <v>2532</v>
      </c>
      <c r="F69" s="114">
        <v>2544</v>
      </c>
      <c r="G69" s="114">
        <v>2491</v>
      </c>
      <c r="H69" s="114">
        <v>2513</v>
      </c>
      <c r="I69" s="140">
        <v>2472</v>
      </c>
      <c r="J69" s="115">
        <v>60</v>
      </c>
      <c r="K69" s="116">
        <v>2.4271844660194173</v>
      </c>
    </row>
    <row r="70" spans="1:11" ht="14.1" customHeight="1" x14ac:dyDescent="0.2">
      <c r="A70" s="306" t="s">
        <v>305</v>
      </c>
      <c r="B70" s="307" t="s">
        <v>306</v>
      </c>
      <c r="C70" s="308"/>
      <c r="D70" s="113">
        <v>1.9293977035045033</v>
      </c>
      <c r="E70" s="115">
        <v>1356</v>
      </c>
      <c r="F70" s="114">
        <v>1368</v>
      </c>
      <c r="G70" s="114">
        <v>1319</v>
      </c>
      <c r="H70" s="114">
        <v>1333</v>
      </c>
      <c r="I70" s="140">
        <v>1284</v>
      </c>
      <c r="J70" s="115">
        <v>72</v>
      </c>
      <c r="K70" s="116">
        <v>5.6074766355140184</v>
      </c>
    </row>
    <row r="71" spans="1:11" ht="14.1" customHeight="1" x14ac:dyDescent="0.2">
      <c r="A71" s="306"/>
      <c r="B71" s="307" t="s">
        <v>307</v>
      </c>
      <c r="C71" s="308"/>
      <c r="D71" s="113">
        <v>1.1041390987606892</v>
      </c>
      <c r="E71" s="115">
        <v>776</v>
      </c>
      <c r="F71" s="114">
        <v>786</v>
      </c>
      <c r="G71" s="114">
        <v>750</v>
      </c>
      <c r="H71" s="114">
        <v>762</v>
      </c>
      <c r="I71" s="140">
        <v>708</v>
      </c>
      <c r="J71" s="115">
        <v>68</v>
      </c>
      <c r="K71" s="116">
        <v>9.6045197740112993</v>
      </c>
    </row>
    <row r="72" spans="1:11" ht="14.1" customHeight="1" x14ac:dyDescent="0.2">
      <c r="A72" s="306">
        <v>84</v>
      </c>
      <c r="B72" s="307" t="s">
        <v>308</v>
      </c>
      <c r="C72" s="308"/>
      <c r="D72" s="113">
        <v>1.2791508373529119</v>
      </c>
      <c r="E72" s="115">
        <v>899</v>
      </c>
      <c r="F72" s="114">
        <v>956</v>
      </c>
      <c r="G72" s="114">
        <v>957</v>
      </c>
      <c r="H72" s="114">
        <v>963</v>
      </c>
      <c r="I72" s="140">
        <v>948</v>
      </c>
      <c r="J72" s="115">
        <v>-49</v>
      </c>
      <c r="K72" s="116">
        <v>-5.1687763713080166</v>
      </c>
    </row>
    <row r="73" spans="1:11" ht="14.1" customHeight="1" x14ac:dyDescent="0.2">
      <c r="A73" s="306" t="s">
        <v>309</v>
      </c>
      <c r="B73" s="307" t="s">
        <v>310</v>
      </c>
      <c r="C73" s="308"/>
      <c r="D73" s="113">
        <v>0.10813733441470667</v>
      </c>
      <c r="E73" s="115">
        <v>76</v>
      </c>
      <c r="F73" s="114">
        <v>80</v>
      </c>
      <c r="G73" s="114">
        <v>73</v>
      </c>
      <c r="H73" s="114">
        <v>73</v>
      </c>
      <c r="I73" s="140">
        <v>74</v>
      </c>
      <c r="J73" s="115">
        <v>2</v>
      </c>
      <c r="K73" s="116">
        <v>2.7027027027027026</v>
      </c>
    </row>
    <row r="74" spans="1:11" ht="14.1" customHeight="1" x14ac:dyDescent="0.2">
      <c r="A74" s="306" t="s">
        <v>311</v>
      </c>
      <c r="B74" s="307" t="s">
        <v>312</v>
      </c>
      <c r="C74" s="308"/>
      <c r="D74" s="113">
        <v>3.8417210910487901E-2</v>
      </c>
      <c r="E74" s="115">
        <v>27</v>
      </c>
      <c r="F74" s="114">
        <v>26</v>
      </c>
      <c r="G74" s="114">
        <v>24</v>
      </c>
      <c r="H74" s="114">
        <v>26</v>
      </c>
      <c r="I74" s="140">
        <v>28</v>
      </c>
      <c r="J74" s="115">
        <v>-1</v>
      </c>
      <c r="K74" s="116">
        <v>-3.5714285714285716</v>
      </c>
    </row>
    <row r="75" spans="1:11" ht="14.1" customHeight="1" x14ac:dyDescent="0.2">
      <c r="A75" s="306" t="s">
        <v>313</v>
      </c>
      <c r="B75" s="307" t="s">
        <v>314</v>
      </c>
      <c r="C75" s="308"/>
      <c r="D75" s="113">
        <v>5.6914386534056144E-2</v>
      </c>
      <c r="E75" s="115">
        <v>40</v>
      </c>
      <c r="F75" s="114">
        <v>55</v>
      </c>
      <c r="G75" s="114">
        <v>44</v>
      </c>
      <c r="H75" s="114">
        <v>48</v>
      </c>
      <c r="I75" s="140">
        <v>39</v>
      </c>
      <c r="J75" s="115">
        <v>1</v>
      </c>
      <c r="K75" s="116">
        <v>2.5641025641025643</v>
      </c>
    </row>
    <row r="76" spans="1:11" ht="14.1" customHeight="1" x14ac:dyDescent="0.2">
      <c r="A76" s="306">
        <v>91</v>
      </c>
      <c r="B76" s="307" t="s">
        <v>315</v>
      </c>
      <c r="C76" s="308"/>
      <c r="D76" s="113">
        <v>0.16647458061211423</v>
      </c>
      <c r="E76" s="115">
        <v>117</v>
      </c>
      <c r="F76" s="114">
        <v>112</v>
      </c>
      <c r="G76" s="114">
        <v>106</v>
      </c>
      <c r="H76" s="114">
        <v>99</v>
      </c>
      <c r="I76" s="140">
        <v>97</v>
      </c>
      <c r="J76" s="115">
        <v>20</v>
      </c>
      <c r="K76" s="116">
        <v>20.618556701030929</v>
      </c>
    </row>
    <row r="77" spans="1:11" ht="14.1" customHeight="1" x14ac:dyDescent="0.2">
      <c r="A77" s="306">
        <v>92</v>
      </c>
      <c r="B77" s="307" t="s">
        <v>316</v>
      </c>
      <c r="C77" s="308"/>
      <c r="D77" s="113">
        <v>0.236194704116333</v>
      </c>
      <c r="E77" s="115">
        <v>166</v>
      </c>
      <c r="F77" s="114">
        <v>164</v>
      </c>
      <c r="G77" s="114">
        <v>164</v>
      </c>
      <c r="H77" s="114">
        <v>162</v>
      </c>
      <c r="I77" s="140">
        <v>164</v>
      </c>
      <c r="J77" s="115">
        <v>2</v>
      </c>
      <c r="K77" s="116">
        <v>1.2195121951219512</v>
      </c>
    </row>
    <row r="78" spans="1:11" ht="14.1" customHeight="1" x14ac:dyDescent="0.2">
      <c r="A78" s="306">
        <v>93</v>
      </c>
      <c r="B78" s="307" t="s">
        <v>317</v>
      </c>
      <c r="C78" s="308"/>
      <c r="D78" s="113">
        <v>0.12521165037492352</v>
      </c>
      <c r="E78" s="115">
        <v>88</v>
      </c>
      <c r="F78" s="114">
        <v>94</v>
      </c>
      <c r="G78" s="114">
        <v>99</v>
      </c>
      <c r="H78" s="114">
        <v>103</v>
      </c>
      <c r="I78" s="140">
        <v>103</v>
      </c>
      <c r="J78" s="115">
        <v>-15</v>
      </c>
      <c r="K78" s="116">
        <v>-14.563106796116505</v>
      </c>
    </row>
    <row r="79" spans="1:11" ht="14.1" customHeight="1" x14ac:dyDescent="0.2">
      <c r="A79" s="306">
        <v>94</v>
      </c>
      <c r="B79" s="307" t="s">
        <v>318</v>
      </c>
      <c r="C79" s="308"/>
      <c r="D79" s="113">
        <v>0.46812082924261178</v>
      </c>
      <c r="E79" s="115">
        <v>329</v>
      </c>
      <c r="F79" s="114">
        <v>373</v>
      </c>
      <c r="G79" s="114">
        <v>369</v>
      </c>
      <c r="H79" s="114">
        <v>370</v>
      </c>
      <c r="I79" s="140">
        <v>367</v>
      </c>
      <c r="J79" s="115">
        <v>-38</v>
      </c>
      <c r="K79" s="116">
        <v>-10.354223433242506</v>
      </c>
    </row>
    <row r="80" spans="1:11" ht="14.1" customHeight="1" x14ac:dyDescent="0.2">
      <c r="A80" s="306" t="s">
        <v>319</v>
      </c>
      <c r="B80" s="307" t="s">
        <v>320</v>
      </c>
      <c r="C80" s="308"/>
      <c r="D80" s="113" t="s">
        <v>514</v>
      </c>
      <c r="E80" s="115" t="s">
        <v>514</v>
      </c>
      <c r="F80" s="114" t="s">
        <v>514</v>
      </c>
      <c r="G80" s="114" t="s">
        <v>514</v>
      </c>
      <c r="H80" s="114">
        <v>3</v>
      </c>
      <c r="I80" s="140">
        <v>3</v>
      </c>
      <c r="J80" s="115" t="s">
        <v>514</v>
      </c>
      <c r="K80" s="116" t="s">
        <v>514</v>
      </c>
    </row>
    <row r="81" spans="1:11" ht="14.1" customHeight="1" x14ac:dyDescent="0.2">
      <c r="A81" s="310" t="s">
        <v>321</v>
      </c>
      <c r="B81" s="311" t="s">
        <v>334</v>
      </c>
      <c r="C81" s="312"/>
      <c r="D81" s="125">
        <v>4.1291387430457736</v>
      </c>
      <c r="E81" s="143">
        <v>2902</v>
      </c>
      <c r="F81" s="144">
        <v>3005</v>
      </c>
      <c r="G81" s="144">
        <v>3013</v>
      </c>
      <c r="H81" s="144">
        <v>3072</v>
      </c>
      <c r="I81" s="145">
        <v>3029</v>
      </c>
      <c r="J81" s="143">
        <v>-127</v>
      </c>
      <c r="K81" s="146">
        <v>-4.1928029052492573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15873</v>
      </c>
      <c r="G12" s="536">
        <v>11395</v>
      </c>
      <c r="H12" s="536">
        <v>21650</v>
      </c>
      <c r="I12" s="536">
        <v>12825</v>
      </c>
      <c r="J12" s="537">
        <v>15976</v>
      </c>
      <c r="K12" s="538">
        <v>-103</v>
      </c>
      <c r="L12" s="349">
        <v>-0.64471707561342018</v>
      </c>
    </row>
    <row r="13" spans="1:17" s="110" customFormat="1" ht="15" customHeight="1" x14ac:dyDescent="0.2">
      <c r="A13" s="350" t="s">
        <v>345</v>
      </c>
      <c r="B13" s="351" t="s">
        <v>346</v>
      </c>
      <c r="C13" s="347"/>
      <c r="D13" s="347"/>
      <c r="E13" s="348"/>
      <c r="F13" s="536">
        <v>9123</v>
      </c>
      <c r="G13" s="536">
        <v>5994</v>
      </c>
      <c r="H13" s="536">
        <v>12396</v>
      </c>
      <c r="I13" s="536">
        <v>7545</v>
      </c>
      <c r="J13" s="537">
        <v>9572</v>
      </c>
      <c r="K13" s="538">
        <v>-449</v>
      </c>
      <c r="L13" s="349">
        <v>-4.6907647304638527</v>
      </c>
    </row>
    <row r="14" spans="1:17" s="110" customFormat="1" ht="22.5" customHeight="1" x14ac:dyDescent="0.2">
      <c r="A14" s="350"/>
      <c r="B14" s="351" t="s">
        <v>347</v>
      </c>
      <c r="C14" s="347"/>
      <c r="D14" s="347"/>
      <c r="E14" s="348"/>
      <c r="F14" s="536">
        <v>6750</v>
      </c>
      <c r="G14" s="536">
        <v>5401</v>
      </c>
      <c r="H14" s="536">
        <v>9254</v>
      </c>
      <c r="I14" s="536">
        <v>5280</v>
      </c>
      <c r="J14" s="537">
        <v>6404</v>
      </c>
      <c r="K14" s="538">
        <v>346</v>
      </c>
      <c r="L14" s="349">
        <v>5.4028732042473457</v>
      </c>
    </row>
    <row r="15" spans="1:17" s="110" customFormat="1" ht="15" customHeight="1" x14ac:dyDescent="0.2">
      <c r="A15" s="350" t="s">
        <v>348</v>
      </c>
      <c r="B15" s="351" t="s">
        <v>108</v>
      </c>
      <c r="C15" s="347"/>
      <c r="D15" s="347"/>
      <c r="E15" s="348"/>
      <c r="F15" s="536">
        <v>3871</v>
      </c>
      <c r="G15" s="536">
        <v>2726</v>
      </c>
      <c r="H15" s="536">
        <v>10203</v>
      </c>
      <c r="I15" s="536">
        <v>3212</v>
      </c>
      <c r="J15" s="537">
        <v>3952</v>
      </c>
      <c r="K15" s="538">
        <v>-81</v>
      </c>
      <c r="L15" s="349">
        <v>-2.0495951417004048</v>
      </c>
    </row>
    <row r="16" spans="1:17" s="110" customFormat="1" ht="15" customHeight="1" x14ac:dyDescent="0.2">
      <c r="A16" s="350"/>
      <c r="B16" s="351" t="s">
        <v>109</v>
      </c>
      <c r="C16" s="347"/>
      <c r="D16" s="347"/>
      <c r="E16" s="348"/>
      <c r="F16" s="536">
        <v>10389</v>
      </c>
      <c r="G16" s="536">
        <v>7613</v>
      </c>
      <c r="H16" s="536">
        <v>10118</v>
      </c>
      <c r="I16" s="536">
        <v>8515</v>
      </c>
      <c r="J16" s="537">
        <v>10330</v>
      </c>
      <c r="K16" s="538">
        <v>59</v>
      </c>
      <c r="L16" s="349">
        <v>0.57115198451113258</v>
      </c>
    </row>
    <row r="17" spans="1:12" s="110" customFormat="1" ht="15" customHeight="1" x14ac:dyDescent="0.2">
      <c r="A17" s="350"/>
      <c r="B17" s="351" t="s">
        <v>110</v>
      </c>
      <c r="C17" s="347"/>
      <c r="D17" s="347"/>
      <c r="E17" s="348"/>
      <c r="F17" s="536">
        <v>1431</v>
      </c>
      <c r="G17" s="536">
        <v>942</v>
      </c>
      <c r="H17" s="536">
        <v>1163</v>
      </c>
      <c r="I17" s="536">
        <v>950</v>
      </c>
      <c r="J17" s="537">
        <v>1509</v>
      </c>
      <c r="K17" s="538">
        <v>-78</v>
      </c>
      <c r="L17" s="349">
        <v>-5.1689860834990062</v>
      </c>
    </row>
    <row r="18" spans="1:12" s="110" customFormat="1" ht="15" customHeight="1" x14ac:dyDescent="0.2">
      <c r="A18" s="350"/>
      <c r="B18" s="351" t="s">
        <v>111</v>
      </c>
      <c r="C18" s="347"/>
      <c r="D18" s="347"/>
      <c r="E18" s="348"/>
      <c r="F18" s="536">
        <v>182</v>
      </c>
      <c r="G18" s="536">
        <v>114</v>
      </c>
      <c r="H18" s="536">
        <v>166</v>
      </c>
      <c r="I18" s="536">
        <v>148</v>
      </c>
      <c r="J18" s="537">
        <v>185</v>
      </c>
      <c r="K18" s="538">
        <v>-3</v>
      </c>
      <c r="L18" s="349">
        <v>-1.6216216216216217</v>
      </c>
    </row>
    <row r="19" spans="1:12" s="110" customFormat="1" ht="15" customHeight="1" x14ac:dyDescent="0.2">
      <c r="A19" s="118" t="s">
        <v>113</v>
      </c>
      <c r="B19" s="119" t="s">
        <v>181</v>
      </c>
      <c r="C19" s="347"/>
      <c r="D19" s="347"/>
      <c r="E19" s="348"/>
      <c r="F19" s="536">
        <v>11062</v>
      </c>
      <c r="G19" s="536">
        <v>7518</v>
      </c>
      <c r="H19" s="536">
        <v>16608</v>
      </c>
      <c r="I19" s="536">
        <v>8865</v>
      </c>
      <c r="J19" s="537">
        <v>11381</v>
      </c>
      <c r="K19" s="538">
        <v>-319</v>
      </c>
      <c r="L19" s="349">
        <v>-2.8029171426060979</v>
      </c>
    </row>
    <row r="20" spans="1:12" s="110" customFormat="1" ht="15" customHeight="1" x14ac:dyDescent="0.2">
      <c r="A20" s="118"/>
      <c r="B20" s="119" t="s">
        <v>182</v>
      </c>
      <c r="C20" s="347"/>
      <c r="D20" s="347"/>
      <c r="E20" s="348"/>
      <c r="F20" s="536">
        <v>4811</v>
      </c>
      <c r="G20" s="536">
        <v>3877</v>
      </c>
      <c r="H20" s="536">
        <v>5042</v>
      </c>
      <c r="I20" s="536">
        <v>3960</v>
      </c>
      <c r="J20" s="537">
        <v>4595</v>
      </c>
      <c r="K20" s="538">
        <v>216</v>
      </c>
      <c r="L20" s="349">
        <v>4.7007616974972795</v>
      </c>
    </row>
    <row r="21" spans="1:12" s="110" customFormat="1" ht="15" customHeight="1" x14ac:dyDescent="0.2">
      <c r="A21" s="118" t="s">
        <v>113</v>
      </c>
      <c r="B21" s="119" t="s">
        <v>116</v>
      </c>
      <c r="C21" s="347"/>
      <c r="D21" s="347"/>
      <c r="E21" s="348"/>
      <c r="F21" s="536">
        <v>12534</v>
      </c>
      <c r="G21" s="536">
        <v>8849</v>
      </c>
      <c r="H21" s="536">
        <v>17978</v>
      </c>
      <c r="I21" s="536">
        <v>9975</v>
      </c>
      <c r="J21" s="537">
        <v>12878</v>
      </c>
      <c r="K21" s="538">
        <v>-344</v>
      </c>
      <c r="L21" s="349">
        <v>-2.6712222394781797</v>
      </c>
    </row>
    <row r="22" spans="1:12" s="110" customFormat="1" ht="15" customHeight="1" x14ac:dyDescent="0.2">
      <c r="A22" s="118"/>
      <c r="B22" s="119" t="s">
        <v>117</v>
      </c>
      <c r="C22" s="347"/>
      <c r="D22" s="347"/>
      <c r="E22" s="348"/>
      <c r="F22" s="536">
        <v>3328</v>
      </c>
      <c r="G22" s="536">
        <v>2537</v>
      </c>
      <c r="H22" s="536">
        <v>3636</v>
      </c>
      <c r="I22" s="536">
        <v>2839</v>
      </c>
      <c r="J22" s="537">
        <v>3084</v>
      </c>
      <c r="K22" s="538">
        <v>244</v>
      </c>
      <c r="L22" s="349">
        <v>7.911802853437095</v>
      </c>
    </row>
    <row r="23" spans="1:12" s="110" customFormat="1" ht="15" customHeight="1" x14ac:dyDescent="0.2">
      <c r="A23" s="352" t="s">
        <v>348</v>
      </c>
      <c r="B23" s="353" t="s">
        <v>193</v>
      </c>
      <c r="C23" s="354"/>
      <c r="D23" s="354"/>
      <c r="E23" s="355"/>
      <c r="F23" s="539">
        <v>382</v>
      </c>
      <c r="G23" s="539">
        <v>557</v>
      </c>
      <c r="H23" s="539">
        <v>5071</v>
      </c>
      <c r="I23" s="539">
        <v>281</v>
      </c>
      <c r="J23" s="540">
        <v>408</v>
      </c>
      <c r="K23" s="541">
        <v>-26</v>
      </c>
      <c r="L23" s="356">
        <v>-6.3725490196078427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32.4</v>
      </c>
      <c r="G25" s="542">
        <v>35.299999999999997</v>
      </c>
      <c r="H25" s="542">
        <v>37.799999999999997</v>
      </c>
      <c r="I25" s="542">
        <v>36.4</v>
      </c>
      <c r="J25" s="542">
        <v>32.200000000000003</v>
      </c>
      <c r="K25" s="543" t="s">
        <v>350</v>
      </c>
      <c r="L25" s="364">
        <v>0.19999999999999574</v>
      </c>
    </row>
    <row r="26" spans="1:12" s="110" customFormat="1" ht="15" customHeight="1" x14ac:dyDescent="0.2">
      <c r="A26" s="365" t="s">
        <v>105</v>
      </c>
      <c r="B26" s="366" t="s">
        <v>346</v>
      </c>
      <c r="C26" s="362"/>
      <c r="D26" s="362"/>
      <c r="E26" s="363"/>
      <c r="F26" s="542">
        <v>31.6</v>
      </c>
      <c r="G26" s="542">
        <v>32.5</v>
      </c>
      <c r="H26" s="542">
        <v>34.700000000000003</v>
      </c>
      <c r="I26" s="542">
        <v>34.200000000000003</v>
      </c>
      <c r="J26" s="544">
        <v>30.3</v>
      </c>
      <c r="K26" s="543" t="s">
        <v>350</v>
      </c>
      <c r="L26" s="364">
        <v>1.3000000000000007</v>
      </c>
    </row>
    <row r="27" spans="1:12" s="110" customFormat="1" ht="15" customHeight="1" x14ac:dyDescent="0.2">
      <c r="A27" s="365"/>
      <c r="B27" s="366" t="s">
        <v>347</v>
      </c>
      <c r="C27" s="362"/>
      <c r="D27" s="362"/>
      <c r="E27" s="363"/>
      <c r="F27" s="542">
        <v>33.6</v>
      </c>
      <c r="G27" s="542">
        <v>38.5</v>
      </c>
      <c r="H27" s="542">
        <v>41.7</v>
      </c>
      <c r="I27" s="542">
        <v>39.6</v>
      </c>
      <c r="J27" s="542">
        <v>35</v>
      </c>
      <c r="K27" s="543" t="s">
        <v>350</v>
      </c>
      <c r="L27" s="364">
        <v>-1.3999999999999986</v>
      </c>
    </row>
    <row r="28" spans="1:12" s="110" customFormat="1" ht="15" customHeight="1" x14ac:dyDescent="0.2">
      <c r="A28" s="365" t="s">
        <v>113</v>
      </c>
      <c r="B28" s="366" t="s">
        <v>108</v>
      </c>
      <c r="C28" s="362"/>
      <c r="D28" s="362"/>
      <c r="E28" s="363"/>
      <c r="F28" s="542">
        <v>41.8</v>
      </c>
      <c r="G28" s="542">
        <v>46</v>
      </c>
      <c r="H28" s="542">
        <v>46.7</v>
      </c>
      <c r="I28" s="542">
        <v>47.6</v>
      </c>
      <c r="J28" s="542">
        <v>42.9</v>
      </c>
      <c r="K28" s="543" t="s">
        <v>350</v>
      </c>
      <c r="L28" s="364">
        <v>-1.1000000000000014</v>
      </c>
    </row>
    <row r="29" spans="1:12" s="110" customFormat="1" ht="11.25" x14ac:dyDescent="0.2">
      <c r="A29" s="365"/>
      <c r="B29" s="366" t="s">
        <v>109</v>
      </c>
      <c r="C29" s="362"/>
      <c r="D29" s="362"/>
      <c r="E29" s="363"/>
      <c r="F29" s="542">
        <v>30.6</v>
      </c>
      <c r="G29" s="542">
        <v>33.5</v>
      </c>
      <c r="H29" s="542">
        <v>34.9</v>
      </c>
      <c r="I29" s="542">
        <v>33.1</v>
      </c>
      <c r="J29" s="544">
        <v>29.5</v>
      </c>
      <c r="K29" s="543" t="s">
        <v>350</v>
      </c>
      <c r="L29" s="364">
        <v>1.1000000000000014</v>
      </c>
    </row>
    <row r="30" spans="1:12" s="110" customFormat="1" ht="15" customHeight="1" x14ac:dyDescent="0.2">
      <c r="A30" s="365"/>
      <c r="B30" s="366" t="s">
        <v>110</v>
      </c>
      <c r="C30" s="362"/>
      <c r="D30" s="362"/>
      <c r="E30" s="363"/>
      <c r="F30" s="542">
        <v>22.5</v>
      </c>
      <c r="G30" s="542">
        <v>26.4</v>
      </c>
      <c r="H30" s="542">
        <v>28</v>
      </c>
      <c r="I30" s="542">
        <v>31.2</v>
      </c>
      <c r="J30" s="542">
        <v>26.7</v>
      </c>
      <c r="K30" s="543" t="s">
        <v>350</v>
      </c>
      <c r="L30" s="364">
        <v>-4.1999999999999993</v>
      </c>
    </row>
    <row r="31" spans="1:12" s="110" customFormat="1" ht="15" customHeight="1" x14ac:dyDescent="0.2">
      <c r="A31" s="365"/>
      <c r="B31" s="366" t="s">
        <v>111</v>
      </c>
      <c r="C31" s="362"/>
      <c r="D31" s="362"/>
      <c r="E31" s="363"/>
      <c r="F31" s="542">
        <v>34.6</v>
      </c>
      <c r="G31" s="542">
        <v>24.6</v>
      </c>
      <c r="H31" s="542">
        <v>34.299999999999997</v>
      </c>
      <c r="I31" s="542">
        <v>31.1</v>
      </c>
      <c r="J31" s="542">
        <v>25.9</v>
      </c>
      <c r="K31" s="543" t="s">
        <v>350</v>
      </c>
      <c r="L31" s="364">
        <v>8.7000000000000028</v>
      </c>
    </row>
    <row r="32" spans="1:12" s="110" customFormat="1" ht="15" customHeight="1" x14ac:dyDescent="0.2">
      <c r="A32" s="367" t="s">
        <v>113</v>
      </c>
      <c r="B32" s="368" t="s">
        <v>181</v>
      </c>
      <c r="C32" s="362"/>
      <c r="D32" s="362"/>
      <c r="E32" s="363"/>
      <c r="F32" s="542">
        <v>31.3</v>
      </c>
      <c r="G32" s="542">
        <v>33.299999999999997</v>
      </c>
      <c r="H32" s="542">
        <v>35.4</v>
      </c>
      <c r="I32" s="542">
        <v>34.6</v>
      </c>
      <c r="J32" s="544">
        <v>30.4</v>
      </c>
      <c r="K32" s="543" t="s">
        <v>350</v>
      </c>
      <c r="L32" s="364">
        <v>0.90000000000000213</v>
      </c>
    </row>
    <row r="33" spans="1:12" s="110" customFormat="1" ht="15" customHeight="1" x14ac:dyDescent="0.2">
      <c r="A33" s="367"/>
      <c r="B33" s="368" t="s">
        <v>182</v>
      </c>
      <c r="C33" s="362"/>
      <c r="D33" s="362"/>
      <c r="E33" s="363"/>
      <c r="F33" s="542">
        <v>34.9</v>
      </c>
      <c r="G33" s="542">
        <v>38.700000000000003</v>
      </c>
      <c r="H33" s="542">
        <v>43.1</v>
      </c>
      <c r="I33" s="542">
        <v>40.200000000000003</v>
      </c>
      <c r="J33" s="542">
        <v>36.5</v>
      </c>
      <c r="K33" s="543" t="s">
        <v>350</v>
      </c>
      <c r="L33" s="364">
        <v>-1.6000000000000014</v>
      </c>
    </row>
    <row r="34" spans="1:12" s="369" customFormat="1" ht="15" customHeight="1" x14ac:dyDescent="0.2">
      <c r="A34" s="367" t="s">
        <v>113</v>
      </c>
      <c r="B34" s="368" t="s">
        <v>116</v>
      </c>
      <c r="C34" s="362"/>
      <c r="D34" s="362"/>
      <c r="E34" s="363"/>
      <c r="F34" s="542">
        <v>28.8</v>
      </c>
      <c r="G34" s="542">
        <v>31.5</v>
      </c>
      <c r="H34" s="542">
        <v>35.700000000000003</v>
      </c>
      <c r="I34" s="542">
        <v>33.9</v>
      </c>
      <c r="J34" s="542">
        <v>29.9</v>
      </c>
      <c r="K34" s="543" t="s">
        <v>350</v>
      </c>
      <c r="L34" s="364">
        <v>-1.0999999999999979</v>
      </c>
    </row>
    <row r="35" spans="1:12" s="369" customFormat="1" ht="11.25" x14ac:dyDescent="0.2">
      <c r="A35" s="370"/>
      <c r="B35" s="371" t="s">
        <v>117</v>
      </c>
      <c r="C35" s="372"/>
      <c r="D35" s="372"/>
      <c r="E35" s="373"/>
      <c r="F35" s="545">
        <v>45.8</v>
      </c>
      <c r="G35" s="545">
        <v>47.9</v>
      </c>
      <c r="H35" s="545">
        <v>45.9</v>
      </c>
      <c r="I35" s="545">
        <v>44.9</v>
      </c>
      <c r="J35" s="546">
        <v>41.8</v>
      </c>
      <c r="K35" s="547" t="s">
        <v>350</v>
      </c>
      <c r="L35" s="374">
        <v>4</v>
      </c>
    </row>
    <row r="36" spans="1:12" s="369" customFormat="1" ht="15.95" customHeight="1" x14ac:dyDescent="0.2">
      <c r="A36" s="375" t="s">
        <v>351</v>
      </c>
      <c r="B36" s="376"/>
      <c r="C36" s="377"/>
      <c r="D36" s="376"/>
      <c r="E36" s="378"/>
      <c r="F36" s="548">
        <v>15344</v>
      </c>
      <c r="G36" s="548">
        <v>10667</v>
      </c>
      <c r="H36" s="548">
        <v>15515</v>
      </c>
      <c r="I36" s="548">
        <v>12444</v>
      </c>
      <c r="J36" s="548">
        <v>15372</v>
      </c>
      <c r="K36" s="549">
        <v>-28</v>
      </c>
      <c r="L36" s="380">
        <v>-0.18214936247723132</v>
      </c>
    </row>
    <row r="37" spans="1:12" s="369" customFormat="1" ht="15.95" customHeight="1" x14ac:dyDescent="0.2">
      <c r="A37" s="381"/>
      <c r="B37" s="382" t="s">
        <v>113</v>
      </c>
      <c r="C37" s="382" t="s">
        <v>352</v>
      </c>
      <c r="D37" s="382"/>
      <c r="E37" s="383"/>
      <c r="F37" s="548">
        <v>4975</v>
      </c>
      <c r="G37" s="548">
        <v>3761</v>
      </c>
      <c r="H37" s="548">
        <v>5865</v>
      </c>
      <c r="I37" s="548">
        <v>4526</v>
      </c>
      <c r="J37" s="548">
        <v>4950</v>
      </c>
      <c r="K37" s="549">
        <v>25</v>
      </c>
      <c r="L37" s="380">
        <v>0.50505050505050508</v>
      </c>
    </row>
    <row r="38" spans="1:12" s="369" customFormat="1" ht="15.95" customHeight="1" x14ac:dyDescent="0.2">
      <c r="A38" s="381"/>
      <c r="B38" s="384" t="s">
        <v>105</v>
      </c>
      <c r="C38" s="384" t="s">
        <v>106</v>
      </c>
      <c r="D38" s="385"/>
      <c r="E38" s="383"/>
      <c r="F38" s="548">
        <v>8821</v>
      </c>
      <c r="G38" s="548">
        <v>5702</v>
      </c>
      <c r="H38" s="548">
        <v>8720</v>
      </c>
      <c r="I38" s="548">
        <v>7384</v>
      </c>
      <c r="J38" s="550">
        <v>9253</v>
      </c>
      <c r="K38" s="549">
        <v>-432</v>
      </c>
      <c r="L38" s="380">
        <v>-4.6687560791094782</v>
      </c>
    </row>
    <row r="39" spans="1:12" s="369" customFormat="1" ht="15.95" customHeight="1" x14ac:dyDescent="0.2">
      <c r="A39" s="381"/>
      <c r="B39" s="385"/>
      <c r="C39" s="382" t="s">
        <v>353</v>
      </c>
      <c r="D39" s="385"/>
      <c r="E39" s="383"/>
      <c r="F39" s="548">
        <v>2784</v>
      </c>
      <c r="G39" s="548">
        <v>1851</v>
      </c>
      <c r="H39" s="548">
        <v>3030</v>
      </c>
      <c r="I39" s="548">
        <v>2524</v>
      </c>
      <c r="J39" s="548">
        <v>2807</v>
      </c>
      <c r="K39" s="549">
        <v>-23</v>
      </c>
      <c r="L39" s="380">
        <v>-0.81938012112575709</v>
      </c>
    </row>
    <row r="40" spans="1:12" s="369" customFormat="1" ht="15.95" customHeight="1" x14ac:dyDescent="0.2">
      <c r="A40" s="381"/>
      <c r="B40" s="384"/>
      <c r="C40" s="384" t="s">
        <v>107</v>
      </c>
      <c r="D40" s="385"/>
      <c r="E40" s="383"/>
      <c r="F40" s="548">
        <v>6523</v>
      </c>
      <c r="G40" s="548">
        <v>4965</v>
      </c>
      <c r="H40" s="548">
        <v>6795</v>
      </c>
      <c r="I40" s="548">
        <v>5060</v>
      </c>
      <c r="J40" s="548">
        <v>6119</v>
      </c>
      <c r="K40" s="549">
        <v>404</v>
      </c>
      <c r="L40" s="380">
        <v>6.6023860107860761</v>
      </c>
    </row>
    <row r="41" spans="1:12" s="369" customFormat="1" ht="24" customHeight="1" x14ac:dyDescent="0.2">
      <c r="A41" s="381"/>
      <c r="B41" s="385"/>
      <c r="C41" s="382" t="s">
        <v>353</v>
      </c>
      <c r="D41" s="385"/>
      <c r="E41" s="383"/>
      <c r="F41" s="548">
        <v>2191</v>
      </c>
      <c r="G41" s="548">
        <v>1910</v>
      </c>
      <c r="H41" s="548">
        <v>2835</v>
      </c>
      <c r="I41" s="548">
        <v>2002</v>
      </c>
      <c r="J41" s="550">
        <v>2143</v>
      </c>
      <c r="K41" s="549">
        <v>48</v>
      </c>
      <c r="L41" s="380">
        <v>2.2398506766215585</v>
      </c>
    </row>
    <row r="42" spans="1:12" s="110" customFormat="1" ht="15" customHeight="1" x14ac:dyDescent="0.2">
      <c r="A42" s="381"/>
      <c r="B42" s="384" t="s">
        <v>113</v>
      </c>
      <c r="C42" s="384" t="s">
        <v>354</v>
      </c>
      <c r="D42" s="385"/>
      <c r="E42" s="383"/>
      <c r="F42" s="548">
        <v>3436</v>
      </c>
      <c r="G42" s="548">
        <v>2125</v>
      </c>
      <c r="H42" s="548">
        <v>4498</v>
      </c>
      <c r="I42" s="548">
        <v>2940</v>
      </c>
      <c r="J42" s="548">
        <v>3463</v>
      </c>
      <c r="K42" s="549">
        <v>-27</v>
      </c>
      <c r="L42" s="380">
        <v>-0.77967080565983249</v>
      </c>
    </row>
    <row r="43" spans="1:12" s="110" customFormat="1" ht="15" customHeight="1" x14ac:dyDescent="0.2">
      <c r="A43" s="381"/>
      <c r="B43" s="385"/>
      <c r="C43" s="382" t="s">
        <v>353</v>
      </c>
      <c r="D43" s="385"/>
      <c r="E43" s="383"/>
      <c r="F43" s="548">
        <v>1437</v>
      </c>
      <c r="G43" s="548">
        <v>978</v>
      </c>
      <c r="H43" s="548">
        <v>2101</v>
      </c>
      <c r="I43" s="548">
        <v>1398</v>
      </c>
      <c r="J43" s="548">
        <v>1484</v>
      </c>
      <c r="K43" s="549">
        <v>-47</v>
      </c>
      <c r="L43" s="380">
        <v>-3.1671159029649596</v>
      </c>
    </row>
    <row r="44" spans="1:12" s="110" customFormat="1" ht="15" customHeight="1" x14ac:dyDescent="0.2">
      <c r="A44" s="381"/>
      <c r="B44" s="384"/>
      <c r="C44" s="366" t="s">
        <v>109</v>
      </c>
      <c r="D44" s="385"/>
      <c r="E44" s="383"/>
      <c r="F44" s="548">
        <v>10299</v>
      </c>
      <c r="G44" s="548">
        <v>7486</v>
      </c>
      <c r="H44" s="548">
        <v>9695</v>
      </c>
      <c r="I44" s="548">
        <v>8408</v>
      </c>
      <c r="J44" s="550">
        <v>10217</v>
      </c>
      <c r="K44" s="549">
        <v>82</v>
      </c>
      <c r="L44" s="380">
        <v>0.80258392874620732</v>
      </c>
    </row>
    <row r="45" spans="1:12" s="110" customFormat="1" ht="15" customHeight="1" x14ac:dyDescent="0.2">
      <c r="A45" s="381"/>
      <c r="B45" s="385"/>
      <c r="C45" s="382" t="s">
        <v>353</v>
      </c>
      <c r="D45" s="385"/>
      <c r="E45" s="383"/>
      <c r="F45" s="548">
        <v>3154</v>
      </c>
      <c r="G45" s="548">
        <v>2506</v>
      </c>
      <c r="H45" s="548">
        <v>3383</v>
      </c>
      <c r="I45" s="548">
        <v>2786</v>
      </c>
      <c r="J45" s="548">
        <v>3015</v>
      </c>
      <c r="K45" s="549">
        <v>139</v>
      </c>
      <c r="L45" s="380">
        <v>4.6102819237147594</v>
      </c>
    </row>
    <row r="46" spans="1:12" s="110" customFormat="1" ht="15" customHeight="1" x14ac:dyDescent="0.2">
      <c r="A46" s="381"/>
      <c r="B46" s="384"/>
      <c r="C46" s="366" t="s">
        <v>110</v>
      </c>
      <c r="D46" s="385"/>
      <c r="E46" s="383"/>
      <c r="F46" s="548">
        <v>1427</v>
      </c>
      <c r="G46" s="548">
        <v>942</v>
      </c>
      <c r="H46" s="548">
        <v>1156</v>
      </c>
      <c r="I46" s="548">
        <v>948</v>
      </c>
      <c r="J46" s="548">
        <v>1507</v>
      </c>
      <c r="K46" s="549">
        <v>-80</v>
      </c>
      <c r="L46" s="380">
        <v>-5.3085600530856007</v>
      </c>
    </row>
    <row r="47" spans="1:12" s="110" customFormat="1" ht="15" customHeight="1" x14ac:dyDescent="0.2">
      <c r="A47" s="381"/>
      <c r="B47" s="385"/>
      <c r="C47" s="382" t="s">
        <v>353</v>
      </c>
      <c r="D47" s="385"/>
      <c r="E47" s="383"/>
      <c r="F47" s="548">
        <v>321</v>
      </c>
      <c r="G47" s="548">
        <v>249</v>
      </c>
      <c r="H47" s="548">
        <v>324</v>
      </c>
      <c r="I47" s="548">
        <v>296</v>
      </c>
      <c r="J47" s="550">
        <v>403</v>
      </c>
      <c r="K47" s="549">
        <v>-82</v>
      </c>
      <c r="L47" s="380">
        <v>-20.347394540942929</v>
      </c>
    </row>
    <row r="48" spans="1:12" s="110" customFormat="1" ht="15" customHeight="1" x14ac:dyDescent="0.2">
      <c r="A48" s="381"/>
      <c r="B48" s="385"/>
      <c r="C48" s="366" t="s">
        <v>111</v>
      </c>
      <c r="D48" s="386"/>
      <c r="E48" s="387"/>
      <c r="F48" s="548">
        <v>182</v>
      </c>
      <c r="G48" s="548">
        <v>114</v>
      </c>
      <c r="H48" s="548">
        <v>166</v>
      </c>
      <c r="I48" s="548">
        <v>148</v>
      </c>
      <c r="J48" s="548">
        <v>185</v>
      </c>
      <c r="K48" s="549">
        <v>-3</v>
      </c>
      <c r="L48" s="380">
        <v>-1.6216216216216217</v>
      </c>
    </row>
    <row r="49" spans="1:12" s="110" customFormat="1" ht="15" customHeight="1" x14ac:dyDescent="0.2">
      <c r="A49" s="381"/>
      <c r="B49" s="385"/>
      <c r="C49" s="382" t="s">
        <v>353</v>
      </c>
      <c r="D49" s="385"/>
      <c r="E49" s="383"/>
      <c r="F49" s="548">
        <v>63</v>
      </c>
      <c r="G49" s="548">
        <v>28</v>
      </c>
      <c r="H49" s="548">
        <v>57</v>
      </c>
      <c r="I49" s="548">
        <v>46</v>
      </c>
      <c r="J49" s="548">
        <v>48</v>
      </c>
      <c r="K49" s="549">
        <v>15</v>
      </c>
      <c r="L49" s="380">
        <v>31.25</v>
      </c>
    </row>
    <row r="50" spans="1:12" s="110" customFormat="1" ht="15" customHeight="1" x14ac:dyDescent="0.2">
      <c r="A50" s="381"/>
      <c r="B50" s="384" t="s">
        <v>113</v>
      </c>
      <c r="C50" s="382" t="s">
        <v>181</v>
      </c>
      <c r="D50" s="385"/>
      <c r="E50" s="383"/>
      <c r="F50" s="548">
        <v>10560</v>
      </c>
      <c r="G50" s="548">
        <v>6834</v>
      </c>
      <c r="H50" s="548">
        <v>10659</v>
      </c>
      <c r="I50" s="548">
        <v>8518</v>
      </c>
      <c r="J50" s="550">
        <v>10817</v>
      </c>
      <c r="K50" s="549">
        <v>-257</v>
      </c>
      <c r="L50" s="380">
        <v>-2.3758898030877322</v>
      </c>
    </row>
    <row r="51" spans="1:12" s="110" customFormat="1" ht="15" customHeight="1" x14ac:dyDescent="0.2">
      <c r="A51" s="381"/>
      <c r="B51" s="385"/>
      <c r="C51" s="382" t="s">
        <v>353</v>
      </c>
      <c r="D51" s="385"/>
      <c r="E51" s="383"/>
      <c r="F51" s="548">
        <v>3305</v>
      </c>
      <c r="G51" s="548">
        <v>2276</v>
      </c>
      <c r="H51" s="548">
        <v>3774</v>
      </c>
      <c r="I51" s="548">
        <v>2949</v>
      </c>
      <c r="J51" s="548">
        <v>3286</v>
      </c>
      <c r="K51" s="549">
        <v>19</v>
      </c>
      <c r="L51" s="380">
        <v>0.57821059038344491</v>
      </c>
    </row>
    <row r="52" spans="1:12" s="110" customFormat="1" ht="15" customHeight="1" x14ac:dyDescent="0.2">
      <c r="A52" s="381"/>
      <c r="B52" s="384"/>
      <c r="C52" s="382" t="s">
        <v>182</v>
      </c>
      <c r="D52" s="385"/>
      <c r="E52" s="383"/>
      <c r="F52" s="548">
        <v>4784</v>
      </c>
      <c r="G52" s="548">
        <v>3833</v>
      </c>
      <c r="H52" s="548">
        <v>4856</v>
      </c>
      <c r="I52" s="548">
        <v>3926</v>
      </c>
      <c r="J52" s="548">
        <v>4555</v>
      </c>
      <c r="K52" s="549">
        <v>229</v>
      </c>
      <c r="L52" s="380">
        <v>5.0274423710208564</v>
      </c>
    </row>
    <row r="53" spans="1:12" s="269" customFormat="1" ht="11.25" customHeight="1" x14ac:dyDescent="0.2">
      <c r="A53" s="381"/>
      <c r="B53" s="385"/>
      <c r="C53" s="382" t="s">
        <v>353</v>
      </c>
      <c r="D53" s="385"/>
      <c r="E53" s="383"/>
      <c r="F53" s="548">
        <v>1670</v>
      </c>
      <c r="G53" s="548">
        <v>1485</v>
      </c>
      <c r="H53" s="548">
        <v>2091</v>
      </c>
      <c r="I53" s="548">
        <v>1577</v>
      </c>
      <c r="J53" s="550">
        <v>1664</v>
      </c>
      <c r="K53" s="549">
        <v>6</v>
      </c>
      <c r="L53" s="380">
        <v>0.36057692307692307</v>
      </c>
    </row>
    <row r="54" spans="1:12" s="151" customFormat="1" ht="12.75" customHeight="1" x14ac:dyDescent="0.2">
      <c r="A54" s="381"/>
      <c r="B54" s="384" t="s">
        <v>113</v>
      </c>
      <c r="C54" s="384" t="s">
        <v>116</v>
      </c>
      <c r="D54" s="385"/>
      <c r="E54" s="383"/>
      <c r="F54" s="548">
        <v>12056</v>
      </c>
      <c r="G54" s="548">
        <v>8216</v>
      </c>
      <c r="H54" s="548">
        <v>12306</v>
      </c>
      <c r="I54" s="548">
        <v>9635</v>
      </c>
      <c r="J54" s="548">
        <v>12351</v>
      </c>
      <c r="K54" s="549">
        <v>-295</v>
      </c>
      <c r="L54" s="380">
        <v>-2.3884705691846815</v>
      </c>
    </row>
    <row r="55" spans="1:12" ht="11.25" x14ac:dyDescent="0.2">
      <c r="A55" s="381"/>
      <c r="B55" s="385"/>
      <c r="C55" s="382" t="s">
        <v>353</v>
      </c>
      <c r="D55" s="385"/>
      <c r="E55" s="383"/>
      <c r="F55" s="548">
        <v>3470</v>
      </c>
      <c r="G55" s="548">
        <v>2586</v>
      </c>
      <c r="H55" s="548">
        <v>4389</v>
      </c>
      <c r="I55" s="548">
        <v>3267</v>
      </c>
      <c r="J55" s="548">
        <v>3687</v>
      </c>
      <c r="K55" s="549">
        <v>-217</v>
      </c>
      <c r="L55" s="380">
        <v>-5.8855438025494982</v>
      </c>
    </row>
    <row r="56" spans="1:12" ht="14.25" customHeight="1" x14ac:dyDescent="0.2">
      <c r="A56" s="381"/>
      <c r="B56" s="385"/>
      <c r="C56" s="384" t="s">
        <v>117</v>
      </c>
      <c r="D56" s="385"/>
      <c r="E56" s="383"/>
      <c r="F56" s="548">
        <v>3277</v>
      </c>
      <c r="G56" s="548">
        <v>2443</v>
      </c>
      <c r="H56" s="548">
        <v>3190</v>
      </c>
      <c r="I56" s="548">
        <v>2799</v>
      </c>
      <c r="J56" s="548">
        <v>3008</v>
      </c>
      <c r="K56" s="549">
        <v>269</v>
      </c>
      <c r="L56" s="380">
        <v>8.9428191489361701</v>
      </c>
    </row>
    <row r="57" spans="1:12" ht="18.75" customHeight="1" x14ac:dyDescent="0.2">
      <c r="A57" s="388"/>
      <c r="B57" s="389"/>
      <c r="C57" s="390" t="s">
        <v>353</v>
      </c>
      <c r="D57" s="389"/>
      <c r="E57" s="391"/>
      <c r="F57" s="551">
        <v>1502</v>
      </c>
      <c r="G57" s="552">
        <v>1171</v>
      </c>
      <c r="H57" s="552">
        <v>1463</v>
      </c>
      <c r="I57" s="552">
        <v>1257</v>
      </c>
      <c r="J57" s="552">
        <v>1258</v>
      </c>
      <c r="K57" s="553">
        <f t="shared" ref="K57" si="0">IF(OR(F57=".",J57=".")=TRUE,".",IF(OR(F57="*",J57="*")=TRUE,"*",IF(AND(F57="-",J57="-")=TRUE,"-",IF(AND(ISNUMBER(J57),ISNUMBER(F57))=TRUE,IF(F57-J57=0,0,F57-J57),IF(ISNUMBER(F57)=TRUE,F57,-J57)))))</f>
        <v>244</v>
      </c>
      <c r="L57" s="392">
        <f t="shared" ref="L57" si="1">IF(K57 =".",".",IF(K57 ="*","*",IF(K57="-","-",IF(K57=0,0,IF(OR(J57="-",J57=".",F57="-",F57=".")=TRUE,"X",IF(J57=0,"0,0",IF(ABS(K57*100/J57)&gt;250,".X",(K57*100/J57))))))))</f>
        <v>19.395866454689983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15873</v>
      </c>
      <c r="E11" s="114">
        <v>11395</v>
      </c>
      <c r="F11" s="114">
        <v>21650</v>
      </c>
      <c r="G11" s="114">
        <v>12825</v>
      </c>
      <c r="H11" s="140">
        <v>15976</v>
      </c>
      <c r="I11" s="115">
        <v>-103</v>
      </c>
      <c r="J11" s="116">
        <v>-0.64471707561342018</v>
      </c>
    </row>
    <row r="12" spans="1:15" s="110" customFormat="1" ht="24.95" customHeight="1" x14ac:dyDescent="0.2">
      <c r="A12" s="193" t="s">
        <v>132</v>
      </c>
      <c r="B12" s="194" t="s">
        <v>133</v>
      </c>
      <c r="C12" s="113">
        <v>2.7594027594027595</v>
      </c>
      <c r="D12" s="115">
        <v>438</v>
      </c>
      <c r="E12" s="114">
        <v>353</v>
      </c>
      <c r="F12" s="114">
        <v>720</v>
      </c>
      <c r="G12" s="114">
        <v>298</v>
      </c>
      <c r="H12" s="140">
        <v>391</v>
      </c>
      <c r="I12" s="115">
        <v>47</v>
      </c>
      <c r="J12" s="116">
        <v>12.020460358056265</v>
      </c>
    </row>
    <row r="13" spans="1:15" s="110" customFormat="1" ht="24.95" customHeight="1" x14ac:dyDescent="0.2">
      <c r="A13" s="193" t="s">
        <v>134</v>
      </c>
      <c r="B13" s="199" t="s">
        <v>214</v>
      </c>
      <c r="C13" s="113">
        <v>0.945000945000945</v>
      </c>
      <c r="D13" s="115">
        <v>150</v>
      </c>
      <c r="E13" s="114">
        <v>151</v>
      </c>
      <c r="F13" s="114">
        <v>186</v>
      </c>
      <c r="G13" s="114">
        <v>114</v>
      </c>
      <c r="H13" s="140">
        <v>114</v>
      </c>
      <c r="I13" s="115">
        <v>36</v>
      </c>
      <c r="J13" s="116">
        <v>31.578947368421051</v>
      </c>
    </row>
    <row r="14" spans="1:15" s="287" customFormat="1" ht="24.95" customHeight="1" x14ac:dyDescent="0.2">
      <c r="A14" s="193" t="s">
        <v>215</v>
      </c>
      <c r="B14" s="199" t="s">
        <v>137</v>
      </c>
      <c r="C14" s="113">
        <v>15.441315441315441</v>
      </c>
      <c r="D14" s="115">
        <v>2451</v>
      </c>
      <c r="E14" s="114">
        <v>1722</v>
      </c>
      <c r="F14" s="114">
        <v>4125</v>
      </c>
      <c r="G14" s="114">
        <v>2139</v>
      </c>
      <c r="H14" s="140">
        <v>3011</v>
      </c>
      <c r="I14" s="115">
        <v>-560</v>
      </c>
      <c r="J14" s="116">
        <v>-18.598472268349386</v>
      </c>
      <c r="K14" s="110"/>
      <c r="L14" s="110"/>
      <c r="M14" s="110"/>
      <c r="N14" s="110"/>
      <c r="O14" s="110"/>
    </row>
    <row r="15" spans="1:15" s="110" customFormat="1" ht="24.95" customHeight="1" x14ac:dyDescent="0.2">
      <c r="A15" s="193" t="s">
        <v>216</v>
      </c>
      <c r="B15" s="199" t="s">
        <v>217</v>
      </c>
      <c r="C15" s="113">
        <v>5.2668052668052665</v>
      </c>
      <c r="D15" s="115">
        <v>836</v>
      </c>
      <c r="E15" s="114">
        <v>656</v>
      </c>
      <c r="F15" s="114">
        <v>1524</v>
      </c>
      <c r="G15" s="114">
        <v>733</v>
      </c>
      <c r="H15" s="140">
        <v>880</v>
      </c>
      <c r="I15" s="115">
        <v>-44</v>
      </c>
      <c r="J15" s="116">
        <v>-5</v>
      </c>
    </row>
    <row r="16" spans="1:15" s="287" customFormat="1" ht="24.95" customHeight="1" x14ac:dyDescent="0.2">
      <c r="A16" s="193" t="s">
        <v>218</v>
      </c>
      <c r="B16" s="199" t="s">
        <v>141</v>
      </c>
      <c r="C16" s="113">
        <v>7.200907200907201</v>
      </c>
      <c r="D16" s="115">
        <v>1143</v>
      </c>
      <c r="E16" s="114">
        <v>682</v>
      </c>
      <c r="F16" s="114">
        <v>1885</v>
      </c>
      <c r="G16" s="114">
        <v>944</v>
      </c>
      <c r="H16" s="140">
        <v>1535</v>
      </c>
      <c r="I16" s="115">
        <v>-392</v>
      </c>
      <c r="J16" s="116">
        <v>-25.537459283387623</v>
      </c>
      <c r="K16" s="110"/>
      <c r="L16" s="110"/>
      <c r="M16" s="110"/>
      <c r="N16" s="110"/>
      <c r="O16" s="110"/>
    </row>
    <row r="17" spans="1:15" s="110" customFormat="1" ht="24.95" customHeight="1" x14ac:dyDescent="0.2">
      <c r="A17" s="193" t="s">
        <v>142</v>
      </c>
      <c r="B17" s="199" t="s">
        <v>220</v>
      </c>
      <c r="C17" s="113">
        <v>2.9736029736029734</v>
      </c>
      <c r="D17" s="115">
        <v>472</v>
      </c>
      <c r="E17" s="114">
        <v>384</v>
      </c>
      <c r="F17" s="114">
        <v>716</v>
      </c>
      <c r="G17" s="114">
        <v>462</v>
      </c>
      <c r="H17" s="140">
        <v>596</v>
      </c>
      <c r="I17" s="115">
        <v>-124</v>
      </c>
      <c r="J17" s="116">
        <v>-20.80536912751678</v>
      </c>
    </row>
    <row r="18" spans="1:15" s="287" customFormat="1" ht="24.95" customHeight="1" x14ac:dyDescent="0.2">
      <c r="A18" s="201" t="s">
        <v>144</v>
      </c>
      <c r="B18" s="202" t="s">
        <v>145</v>
      </c>
      <c r="C18" s="113">
        <v>9.2925092925092923</v>
      </c>
      <c r="D18" s="115">
        <v>1475</v>
      </c>
      <c r="E18" s="114">
        <v>776</v>
      </c>
      <c r="F18" s="114">
        <v>1950</v>
      </c>
      <c r="G18" s="114">
        <v>1162</v>
      </c>
      <c r="H18" s="140">
        <v>1451</v>
      </c>
      <c r="I18" s="115">
        <v>24</v>
      </c>
      <c r="J18" s="116">
        <v>1.6540317022742936</v>
      </c>
      <c r="K18" s="110"/>
      <c r="L18" s="110"/>
      <c r="M18" s="110"/>
      <c r="N18" s="110"/>
      <c r="O18" s="110"/>
    </row>
    <row r="19" spans="1:15" s="110" customFormat="1" ht="24.95" customHeight="1" x14ac:dyDescent="0.2">
      <c r="A19" s="193" t="s">
        <v>146</v>
      </c>
      <c r="B19" s="199" t="s">
        <v>147</v>
      </c>
      <c r="C19" s="113">
        <v>16.436716436716438</v>
      </c>
      <c r="D19" s="115">
        <v>2609</v>
      </c>
      <c r="E19" s="114">
        <v>2026</v>
      </c>
      <c r="F19" s="114">
        <v>3387</v>
      </c>
      <c r="G19" s="114">
        <v>1895</v>
      </c>
      <c r="H19" s="140">
        <v>2616</v>
      </c>
      <c r="I19" s="115">
        <v>-7</v>
      </c>
      <c r="J19" s="116">
        <v>-0.26758409785932724</v>
      </c>
    </row>
    <row r="20" spans="1:15" s="287" customFormat="1" ht="24.95" customHeight="1" x14ac:dyDescent="0.2">
      <c r="A20" s="193" t="s">
        <v>148</v>
      </c>
      <c r="B20" s="199" t="s">
        <v>149</v>
      </c>
      <c r="C20" s="113">
        <v>5.0778050778050776</v>
      </c>
      <c r="D20" s="115">
        <v>806</v>
      </c>
      <c r="E20" s="114">
        <v>613</v>
      </c>
      <c r="F20" s="114">
        <v>1038</v>
      </c>
      <c r="G20" s="114">
        <v>829</v>
      </c>
      <c r="H20" s="140">
        <v>953</v>
      </c>
      <c r="I20" s="115">
        <v>-147</v>
      </c>
      <c r="J20" s="116">
        <v>-15.424973767051416</v>
      </c>
      <c r="K20" s="110"/>
      <c r="L20" s="110"/>
      <c r="M20" s="110"/>
      <c r="N20" s="110"/>
      <c r="O20" s="110"/>
    </row>
    <row r="21" spans="1:15" s="110" customFormat="1" ht="24.95" customHeight="1" x14ac:dyDescent="0.2">
      <c r="A21" s="201" t="s">
        <v>150</v>
      </c>
      <c r="B21" s="202" t="s">
        <v>151</v>
      </c>
      <c r="C21" s="113">
        <v>4.4226044226044223</v>
      </c>
      <c r="D21" s="115">
        <v>702</v>
      </c>
      <c r="E21" s="114">
        <v>529</v>
      </c>
      <c r="F21" s="114">
        <v>728</v>
      </c>
      <c r="G21" s="114">
        <v>654</v>
      </c>
      <c r="H21" s="140">
        <v>686</v>
      </c>
      <c r="I21" s="115">
        <v>16</v>
      </c>
      <c r="J21" s="116">
        <v>2.3323615160349855</v>
      </c>
    </row>
    <row r="22" spans="1:15" s="110" customFormat="1" ht="24.95" customHeight="1" x14ac:dyDescent="0.2">
      <c r="A22" s="201" t="s">
        <v>152</v>
      </c>
      <c r="B22" s="199" t="s">
        <v>153</v>
      </c>
      <c r="C22" s="113">
        <v>1.6506016506016505</v>
      </c>
      <c r="D22" s="115">
        <v>262</v>
      </c>
      <c r="E22" s="114">
        <v>204</v>
      </c>
      <c r="F22" s="114">
        <v>367</v>
      </c>
      <c r="G22" s="114">
        <v>202</v>
      </c>
      <c r="H22" s="140">
        <v>254</v>
      </c>
      <c r="I22" s="115">
        <v>8</v>
      </c>
      <c r="J22" s="116">
        <v>3.1496062992125986</v>
      </c>
    </row>
    <row r="23" spans="1:15" s="110" customFormat="1" ht="24.95" customHeight="1" x14ac:dyDescent="0.2">
      <c r="A23" s="193" t="s">
        <v>154</v>
      </c>
      <c r="B23" s="199" t="s">
        <v>155</v>
      </c>
      <c r="C23" s="113">
        <v>1.1844011844011844</v>
      </c>
      <c r="D23" s="115">
        <v>188</v>
      </c>
      <c r="E23" s="114">
        <v>181</v>
      </c>
      <c r="F23" s="114">
        <v>275</v>
      </c>
      <c r="G23" s="114">
        <v>94</v>
      </c>
      <c r="H23" s="140">
        <v>197</v>
      </c>
      <c r="I23" s="115">
        <v>-9</v>
      </c>
      <c r="J23" s="116">
        <v>-4.5685279187817258</v>
      </c>
    </row>
    <row r="24" spans="1:15" s="110" customFormat="1" ht="24.95" customHeight="1" x14ac:dyDescent="0.2">
      <c r="A24" s="193" t="s">
        <v>156</v>
      </c>
      <c r="B24" s="199" t="s">
        <v>221</v>
      </c>
      <c r="C24" s="113">
        <v>6.8607068607068609</v>
      </c>
      <c r="D24" s="115">
        <v>1089</v>
      </c>
      <c r="E24" s="114">
        <v>511</v>
      </c>
      <c r="F24" s="114">
        <v>1172</v>
      </c>
      <c r="G24" s="114">
        <v>665</v>
      </c>
      <c r="H24" s="140">
        <v>908</v>
      </c>
      <c r="I24" s="115">
        <v>181</v>
      </c>
      <c r="J24" s="116">
        <v>19.933920704845814</v>
      </c>
    </row>
    <row r="25" spans="1:15" s="110" customFormat="1" ht="24.95" customHeight="1" x14ac:dyDescent="0.2">
      <c r="A25" s="193" t="s">
        <v>222</v>
      </c>
      <c r="B25" s="204" t="s">
        <v>159</v>
      </c>
      <c r="C25" s="113">
        <v>4.5045045045045047</v>
      </c>
      <c r="D25" s="115">
        <v>715</v>
      </c>
      <c r="E25" s="114">
        <v>448</v>
      </c>
      <c r="F25" s="114">
        <v>781</v>
      </c>
      <c r="G25" s="114">
        <v>623</v>
      </c>
      <c r="H25" s="140">
        <v>640</v>
      </c>
      <c r="I25" s="115">
        <v>75</v>
      </c>
      <c r="J25" s="116">
        <v>11.71875</v>
      </c>
    </row>
    <row r="26" spans="1:15" s="110" customFormat="1" ht="24.95" customHeight="1" x14ac:dyDescent="0.2">
      <c r="A26" s="201">
        <v>782.78300000000002</v>
      </c>
      <c r="B26" s="203" t="s">
        <v>160</v>
      </c>
      <c r="C26" s="113">
        <v>10.287910287910288</v>
      </c>
      <c r="D26" s="115">
        <v>1633</v>
      </c>
      <c r="E26" s="114">
        <v>1015</v>
      </c>
      <c r="F26" s="114">
        <v>1750</v>
      </c>
      <c r="G26" s="114">
        <v>1580</v>
      </c>
      <c r="H26" s="140">
        <v>1689</v>
      </c>
      <c r="I26" s="115">
        <v>-56</v>
      </c>
      <c r="J26" s="116">
        <v>-3.315571343990527</v>
      </c>
    </row>
    <row r="27" spans="1:15" s="110" customFormat="1" ht="24.95" customHeight="1" x14ac:dyDescent="0.2">
      <c r="A27" s="193" t="s">
        <v>161</v>
      </c>
      <c r="B27" s="199" t="s">
        <v>162</v>
      </c>
      <c r="C27" s="113">
        <v>1.3293013293013294</v>
      </c>
      <c r="D27" s="115">
        <v>211</v>
      </c>
      <c r="E27" s="114">
        <v>185</v>
      </c>
      <c r="F27" s="114">
        <v>487</v>
      </c>
      <c r="G27" s="114">
        <v>213</v>
      </c>
      <c r="H27" s="140">
        <v>190</v>
      </c>
      <c r="I27" s="115">
        <v>21</v>
      </c>
      <c r="J27" s="116">
        <v>11.052631578947368</v>
      </c>
    </row>
    <row r="28" spans="1:15" s="110" customFormat="1" ht="24.95" customHeight="1" x14ac:dyDescent="0.2">
      <c r="A28" s="193" t="s">
        <v>163</v>
      </c>
      <c r="B28" s="199" t="s">
        <v>164</v>
      </c>
      <c r="C28" s="113">
        <v>1.9152019152019153</v>
      </c>
      <c r="D28" s="115">
        <v>304</v>
      </c>
      <c r="E28" s="114">
        <v>286</v>
      </c>
      <c r="F28" s="114">
        <v>747</v>
      </c>
      <c r="G28" s="114">
        <v>224</v>
      </c>
      <c r="H28" s="140">
        <v>293</v>
      </c>
      <c r="I28" s="115">
        <v>11</v>
      </c>
      <c r="J28" s="116">
        <v>3.7542662116040955</v>
      </c>
    </row>
    <row r="29" spans="1:15" s="110" customFormat="1" ht="24.95" customHeight="1" x14ac:dyDescent="0.2">
      <c r="A29" s="193">
        <v>86</v>
      </c>
      <c r="B29" s="199" t="s">
        <v>165</v>
      </c>
      <c r="C29" s="113">
        <v>4.9770049770049773</v>
      </c>
      <c r="D29" s="115">
        <v>790</v>
      </c>
      <c r="E29" s="114">
        <v>841</v>
      </c>
      <c r="F29" s="114">
        <v>1073</v>
      </c>
      <c r="G29" s="114">
        <v>754</v>
      </c>
      <c r="H29" s="140">
        <v>991</v>
      </c>
      <c r="I29" s="115">
        <v>-201</v>
      </c>
      <c r="J29" s="116">
        <v>-20.282542885973765</v>
      </c>
    </row>
    <row r="30" spans="1:15" s="110" customFormat="1" ht="24.95" customHeight="1" x14ac:dyDescent="0.2">
      <c r="A30" s="193">
        <v>87.88</v>
      </c>
      <c r="B30" s="204" t="s">
        <v>166</v>
      </c>
      <c r="C30" s="113">
        <v>9.4437094437094444</v>
      </c>
      <c r="D30" s="115">
        <v>1499</v>
      </c>
      <c r="E30" s="114">
        <v>1160</v>
      </c>
      <c r="F30" s="114">
        <v>2188</v>
      </c>
      <c r="G30" s="114">
        <v>958</v>
      </c>
      <c r="H30" s="140">
        <v>1130</v>
      </c>
      <c r="I30" s="115">
        <v>369</v>
      </c>
      <c r="J30" s="116">
        <v>32.654867256637168</v>
      </c>
    </row>
    <row r="31" spans="1:15" s="110" customFormat="1" ht="24.95" customHeight="1" x14ac:dyDescent="0.2">
      <c r="A31" s="193" t="s">
        <v>167</v>
      </c>
      <c r="B31" s="199" t="s">
        <v>168</v>
      </c>
      <c r="C31" s="113">
        <v>3.4650034650034649</v>
      </c>
      <c r="D31" s="115">
        <v>550</v>
      </c>
      <c r="E31" s="114">
        <v>394</v>
      </c>
      <c r="F31" s="114">
        <v>676</v>
      </c>
      <c r="G31" s="114">
        <v>421</v>
      </c>
      <c r="H31" s="140">
        <v>459</v>
      </c>
      <c r="I31" s="115">
        <v>91</v>
      </c>
      <c r="J31" s="116">
        <v>19.825708061002178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2.7594027594027595</v>
      </c>
      <c r="D34" s="115">
        <v>438</v>
      </c>
      <c r="E34" s="114">
        <v>353</v>
      </c>
      <c r="F34" s="114">
        <v>720</v>
      </c>
      <c r="G34" s="114">
        <v>298</v>
      </c>
      <c r="H34" s="140">
        <v>391</v>
      </c>
      <c r="I34" s="115">
        <v>47</v>
      </c>
      <c r="J34" s="116">
        <v>12.020460358056265</v>
      </c>
    </row>
    <row r="35" spans="1:10" s="110" customFormat="1" ht="24.95" customHeight="1" x14ac:dyDescent="0.2">
      <c r="A35" s="292" t="s">
        <v>171</v>
      </c>
      <c r="B35" s="293" t="s">
        <v>172</v>
      </c>
      <c r="C35" s="113">
        <v>25.678825678825678</v>
      </c>
      <c r="D35" s="115">
        <v>4076</v>
      </c>
      <c r="E35" s="114">
        <v>2649</v>
      </c>
      <c r="F35" s="114">
        <v>6261</v>
      </c>
      <c r="G35" s="114">
        <v>3415</v>
      </c>
      <c r="H35" s="140">
        <v>4576</v>
      </c>
      <c r="I35" s="115">
        <v>-500</v>
      </c>
      <c r="J35" s="116">
        <v>-10.926573426573427</v>
      </c>
    </row>
    <row r="36" spans="1:10" s="110" customFormat="1" ht="24.95" customHeight="1" x14ac:dyDescent="0.2">
      <c r="A36" s="294" t="s">
        <v>173</v>
      </c>
      <c r="B36" s="295" t="s">
        <v>174</v>
      </c>
      <c r="C36" s="125">
        <v>71.555471555471556</v>
      </c>
      <c r="D36" s="143">
        <v>11358</v>
      </c>
      <c r="E36" s="144">
        <v>8393</v>
      </c>
      <c r="F36" s="144">
        <v>14669</v>
      </c>
      <c r="G36" s="144">
        <v>9112</v>
      </c>
      <c r="H36" s="145">
        <v>11006</v>
      </c>
      <c r="I36" s="143">
        <v>352</v>
      </c>
      <c r="J36" s="146">
        <v>3.1982554970016355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15873</v>
      </c>
      <c r="F11" s="264">
        <v>11395</v>
      </c>
      <c r="G11" s="264">
        <v>21650</v>
      </c>
      <c r="H11" s="264">
        <v>12825</v>
      </c>
      <c r="I11" s="265">
        <v>15976</v>
      </c>
      <c r="J11" s="263">
        <v>-103</v>
      </c>
      <c r="K11" s="266">
        <v>-0.64471707561342018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28.564228564228564</v>
      </c>
      <c r="E13" s="115">
        <v>4534</v>
      </c>
      <c r="F13" s="114">
        <v>3504</v>
      </c>
      <c r="G13" s="114">
        <v>5328</v>
      </c>
      <c r="H13" s="114">
        <v>4037</v>
      </c>
      <c r="I13" s="140">
        <v>4358</v>
      </c>
      <c r="J13" s="115">
        <v>176</v>
      </c>
      <c r="K13" s="116">
        <v>4.0385497934832495</v>
      </c>
    </row>
    <row r="14" spans="1:15" ht="15.95" customHeight="1" x14ac:dyDescent="0.2">
      <c r="A14" s="306" t="s">
        <v>230</v>
      </c>
      <c r="B14" s="307"/>
      <c r="C14" s="308"/>
      <c r="D14" s="113">
        <v>57.078057078057078</v>
      </c>
      <c r="E14" s="115">
        <v>9060</v>
      </c>
      <c r="F14" s="114">
        <v>6143</v>
      </c>
      <c r="G14" s="114">
        <v>13856</v>
      </c>
      <c r="H14" s="114">
        <v>7108</v>
      </c>
      <c r="I14" s="140">
        <v>9453</v>
      </c>
      <c r="J14" s="115">
        <v>-393</v>
      </c>
      <c r="K14" s="116">
        <v>-4.1574103459219298</v>
      </c>
    </row>
    <row r="15" spans="1:15" ht="15.95" customHeight="1" x14ac:dyDescent="0.2">
      <c r="A15" s="306" t="s">
        <v>231</v>
      </c>
      <c r="B15" s="307"/>
      <c r="C15" s="308"/>
      <c r="D15" s="113">
        <v>7.27020727020727</v>
      </c>
      <c r="E15" s="115">
        <v>1154</v>
      </c>
      <c r="F15" s="114">
        <v>828</v>
      </c>
      <c r="G15" s="114">
        <v>1173</v>
      </c>
      <c r="H15" s="114">
        <v>865</v>
      </c>
      <c r="I15" s="140">
        <v>1161</v>
      </c>
      <c r="J15" s="115">
        <v>-7</v>
      </c>
      <c r="K15" s="116">
        <v>-0.60292850990525404</v>
      </c>
    </row>
    <row r="16" spans="1:15" ht="15.95" customHeight="1" x14ac:dyDescent="0.2">
      <c r="A16" s="306" t="s">
        <v>232</v>
      </c>
      <c r="B16" s="307"/>
      <c r="C16" s="308"/>
      <c r="D16" s="113">
        <v>6.7158067158067158</v>
      </c>
      <c r="E16" s="115">
        <v>1066</v>
      </c>
      <c r="F16" s="114">
        <v>850</v>
      </c>
      <c r="G16" s="114">
        <v>1058</v>
      </c>
      <c r="H16" s="114">
        <v>761</v>
      </c>
      <c r="I16" s="140">
        <v>941</v>
      </c>
      <c r="J16" s="115">
        <v>125</v>
      </c>
      <c r="K16" s="116">
        <v>13.283740701381509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2.7342027342027344</v>
      </c>
      <c r="E18" s="115">
        <v>434</v>
      </c>
      <c r="F18" s="114">
        <v>355</v>
      </c>
      <c r="G18" s="114">
        <v>676</v>
      </c>
      <c r="H18" s="114">
        <v>211</v>
      </c>
      <c r="I18" s="140">
        <v>325</v>
      </c>
      <c r="J18" s="115">
        <v>109</v>
      </c>
      <c r="K18" s="116">
        <v>33.53846153846154</v>
      </c>
    </row>
    <row r="19" spans="1:11" ht="14.1" customHeight="1" x14ac:dyDescent="0.2">
      <c r="A19" s="306" t="s">
        <v>235</v>
      </c>
      <c r="B19" s="307" t="s">
        <v>236</v>
      </c>
      <c r="C19" s="308"/>
      <c r="D19" s="113">
        <v>2.2869022869022868</v>
      </c>
      <c r="E19" s="115">
        <v>363</v>
      </c>
      <c r="F19" s="114">
        <v>313</v>
      </c>
      <c r="G19" s="114">
        <v>590</v>
      </c>
      <c r="H19" s="114">
        <v>159</v>
      </c>
      <c r="I19" s="140">
        <v>226</v>
      </c>
      <c r="J19" s="115">
        <v>137</v>
      </c>
      <c r="K19" s="116">
        <v>60.619469026548671</v>
      </c>
    </row>
    <row r="20" spans="1:11" ht="14.1" customHeight="1" x14ac:dyDescent="0.2">
      <c r="A20" s="306">
        <v>12</v>
      </c>
      <c r="B20" s="307" t="s">
        <v>237</v>
      </c>
      <c r="C20" s="308"/>
      <c r="D20" s="113">
        <v>2.1042021042021042</v>
      </c>
      <c r="E20" s="115">
        <v>334</v>
      </c>
      <c r="F20" s="114">
        <v>187</v>
      </c>
      <c r="G20" s="114">
        <v>338</v>
      </c>
      <c r="H20" s="114">
        <v>287</v>
      </c>
      <c r="I20" s="140">
        <v>339</v>
      </c>
      <c r="J20" s="115">
        <v>-5</v>
      </c>
      <c r="K20" s="116">
        <v>-1.4749262536873156</v>
      </c>
    </row>
    <row r="21" spans="1:11" ht="14.1" customHeight="1" x14ac:dyDescent="0.2">
      <c r="A21" s="306">
        <v>21</v>
      </c>
      <c r="B21" s="307" t="s">
        <v>238</v>
      </c>
      <c r="C21" s="308"/>
      <c r="D21" s="113">
        <v>0.4095004095004095</v>
      </c>
      <c r="E21" s="115">
        <v>65</v>
      </c>
      <c r="F21" s="114">
        <v>39</v>
      </c>
      <c r="G21" s="114">
        <v>84</v>
      </c>
      <c r="H21" s="114">
        <v>76</v>
      </c>
      <c r="I21" s="140">
        <v>76</v>
      </c>
      <c r="J21" s="115">
        <v>-11</v>
      </c>
      <c r="K21" s="116">
        <v>-14.473684210526315</v>
      </c>
    </row>
    <row r="22" spans="1:11" ht="14.1" customHeight="1" x14ac:dyDescent="0.2">
      <c r="A22" s="306">
        <v>22</v>
      </c>
      <c r="B22" s="307" t="s">
        <v>239</v>
      </c>
      <c r="C22" s="308"/>
      <c r="D22" s="113">
        <v>2.8980028980028978</v>
      </c>
      <c r="E22" s="115">
        <v>460</v>
      </c>
      <c r="F22" s="114">
        <v>274</v>
      </c>
      <c r="G22" s="114">
        <v>748</v>
      </c>
      <c r="H22" s="114">
        <v>387</v>
      </c>
      <c r="I22" s="140">
        <v>468</v>
      </c>
      <c r="J22" s="115">
        <v>-8</v>
      </c>
      <c r="K22" s="116">
        <v>-1.7094017094017093</v>
      </c>
    </row>
    <row r="23" spans="1:11" ht="14.1" customHeight="1" x14ac:dyDescent="0.2">
      <c r="A23" s="306">
        <v>23</v>
      </c>
      <c r="B23" s="307" t="s">
        <v>240</v>
      </c>
      <c r="C23" s="308"/>
      <c r="D23" s="113">
        <v>0.441000441000441</v>
      </c>
      <c r="E23" s="115">
        <v>70</v>
      </c>
      <c r="F23" s="114">
        <v>62</v>
      </c>
      <c r="G23" s="114">
        <v>185</v>
      </c>
      <c r="H23" s="114">
        <v>66</v>
      </c>
      <c r="I23" s="140">
        <v>145</v>
      </c>
      <c r="J23" s="115">
        <v>-75</v>
      </c>
      <c r="K23" s="116">
        <v>-51.724137931034484</v>
      </c>
    </row>
    <row r="24" spans="1:11" ht="14.1" customHeight="1" x14ac:dyDescent="0.2">
      <c r="A24" s="306">
        <v>24</v>
      </c>
      <c r="B24" s="307" t="s">
        <v>241</v>
      </c>
      <c r="C24" s="308"/>
      <c r="D24" s="113">
        <v>4.7187047187047186</v>
      </c>
      <c r="E24" s="115">
        <v>749</v>
      </c>
      <c r="F24" s="114">
        <v>393</v>
      </c>
      <c r="G24" s="114">
        <v>1015</v>
      </c>
      <c r="H24" s="114">
        <v>668</v>
      </c>
      <c r="I24" s="140">
        <v>990</v>
      </c>
      <c r="J24" s="115">
        <v>-241</v>
      </c>
      <c r="K24" s="116">
        <v>-24.343434343434343</v>
      </c>
    </row>
    <row r="25" spans="1:11" ht="14.1" customHeight="1" x14ac:dyDescent="0.2">
      <c r="A25" s="306">
        <v>25</v>
      </c>
      <c r="B25" s="307" t="s">
        <v>242</v>
      </c>
      <c r="C25" s="308"/>
      <c r="D25" s="113">
        <v>5.5503055503055503</v>
      </c>
      <c r="E25" s="115">
        <v>881</v>
      </c>
      <c r="F25" s="114">
        <v>433</v>
      </c>
      <c r="G25" s="114">
        <v>1011</v>
      </c>
      <c r="H25" s="114">
        <v>511</v>
      </c>
      <c r="I25" s="140">
        <v>948</v>
      </c>
      <c r="J25" s="115">
        <v>-67</v>
      </c>
      <c r="K25" s="116">
        <v>-7.0675105485232068</v>
      </c>
    </row>
    <row r="26" spans="1:11" ht="14.1" customHeight="1" x14ac:dyDescent="0.2">
      <c r="A26" s="306">
        <v>26</v>
      </c>
      <c r="B26" s="307" t="s">
        <v>243</v>
      </c>
      <c r="C26" s="308"/>
      <c r="D26" s="113">
        <v>4.1832041832041833</v>
      </c>
      <c r="E26" s="115">
        <v>664</v>
      </c>
      <c r="F26" s="114">
        <v>365</v>
      </c>
      <c r="G26" s="114">
        <v>930</v>
      </c>
      <c r="H26" s="114">
        <v>429</v>
      </c>
      <c r="I26" s="140">
        <v>599</v>
      </c>
      <c r="J26" s="115">
        <v>65</v>
      </c>
      <c r="K26" s="116">
        <v>10.851419031719532</v>
      </c>
    </row>
    <row r="27" spans="1:11" ht="14.1" customHeight="1" x14ac:dyDescent="0.2">
      <c r="A27" s="306">
        <v>27</v>
      </c>
      <c r="B27" s="307" t="s">
        <v>244</v>
      </c>
      <c r="C27" s="308"/>
      <c r="D27" s="113">
        <v>1.5498015498015498</v>
      </c>
      <c r="E27" s="115">
        <v>246</v>
      </c>
      <c r="F27" s="114">
        <v>140</v>
      </c>
      <c r="G27" s="114">
        <v>335</v>
      </c>
      <c r="H27" s="114">
        <v>185</v>
      </c>
      <c r="I27" s="140">
        <v>258</v>
      </c>
      <c r="J27" s="115">
        <v>-12</v>
      </c>
      <c r="K27" s="116">
        <v>-4.6511627906976747</v>
      </c>
    </row>
    <row r="28" spans="1:11" ht="14.1" customHeight="1" x14ac:dyDescent="0.2">
      <c r="A28" s="306">
        <v>28</v>
      </c>
      <c r="B28" s="307" t="s">
        <v>245</v>
      </c>
      <c r="C28" s="308"/>
      <c r="D28" s="113">
        <v>0.53550053550053545</v>
      </c>
      <c r="E28" s="115">
        <v>85</v>
      </c>
      <c r="F28" s="114">
        <v>53</v>
      </c>
      <c r="G28" s="114">
        <v>97</v>
      </c>
      <c r="H28" s="114">
        <v>82</v>
      </c>
      <c r="I28" s="140">
        <v>92</v>
      </c>
      <c r="J28" s="115">
        <v>-7</v>
      </c>
      <c r="K28" s="116">
        <v>-7.6086956521739131</v>
      </c>
    </row>
    <row r="29" spans="1:11" ht="14.1" customHeight="1" x14ac:dyDescent="0.2">
      <c r="A29" s="306">
        <v>29</v>
      </c>
      <c r="B29" s="307" t="s">
        <v>246</v>
      </c>
      <c r="C29" s="308"/>
      <c r="D29" s="113">
        <v>4.4289044289044286</v>
      </c>
      <c r="E29" s="115">
        <v>703</v>
      </c>
      <c r="F29" s="114">
        <v>550</v>
      </c>
      <c r="G29" s="114">
        <v>960</v>
      </c>
      <c r="H29" s="114">
        <v>661</v>
      </c>
      <c r="I29" s="140">
        <v>771</v>
      </c>
      <c r="J29" s="115">
        <v>-68</v>
      </c>
      <c r="K29" s="116">
        <v>-8.8197146562905324</v>
      </c>
    </row>
    <row r="30" spans="1:11" ht="14.1" customHeight="1" x14ac:dyDescent="0.2">
      <c r="A30" s="306" t="s">
        <v>247</v>
      </c>
      <c r="B30" s="307" t="s">
        <v>248</v>
      </c>
      <c r="C30" s="308"/>
      <c r="D30" s="113">
        <v>2.8980028980028978</v>
      </c>
      <c r="E30" s="115">
        <v>460</v>
      </c>
      <c r="F30" s="114">
        <v>343</v>
      </c>
      <c r="G30" s="114">
        <v>683</v>
      </c>
      <c r="H30" s="114">
        <v>408</v>
      </c>
      <c r="I30" s="140">
        <v>502</v>
      </c>
      <c r="J30" s="115">
        <v>-42</v>
      </c>
      <c r="K30" s="116">
        <v>-8.3665338645418323</v>
      </c>
    </row>
    <row r="31" spans="1:11" ht="14.1" customHeight="1" x14ac:dyDescent="0.2">
      <c r="A31" s="306" t="s">
        <v>249</v>
      </c>
      <c r="B31" s="307" t="s">
        <v>250</v>
      </c>
      <c r="C31" s="308"/>
      <c r="D31" s="113" t="s">
        <v>514</v>
      </c>
      <c r="E31" s="115" t="s">
        <v>514</v>
      </c>
      <c r="F31" s="114">
        <v>203</v>
      </c>
      <c r="G31" s="114" t="s">
        <v>514</v>
      </c>
      <c r="H31" s="114">
        <v>249</v>
      </c>
      <c r="I31" s="140">
        <v>265</v>
      </c>
      <c r="J31" s="115" t="s">
        <v>514</v>
      </c>
      <c r="K31" s="116" t="s">
        <v>514</v>
      </c>
    </row>
    <row r="32" spans="1:11" ht="14.1" customHeight="1" x14ac:dyDescent="0.2">
      <c r="A32" s="306">
        <v>31</v>
      </c>
      <c r="B32" s="307" t="s">
        <v>251</v>
      </c>
      <c r="C32" s="308"/>
      <c r="D32" s="113">
        <v>0.68040068040068036</v>
      </c>
      <c r="E32" s="115">
        <v>108</v>
      </c>
      <c r="F32" s="114">
        <v>86</v>
      </c>
      <c r="G32" s="114">
        <v>121</v>
      </c>
      <c r="H32" s="114">
        <v>73</v>
      </c>
      <c r="I32" s="140">
        <v>97</v>
      </c>
      <c r="J32" s="115">
        <v>11</v>
      </c>
      <c r="K32" s="116">
        <v>11.340206185567011</v>
      </c>
    </row>
    <row r="33" spans="1:11" ht="14.1" customHeight="1" x14ac:dyDescent="0.2">
      <c r="A33" s="306">
        <v>32</v>
      </c>
      <c r="B33" s="307" t="s">
        <v>252</v>
      </c>
      <c r="C33" s="308"/>
      <c r="D33" s="113">
        <v>3.0933030933030934</v>
      </c>
      <c r="E33" s="115">
        <v>491</v>
      </c>
      <c r="F33" s="114">
        <v>294</v>
      </c>
      <c r="G33" s="114">
        <v>676</v>
      </c>
      <c r="H33" s="114">
        <v>508</v>
      </c>
      <c r="I33" s="140">
        <v>496</v>
      </c>
      <c r="J33" s="115">
        <v>-5</v>
      </c>
      <c r="K33" s="116">
        <v>-1.0080645161290323</v>
      </c>
    </row>
    <row r="34" spans="1:11" ht="14.1" customHeight="1" x14ac:dyDescent="0.2">
      <c r="A34" s="306">
        <v>33</v>
      </c>
      <c r="B34" s="307" t="s">
        <v>253</v>
      </c>
      <c r="C34" s="308"/>
      <c r="D34" s="113">
        <v>1.6002016002016002</v>
      </c>
      <c r="E34" s="115">
        <v>254</v>
      </c>
      <c r="F34" s="114">
        <v>150</v>
      </c>
      <c r="G34" s="114">
        <v>434</v>
      </c>
      <c r="H34" s="114">
        <v>207</v>
      </c>
      <c r="I34" s="140">
        <v>294</v>
      </c>
      <c r="J34" s="115">
        <v>-40</v>
      </c>
      <c r="K34" s="116">
        <v>-13.605442176870747</v>
      </c>
    </row>
    <row r="35" spans="1:11" ht="14.1" customHeight="1" x14ac:dyDescent="0.2">
      <c r="A35" s="306">
        <v>34</v>
      </c>
      <c r="B35" s="307" t="s">
        <v>254</v>
      </c>
      <c r="C35" s="308"/>
      <c r="D35" s="113">
        <v>1.7136017136017136</v>
      </c>
      <c r="E35" s="115">
        <v>272</v>
      </c>
      <c r="F35" s="114">
        <v>203</v>
      </c>
      <c r="G35" s="114">
        <v>406</v>
      </c>
      <c r="H35" s="114">
        <v>209</v>
      </c>
      <c r="I35" s="140">
        <v>392</v>
      </c>
      <c r="J35" s="115">
        <v>-120</v>
      </c>
      <c r="K35" s="116">
        <v>-30.612244897959183</v>
      </c>
    </row>
    <row r="36" spans="1:11" ht="14.1" customHeight="1" x14ac:dyDescent="0.2">
      <c r="A36" s="306">
        <v>41</v>
      </c>
      <c r="B36" s="307" t="s">
        <v>255</v>
      </c>
      <c r="C36" s="308"/>
      <c r="D36" s="113">
        <v>0.36540036540036541</v>
      </c>
      <c r="E36" s="115">
        <v>58</v>
      </c>
      <c r="F36" s="114">
        <v>96</v>
      </c>
      <c r="G36" s="114">
        <v>100</v>
      </c>
      <c r="H36" s="114">
        <v>86</v>
      </c>
      <c r="I36" s="140">
        <v>88</v>
      </c>
      <c r="J36" s="115">
        <v>-30</v>
      </c>
      <c r="K36" s="116">
        <v>-34.090909090909093</v>
      </c>
    </row>
    <row r="37" spans="1:11" ht="14.1" customHeight="1" x14ac:dyDescent="0.2">
      <c r="A37" s="306">
        <v>42</v>
      </c>
      <c r="B37" s="307" t="s">
        <v>256</v>
      </c>
      <c r="C37" s="308"/>
      <c r="D37" s="113">
        <v>8.8200088200088206E-2</v>
      </c>
      <c r="E37" s="115">
        <v>14</v>
      </c>
      <c r="F37" s="114" t="s">
        <v>514</v>
      </c>
      <c r="G37" s="114" t="s">
        <v>514</v>
      </c>
      <c r="H37" s="114">
        <v>9</v>
      </c>
      <c r="I37" s="140">
        <v>23</v>
      </c>
      <c r="J37" s="115">
        <v>-9</v>
      </c>
      <c r="K37" s="116">
        <v>-39.130434782608695</v>
      </c>
    </row>
    <row r="38" spans="1:11" ht="14.1" customHeight="1" x14ac:dyDescent="0.2">
      <c r="A38" s="306">
        <v>43</v>
      </c>
      <c r="B38" s="307" t="s">
        <v>257</v>
      </c>
      <c r="C38" s="308"/>
      <c r="D38" s="113">
        <v>1.512001512001512</v>
      </c>
      <c r="E38" s="115">
        <v>240</v>
      </c>
      <c r="F38" s="114">
        <v>130</v>
      </c>
      <c r="G38" s="114">
        <v>374</v>
      </c>
      <c r="H38" s="114">
        <v>148</v>
      </c>
      <c r="I38" s="140">
        <v>166</v>
      </c>
      <c r="J38" s="115">
        <v>74</v>
      </c>
      <c r="K38" s="116">
        <v>44.578313253012048</v>
      </c>
    </row>
    <row r="39" spans="1:11" ht="14.1" customHeight="1" x14ac:dyDescent="0.2">
      <c r="A39" s="306">
        <v>51</v>
      </c>
      <c r="B39" s="307" t="s">
        <v>258</v>
      </c>
      <c r="C39" s="308"/>
      <c r="D39" s="113">
        <v>9.38070938070938</v>
      </c>
      <c r="E39" s="115">
        <v>1489</v>
      </c>
      <c r="F39" s="114">
        <v>1119</v>
      </c>
      <c r="G39" s="114">
        <v>1817</v>
      </c>
      <c r="H39" s="114">
        <v>1416</v>
      </c>
      <c r="I39" s="140">
        <v>1506</v>
      </c>
      <c r="J39" s="115">
        <v>-17</v>
      </c>
      <c r="K39" s="116">
        <v>-1.1288180610889775</v>
      </c>
    </row>
    <row r="40" spans="1:11" ht="14.1" customHeight="1" x14ac:dyDescent="0.2">
      <c r="A40" s="306" t="s">
        <v>259</v>
      </c>
      <c r="B40" s="307" t="s">
        <v>260</v>
      </c>
      <c r="C40" s="308"/>
      <c r="D40" s="113">
        <v>8.9586089586089592</v>
      </c>
      <c r="E40" s="115">
        <v>1422</v>
      </c>
      <c r="F40" s="114">
        <v>1074</v>
      </c>
      <c r="G40" s="114">
        <v>1719</v>
      </c>
      <c r="H40" s="114">
        <v>1364</v>
      </c>
      <c r="I40" s="140">
        <v>1428</v>
      </c>
      <c r="J40" s="115">
        <v>-6</v>
      </c>
      <c r="K40" s="116">
        <v>-0.42016806722689076</v>
      </c>
    </row>
    <row r="41" spans="1:11" ht="14.1" customHeight="1" x14ac:dyDescent="0.2">
      <c r="A41" s="306"/>
      <c r="B41" s="307" t="s">
        <v>261</v>
      </c>
      <c r="C41" s="308"/>
      <c r="D41" s="113">
        <v>8.3223083223083218</v>
      </c>
      <c r="E41" s="115">
        <v>1321</v>
      </c>
      <c r="F41" s="114">
        <v>969</v>
      </c>
      <c r="G41" s="114">
        <v>1575</v>
      </c>
      <c r="H41" s="114">
        <v>1269</v>
      </c>
      <c r="I41" s="140">
        <v>1294</v>
      </c>
      <c r="J41" s="115">
        <v>27</v>
      </c>
      <c r="K41" s="116">
        <v>2.0865533230293662</v>
      </c>
    </row>
    <row r="42" spans="1:11" ht="14.1" customHeight="1" x14ac:dyDescent="0.2">
      <c r="A42" s="306">
        <v>52</v>
      </c>
      <c r="B42" s="307" t="s">
        <v>262</v>
      </c>
      <c r="C42" s="308"/>
      <c r="D42" s="113">
        <v>5.3613053613053614</v>
      </c>
      <c r="E42" s="115">
        <v>851</v>
      </c>
      <c r="F42" s="114">
        <v>610</v>
      </c>
      <c r="G42" s="114">
        <v>927</v>
      </c>
      <c r="H42" s="114">
        <v>845</v>
      </c>
      <c r="I42" s="140">
        <v>865</v>
      </c>
      <c r="J42" s="115">
        <v>-14</v>
      </c>
      <c r="K42" s="116">
        <v>-1.6184971098265897</v>
      </c>
    </row>
    <row r="43" spans="1:11" ht="14.1" customHeight="1" x14ac:dyDescent="0.2">
      <c r="A43" s="306" t="s">
        <v>263</v>
      </c>
      <c r="B43" s="307" t="s">
        <v>264</v>
      </c>
      <c r="C43" s="308"/>
      <c r="D43" s="113">
        <v>4.775404775404775</v>
      </c>
      <c r="E43" s="115">
        <v>758</v>
      </c>
      <c r="F43" s="114">
        <v>562</v>
      </c>
      <c r="G43" s="114">
        <v>852</v>
      </c>
      <c r="H43" s="114">
        <v>745</v>
      </c>
      <c r="I43" s="140">
        <v>768</v>
      </c>
      <c r="J43" s="115">
        <v>-10</v>
      </c>
      <c r="K43" s="116">
        <v>-1.3020833333333333</v>
      </c>
    </row>
    <row r="44" spans="1:11" ht="14.1" customHeight="1" x14ac:dyDescent="0.2">
      <c r="A44" s="306">
        <v>53</v>
      </c>
      <c r="B44" s="307" t="s">
        <v>265</v>
      </c>
      <c r="C44" s="308"/>
      <c r="D44" s="113">
        <v>0.64890064890064891</v>
      </c>
      <c r="E44" s="115">
        <v>103</v>
      </c>
      <c r="F44" s="114">
        <v>77</v>
      </c>
      <c r="G44" s="114">
        <v>133</v>
      </c>
      <c r="H44" s="114">
        <v>120</v>
      </c>
      <c r="I44" s="140">
        <v>96</v>
      </c>
      <c r="J44" s="115">
        <v>7</v>
      </c>
      <c r="K44" s="116">
        <v>7.291666666666667</v>
      </c>
    </row>
    <row r="45" spans="1:11" ht="14.1" customHeight="1" x14ac:dyDescent="0.2">
      <c r="A45" s="306" t="s">
        <v>266</v>
      </c>
      <c r="B45" s="307" t="s">
        <v>267</v>
      </c>
      <c r="C45" s="308"/>
      <c r="D45" s="113">
        <v>0.54180054180054182</v>
      </c>
      <c r="E45" s="115">
        <v>86</v>
      </c>
      <c r="F45" s="114">
        <v>72</v>
      </c>
      <c r="G45" s="114">
        <v>125</v>
      </c>
      <c r="H45" s="114">
        <v>114</v>
      </c>
      <c r="I45" s="140">
        <v>90</v>
      </c>
      <c r="J45" s="115">
        <v>-4</v>
      </c>
      <c r="K45" s="116">
        <v>-4.4444444444444446</v>
      </c>
    </row>
    <row r="46" spans="1:11" ht="14.1" customHeight="1" x14ac:dyDescent="0.2">
      <c r="A46" s="306">
        <v>54</v>
      </c>
      <c r="B46" s="307" t="s">
        <v>268</v>
      </c>
      <c r="C46" s="308"/>
      <c r="D46" s="113">
        <v>2.6775026775026776</v>
      </c>
      <c r="E46" s="115">
        <v>425</v>
      </c>
      <c r="F46" s="114">
        <v>291</v>
      </c>
      <c r="G46" s="114">
        <v>415</v>
      </c>
      <c r="H46" s="114">
        <v>363</v>
      </c>
      <c r="I46" s="140">
        <v>416</v>
      </c>
      <c r="J46" s="115">
        <v>9</v>
      </c>
      <c r="K46" s="116">
        <v>2.1634615384615383</v>
      </c>
    </row>
    <row r="47" spans="1:11" ht="14.1" customHeight="1" x14ac:dyDescent="0.2">
      <c r="A47" s="306">
        <v>61</v>
      </c>
      <c r="B47" s="307" t="s">
        <v>269</v>
      </c>
      <c r="C47" s="308"/>
      <c r="D47" s="113">
        <v>3.3201033201033203</v>
      </c>
      <c r="E47" s="115">
        <v>527</v>
      </c>
      <c r="F47" s="114">
        <v>244</v>
      </c>
      <c r="G47" s="114">
        <v>580</v>
      </c>
      <c r="H47" s="114">
        <v>317</v>
      </c>
      <c r="I47" s="140">
        <v>439</v>
      </c>
      <c r="J47" s="115">
        <v>88</v>
      </c>
      <c r="K47" s="116">
        <v>20.045558086560366</v>
      </c>
    </row>
    <row r="48" spans="1:11" ht="14.1" customHeight="1" x14ac:dyDescent="0.2">
      <c r="A48" s="306">
        <v>62</v>
      </c>
      <c r="B48" s="307" t="s">
        <v>270</v>
      </c>
      <c r="C48" s="308"/>
      <c r="D48" s="113">
        <v>6.5772065772065771</v>
      </c>
      <c r="E48" s="115">
        <v>1044</v>
      </c>
      <c r="F48" s="114">
        <v>1127</v>
      </c>
      <c r="G48" s="114">
        <v>1584</v>
      </c>
      <c r="H48" s="114">
        <v>922</v>
      </c>
      <c r="I48" s="140">
        <v>1176</v>
      </c>
      <c r="J48" s="115">
        <v>-132</v>
      </c>
      <c r="K48" s="116">
        <v>-11.224489795918368</v>
      </c>
    </row>
    <row r="49" spans="1:11" ht="14.1" customHeight="1" x14ac:dyDescent="0.2">
      <c r="A49" s="306">
        <v>63</v>
      </c>
      <c r="B49" s="307" t="s">
        <v>271</v>
      </c>
      <c r="C49" s="308"/>
      <c r="D49" s="113">
        <v>2.7972027972027971</v>
      </c>
      <c r="E49" s="115">
        <v>444</v>
      </c>
      <c r="F49" s="114">
        <v>334</v>
      </c>
      <c r="G49" s="114">
        <v>499</v>
      </c>
      <c r="H49" s="114">
        <v>400</v>
      </c>
      <c r="I49" s="140">
        <v>442</v>
      </c>
      <c r="J49" s="115">
        <v>2</v>
      </c>
      <c r="K49" s="116">
        <v>0.45248868778280543</v>
      </c>
    </row>
    <row r="50" spans="1:11" ht="14.1" customHeight="1" x14ac:dyDescent="0.2">
      <c r="A50" s="306" t="s">
        <v>272</v>
      </c>
      <c r="B50" s="307" t="s">
        <v>273</v>
      </c>
      <c r="C50" s="308"/>
      <c r="D50" s="113">
        <v>0.32760032760032759</v>
      </c>
      <c r="E50" s="115">
        <v>52</v>
      </c>
      <c r="F50" s="114">
        <v>41</v>
      </c>
      <c r="G50" s="114">
        <v>84</v>
      </c>
      <c r="H50" s="114">
        <v>63</v>
      </c>
      <c r="I50" s="140">
        <v>59</v>
      </c>
      <c r="J50" s="115">
        <v>-7</v>
      </c>
      <c r="K50" s="116">
        <v>-11.864406779661017</v>
      </c>
    </row>
    <row r="51" spans="1:11" ht="14.1" customHeight="1" x14ac:dyDescent="0.2">
      <c r="A51" s="306" t="s">
        <v>274</v>
      </c>
      <c r="B51" s="307" t="s">
        <v>275</v>
      </c>
      <c r="C51" s="308"/>
      <c r="D51" s="113">
        <v>2.2491022491022492</v>
      </c>
      <c r="E51" s="115">
        <v>357</v>
      </c>
      <c r="F51" s="114">
        <v>266</v>
      </c>
      <c r="G51" s="114">
        <v>347</v>
      </c>
      <c r="H51" s="114">
        <v>308</v>
      </c>
      <c r="I51" s="140">
        <v>358</v>
      </c>
      <c r="J51" s="115">
        <v>-1</v>
      </c>
      <c r="K51" s="116">
        <v>-0.27932960893854747</v>
      </c>
    </row>
    <row r="52" spans="1:11" ht="14.1" customHeight="1" x14ac:dyDescent="0.2">
      <c r="A52" s="306">
        <v>71</v>
      </c>
      <c r="B52" s="307" t="s">
        <v>276</v>
      </c>
      <c r="C52" s="308"/>
      <c r="D52" s="113">
        <v>8.1648081648081643</v>
      </c>
      <c r="E52" s="115">
        <v>1296</v>
      </c>
      <c r="F52" s="114">
        <v>768</v>
      </c>
      <c r="G52" s="114">
        <v>1680</v>
      </c>
      <c r="H52" s="114">
        <v>976</v>
      </c>
      <c r="I52" s="140">
        <v>1397</v>
      </c>
      <c r="J52" s="115">
        <v>-101</v>
      </c>
      <c r="K52" s="116">
        <v>-7.2297780959198281</v>
      </c>
    </row>
    <row r="53" spans="1:11" ht="14.1" customHeight="1" x14ac:dyDescent="0.2">
      <c r="A53" s="306" t="s">
        <v>277</v>
      </c>
      <c r="B53" s="307" t="s">
        <v>278</v>
      </c>
      <c r="C53" s="308"/>
      <c r="D53" s="113">
        <v>2.8728028728028727</v>
      </c>
      <c r="E53" s="115">
        <v>456</v>
      </c>
      <c r="F53" s="114">
        <v>277</v>
      </c>
      <c r="G53" s="114">
        <v>759</v>
      </c>
      <c r="H53" s="114">
        <v>346</v>
      </c>
      <c r="I53" s="140">
        <v>503</v>
      </c>
      <c r="J53" s="115">
        <v>-47</v>
      </c>
      <c r="K53" s="116">
        <v>-9.3439363817097423</v>
      </c>
    </row>
    <row r="54" spans="1:11" ht="14.1" customHeight="1" x14ac:dyDescent="0.2">
      <c r="A54" s="306" t="s">
        <v>279</v>
      </c>
      <c r="B54" s="307" t="s">
        <v>280</v>
      </c>
      <c r="C54" s="308"/>
      <c r="D54" s="113">
        <v>4.3659043659043659</v>
      </c>
      <c r="E54" s="115">
        <v>693</v>
      </c>
      <c r="F54" s="114">
        <v>433</v>
      </c>
      <c r="G54" s="114">
        <v>853</v>
      </c>
      <c r="H54" s="114">
        <v>545</v>
      </c>
      <c r="I54" s="140">
        <v>788</v>
      </c>
      <c r="J54" s="115">
        <v>-95</v>
      </c>
      <c r="K54" s="116">
        <v>-12.055837563451776</v>
      </c>
    </row>
    <row r="55" spans="1:11" ht="14.1" customHeight="1" x14ac:dyDescent="0.2">
      <c r="A55" s="306">
        <v>72</v>
      </c>
      <c r="B55" s="307" t="s">
        <v>281</v>
      </c>
      <c r="C55" s="308"/>
      <c r="D55" s="113">
        <v>2.9295029295029296</v>
      </c>
      <c r="E55" s="115">
        <v>465</v>
      </c>
      <c r="F55" s="114">
        <v>243</v>
      </c>
      <c r="G55" s="114">
        <v>467</v>
      </c>
      <c r="H55" s="114">
        <v>195</v>
      </c>
      <c r="I55" s="140">
        <v>313</v>
      </c>
      <c r="J55" s="115">
        <v>152</v>
      </c>
      <c r="K55" s="116">
        <v>48.56230031948882</v>
      </c>
    </row>
    <row r="56" spans="1:11" ht="14.1" customHeight="1" x14ac:dyDescent="0.2">
      <c r="A56" s="306" t="s">
        <v>282</v>
      </c>
      <c r="B56" s="307" t="s">
        <v>283</v>
      </c>
      <c r="C56" s="308"/>
      <c r="D56" s="113">
        <v>0.93870093870093874</v>
      </c>
      <c r="E56" s="115">
        <v>149</v>
      </c>
      <c r="F56" s="114">
        <v>131</v>
      </c>
      <c r="G56" s="114">
        <v>222</v>
      </c>
      <c r="H56" s="114">
        <v>48</v>
      </c>
      <c r="I56" s="140">
        <v>136</v>
      </c>
      <c r="J56" s="115">
        <v>13</v>
      </c>
      <c r="K56" s="116">
        <v>9.5588235294117645</v>
      </c>
    </row>
    <row r="57" spans="1:11" ht="14.1" customHeight="1" x14ac:dyDescent="0.2">
      <c r="A57" s="306" t="s">
        <v>284</v>
      </c>
      <c r="B57" s="307" t="s">
        <v>285</v>
      </c>
      <c r="C57" s="308"/>
      <c r="D57" s="113">
        <v>1.0395010395010396</v>
      </c>
      <c r="E57" s="115">
        <v>165</v>
      </c>
      <c r="F57" s="114">
        <v>76</v>
      </c>
      <c r="G57" s="114">
        <v>106</v>
      </c>
      <c r="H57" s="114">
        <v>72</v>
      </c>
      <c r="I57" s="140">
        <v>113</v>
      </c>
      <c r="J57" s="115">
        <v>52</v>
      </c>
      <c r="K57" s="116">
        <v>46.017699115044245</v>
      </c>
    </row>
    <row r="58" spans="1:11" ht="14.1" customHeight="1" x14ac:dyDescent="0.2">
      <c r="A58" s="306">
        <v>73</v>
      </c>
      <c r="B58" s="307" t="s">
        <v>286</v>
      </c>
      <c r="C58" s="308"/>
      <c r="D58" s="113">
        <v>0.91350091350091345</v>
      </c>
      <c r="E58" s="115">
        <v>145</v>
      </c>
      <c r="F58" s="114">
        <v>99</v>
      </c>
      <c r="G58" s="114">
        <v>249</v>
      </c>
      <c r="H58" s="114">
        <v>138</v>
      </c>
      <c r="I58" s="140">
        <v>169</v>
      </c>
      <c r="J58" s="115">
        <v>-24</v>
      </c>
      <c r="K58" s="116">
        <v>-14.201183431952662</v>
      </c>
    </row>
    <row r="59" spans="1:11" ht="14.1" customHeight="1" x14ac:dyDescent="0.2">
      <c r="A59" s="306" t="s">
        <v>287</v>
      </c>
      <c r="B59" s="307" t="s">
        <v>288</v>
      </c>
      <c r="C59" s="308"/>
      <c r="D59" s="113">
        <v>0.64890064890064891</v>
      </c>
      <c r="E59" s="115">
        <v>103</v>
      </c>
      <c r="F59" s="114">
        <v>73</v>
      </c>
      <c r="G59" s="114">
        <v>161</v>
      </c>
      <c r="H59" s="114">
        <v>94</v>
      </c>
      <c r="I59" s="140">
        <v>106</v>
      </c>
      <c r="J59" s="115">
        <v>-3</v>
      </c>
      <c r="K59" s="116">
        <v>-2.8301886792452828</v>
      </c>
    </row>
    <row r="60" spans="1:11" ht="14.1" customHeight="1" x14ac:dyDescent="0.2">
      <c r="A60" s="306">
        <v>81</v>
      </c>
      <c r="B60" s="307" t="s">
        <v>289</v>
      </c>
      <c r="C60" s="308"/>
      <c r="D60" s="113">
        <v>6.1362061362061366</v>
      </c>
      <c r="E60" s="115">
        <v>974</v>
      </c>
      <c r="F60" s="114">
        <v>951</v>
      </c>
      <c r="G60" s="114">
        <v>1286</v>
      </c>
      <c r="H60" s="114">
        <v>846</v>
      </c>
      <c r="I60" s="140">
        <v>962</v>
      </c>
      <c r="J60" s="115">
        <v>12</v>
      </c>
      <c r="K60" s="116">
        <v>1.2474012474012475</v>
      </c>
    </row>
    <row r="61" spans="1:11" ht="14.1" customHeight="1" x14ac:dyDescent="0.2">
      <c r="A61" s="306" t="s">
        <v>290</v>
      </c>
      <c r="B61" s="307" t="s">
        <v>291</v>
      </c>
      <c r="C61" s="308"/>
      <c r="D61" s="113">
        <v>1.9467019467019466</v>
      </c>
      <c r="E61" s="115">
        <v>309</v>
      </c>
      <c r="F61" s="114">
        <v>228</v>
      </c>
      <c r="G61" s="114">
        <v>525</v>
      </c>
      <c r="H61" s="114">
        <v>314</v>
      </c>
      <c r="I61" s="140">
        <v>337</v>
      </c>
      <c r="J61" s="115">
        <v>-28</v>
      </c>
      <c r="K61" s="116">
        <v>-8.3086053412462917</v>
      </c>
    </row>
    <row r="62" spans="1:11" ht="14.1" customHeight="1" x14ac:dyDescent="0.2">
      <c r="A62" s="306" t="s">
        <v>292</v>
      </c>
      <c r="B62" s="307" t="s">
        <v>293</v>
      </c>
      <c r="C62" s="308"/>
      <c r="D62" s="113">
        <v>2.0412020412020411</v>
      </c>
      <c r="E62" s="115">
        <v>324</v>
      </c>
      <c r="F62" s="114">
        <v>431</v>
      </c>
      <c r="G62" s="114">
        <v>439</v>
      </c>
      <c r="H62" s="114">
        <v>263</v>
      </c>
      <c r="I62" s="140">
        <v>295</v>
      </c>
      <c r="J62" s="115">
        <v>29</v>
      </c>
      <c r="K62" s="116">
        <v>9.8305084745762716</v>
      </c>
    </row>
    <row r="63" spans="1:11" ht="14.1" customHeight="1" x14ac:dyDescent="0.2">
      <c r="A63" s="306"/>
      <c r="B63" s="307" t="s">
        <v>294</v>
      </c>
      <c r="C63" s="308"/>
      <c r="D63" s="113">
        <v>1.7451017451017452</v>
      </c>
      <c r="E63" s="115">
        <v>277</v>
      </c>
      <c r="F63" s="114">
        <v>402</v>
      </c>
      <c r="G63" s="114">
        <v>362</v>
      </c>
      <c r="H63" s="114">
        <v>234</v>
      </c>
      <c r="I63" s="140">
        <v>256</v>
      </c>
      <c r="J63" s="115">
        <v>21</v>
      </c>
      <c r="K63" s="116">
        <v>8.203125</v>
      </c>
    </row>
    <row r="64" spans="1:11" ht="14.1" customHeight="1" x14ac:dyDescent="0.2">
      <c r="A64" s="306" t="s">
        <v>295</v>
      </c>
      <c r="B64" s="307" t="s">
        <v>296</v>
      </c>
      <c r="C64" s="308"/>
      <c r="D64" s="113">
        <v>1.0584010584010584</v>
      </c>
      <c r="E64" s="115">
        <v>168</v>
      </c>
      <c r="F64" s="114">
        <v>133</v>
      </c>
      <c r="G64" s="114">
        <v>146</v>
      </c>
      <c r="H64" s="114">
        <v>109</v>
      </c>
      <c r="I64" s="140">
        <v>125</v>
      </c>
      <c r="J64" s="115">
        <v>43</v>
      </c>
      <c r="K64" s="116">
        <v>34.4</v>
      </c>
    </row>
    <row r="65" spans="1:11" ht="14.1" customHeight="1" x14ac:dyDescent="0.2">
      <c r="A65" s="306" t="s">
        <v>297</v>
      </c>
      <c r="B65" s="307" t="s">
        <v>298</v>
      </c>
      <c r="C65" s="308"/>
      <c r="D65" s="113">
        <v>0.52920052920052918</v>
      </c>
      <c r="E65" s="115">
        <v>84</v>
      </c>
      <c r="F65" s="114">
        <v>83</v>
      </c>
      <c r="G65" s="114">
        <v>71</v>
      </c>
      <c r="H65" s="114">
        <v>64</v>
      </c>
      <c r="I65" s="140">
        <v>118</v>
      </c>
      <c r="J65" s="115">
        <v>-34</v>
      </c>
      <c r="K65" s="116">
        <v>-28.8135593220339</v>
      </c>
    </row>
    <row r="66" spans="1:11" ht="14.1" customHeight="1" x14ac:dyDescent="0.2">
      <c r="A66" s="306">
        <v>82</v>
      </c>
      <c r="B66" s="307" t="s">
        <v>299</v>
      </c>
      <c r="C66" s="308"/>
      <c r="D66" s="113">
        <v>3.6414036414036413</v>
      </c>
      <c r="E66" s="115">
        <v>578</v>
      </c>
      <c r="F66" s="114">
        <v>572</v>
      </c>
      <c r="G66" s="114">
        <v>769</v>
      </c>
      <c r="H66" s="114">
        <v>522</v>
      </c>
      <c r="I66" s="140">
        <v>503</v>
      </c>
      <c r="J66" s="115">
        <v>75</v>
      </c>
      <c r="K66" s="116">
        <v>14.910536779324056</v>
      </c>
    </row>
    <row r="67" spans="1:11" ht="14.1" customHeight="1" x14ac:dyDescent="0.2">
      <c r="A67" s="306" t="s">
        <v>300</v>
      </c>
      <c r="B67" s="307" t="s">
        <v>301</v>
      </c>
      <c r="C67" s="308"/>
      <c r="D67" s="113">
        <v>2.2869022869022868</v>
      </c>
      <c r="E67" s="115">
        <v>363</v>
      </c>
      <c r="F67" s="114">
        <v>433</v>
      </c>
      <c r="G67" s="114">
        <v>474</v>
      </c>
      <c r="H67" s="114">
        <v>354</v>
      </c>
      <c r="I67" s="140">
        <v>336</v>
      </c>
      <c r="J67" s="115">
        <v>27</v>
      </c>
      <c r="K67" s="116">
        <v>8.0357142857142865</v>
      </c>
    </row>
    <row r="68" spans="1:11" ht="14.1" customHeight="1" x14ac:dyDescent="0.2">
      <c r="A68" s="306" t="s">
        <v>302</v>
      </c>
      <c r="B68" s="307" t="s">
        <v>303</v>
      </c>
      <c r="C68" s="308"/>
      <c r="D68" s="113">
        <v>0.86940086940086936</v>
      </c>
      <c r="E68" s="115">
        <v>138</v>
      </c>
      <c r="F68" s="114">
        <v>90</v>
      </c>
      <c r="G68" s="114">
        <v>164</v>
      </c>
      <c r="H68" s="114">
        <v>94</v>
      </c>
      <c r="I68" s="140">
        <v>99</v>
      </c>
      <c r="J68" s="115">
        <v>39</v>
      </c>
      <c r="K68" s="116">
        <v>39.393939393939391</v>
      </c>
    </row>
    <row r="69" spans="1:11" ht="14.1" customHeight="1" x14ac:dyDescent="0.2">
      <c r="A69" s="306">
        <v>83</v>
      </c>
      <c r="B69" s="307" t="s">
        <v>304</v>
      </c>
      <c r="C69" s="308"/>
      <c r="D69" s="113">
        <v>5.7645057645057642</v>
      </c>
      <c r="E69" s="115">
        <v>915</v>
      </c>
      <c r="F69" s="114">
        <v>720</v>
      </c>
      <c r="G69" s="114">
        <v>1956</v>
      </c>
      <c r="H69" s="114">
        <v>542</v>
      </c>
      <c r="I69" s="140">
        <v>660</v>
      </c>
      <c r="J69" s="115">
        <v>255</v>
      </c>
      <c r="K69" s="116">
        <v>38.636363636363633</v>
      </c>
    </row>
    <row r="70" spans="1:11" ht="14.1" customHeight="1" x14ac:dyDescent="0.2">
      <c r="A70" s="306" t="s">
        <v>305</v>
      </c>
      <c r="B70" s="307" t="s">
        <v>306</v>
      </c>
      <c r="C70" s="308"/>
      <c r="D70" s="113">
        <v>3.9690039690039689</v>
      </c>
      <c r="E70" s="115">
        <v>630</v>
      </c>
      <c r="F70" s="114">
        <v>540</v>
      </c>
      <c r="G70" s="114">
        <v>1638</v>
      </c>
      <c r="H70" s="114">
        <v>383</v>
      </c>
      <c r="I70" s="140">
        <v>467</v>
      </c>
      <c r="J70" s="115">
        <v>163</v>
      </c>
      <c r="K70" s="116">
        <v>34.903640256959314</v>
      </c>
    </row>
    <row r="71" spans="1:11" ht="14.1" customHeight="1" x14ac:dyDescent="0.2">
      <c r="A71" s="306"/>
      <c r="B71" s="307" t="s">
        <v>307</v>
      </c>
      <c r="C71" s="308"/>
      <c r="D71" s="113">
        <v>2.0034020034020035</v>
      </c>
      <c r="E71" s="115">
        <v>318</v>
      </c>
      <c r="F71" s="114">
        <v>254</v>
      </c>
      <c r="G71" s="114">
        <v>988</v>
      </c>
      <c r="H71" s="114">
        <v>193</v>
      </c>
      <c r="I71" s="140">
        <v>263</v>
      </c>
      <c r="J71" s="115">
        <v>55</v>
      </c>
      <c r="K71" s="116">
        <v>20.912547528517109</v>
      </c>
    </row>
    <row r="72" spans="1:11" ht="14.1" customHeight="1" x14ac:dyDescent="0.2">
      <c r="A72" s="306">
        <v>84</v>
      </c>
      <c r="B72" s="307" t="s">
        <v>308</v>
      </c>
      <c r="C72" s="308"/>
      <c r="D72" s="113">
        <v>1.1529011529011528</v>
      </c>
      <c r="E72" s="115">
        <v>183</v>
      </c>
      <c r="F72" s="114">
        <v>166</v>
      </c>
      <c r="G72" s="114">
        <v>263</v>
      </c>
      <c r="H72" s="114">
        <v>175</v>
      </c>
      <c r="I72" s="140">
        <v>162</v>
      </c>
      <c r="J72" s="115">
        <v>21</v>
      </c>
      <c r="K72" s="116">
        <v>12.962962962962964</v>
      </c>
    </row>
    <row r="73" spans="1:11" ht="14.1" customHeight="1" x14ac:dyDescent="0.2">
      <c r="A73" s="306" t="s">
        <v>309</v>
      </c>
      <c r="B73" s="307" t="s">
        <v>310</v>
      </c>
      <c r="C73" s="308"/>
      <c r="D73" s="113">
        <v>0.48510048510048509</v>
      </c>
      <c r="E73" s="115">
        <v>77</v>
      </c>
      <c r="F73" s="114">
        <v>98</v>
      </c>
      <c r="G73" s="114">
        <v>132</v>
      </c>
      <c r="H73" s="114">
        <v>88</v>
      </c>
      <c r="I73" s="140">
        <v>80</v>
      </c>
      <c r="J73" s="115">
        <v>-3</v>
      </c>
      <c r="K73" s="116">
        <v>-3.75</v>
      </c>
    </row>
    <row r="74" spans="1:11" ht="14.1" customHeight="1" x14ac:dyDescent="0.2">
      <c r="A74" s="306" t="s">
        <v>311</v>
      </c>
      <c r="B74" s="307" t="s">
        <v>312</v>
      </c>
      <c r="C74" s="308"/>
      <c r="D74" s="113">
        <v>0.20160020160020159</v>
      </c>
      <c r="E74" s="115">
        <v>32</v>
      </c>
      <c r="F74" s="114">
        <v>13</v>
      </c>
      <c r="G74" s="114">
        <v>23</v>
      </c>
      <c r="H74" s="114">
        <v>19</v>
      </c>
      <c r="I74" s="140">
        <v>18</v>
      </c>
      <c r="J74" s="115">
        <v>14</v>
      </c>
      <c r="K74" s="116">
        <v>77.777777777777771</v>
      </c>
    </row>
    <row r="75" spans="1:11" ht="14.1" customHeight="1" x14ac:dyDescent="0.2">
      <c r="A75" s="306" t="s">
        <v>313</v>
      </c>
      <c r="B75" s="307" t="s">
        <v>314</v>
      </c>
      <c r="C75" s="308"/>
      <c r="D75" s="113">
        <v>5.0400050400050397E-2</v>
      </c>
      <c r="E75" s="115">
        <v>8</v>
      </c>
      <c r="F75" s="114">
        <v>9</v>
      </c>
      <c r="G75" s="114">
        <v>8</v>
      </c>
      <c r="H75" s="114">
        <v>15</v>
      </c>
      <c r="I75" s="140">
        <v>5</v>
      </c>
      <c r="J75" s="115">
        <v>3</v>
      </c>
      <c r="K75" s="116">
        <v>60</v>
      </c>
    </row>
    <row r="76" spans="1:11" ht="14.1" customHeight="1" x14ac:dyDescent="0.2">
      <c r="A76" s="306">
        <v>91</v>
      </c>
      <c r="B76" s="307" t="s">
        <v>315</v>
      </c>
      <c r="C76" s="308"/>
      <c r="D76" s="113">
        <v>0.23310023310023309</v>
      </c>
      <c r="E76" s="115">
        <v>37</v>
      </c>
      <c r="F76" s="114">
        <v>28</v>
      </c>
      <c r="G76" s="114">
        <v>60</v>
      </c>
      <c r="H76" s="114">
        <v>31</v>
      </c>
      <c r="I76" s="140">
        <v>34</v>
      </c>
      <c r="J76" s="115">
        <v>3</v>
      </c>
      <c r="K76" s="116">
        <v>8.8235294117647065</v>
      </c>
    </row>
    <row r="77" spans="1:11" ht="14.1" customHeight="1" x14ac:dyDescent="0.2">
      <c r="A77" s="306">
        <v>92</v>
      </c>
      <c r="B77" s="307" t="s">
        <v>316</v>
      </c>
      <c r="C77" s="308"/>
      <c r="D77" s="113">
        <v>0.86310086310086309</v>
      </c>
      <c r="E77" s="115">
        <v>137</v>
      </c>
      <c r="F77" s="114">
        <v>96</v>
      </c>
      <c r="G77" s="114">
        <v>124</v>
      </c>
      <c r="H77" s="114">
        <v>103</v>
      </c>
      <c r="I77" s="140">
        <v>138</v>
      </c>
      <c r="J77" s="115">
        <v>-1</v>
      </c>
      <c r="K77" s="116">
        <v>-0.72463768115942029</v>
      </c>
    </row>
    <row r="78" spans="1:11" ht="14.1" customHeight="1" x14ac:dyDescent="0.2">
      <c r="A78" s="306">
        <v>93</v>
      </c>
      <c r="B78" s="307" t="s">
        <v>317</v>
      </c>
      <c r="C78" s="308"/>
      <c r="D78" s="113">
        <v>0.2205002205002205</v>
      </c>
      <c r="E78" s="115">
        <v>35</v>
      </c>
      <c r="F78" s="114">
        <v>12</v>
      </c>
      <c r="G78" s="114">
        <v>51</v>
      </c>
      <c r="H78" s="114">
        <v>24</v>
      </c>
      <c r="I78" s="140">
        <v>38</v>
      </c>
      <c r="J78" s="115">
        <v>-3</v>
      </c>
      <c r="K78" s="116">
        <v>-7.8947368421052628</v>
      </c>
    </row>
    <row r="79" spans="1:11" ht="14.1" customHeight="1" x14ac:dyDescent="0.2">
      <c r="A79" s="306">
        <v>94</v>
      </c>
      <c r="B79" s="307" t="s">
        <v>318</v>
      </c>
      <c r="C79" s="308"/>
      <c r="D79" s="113">
        <v>0.23940023940023941</v>
      </c>
      <c r="E79" s="115">
        <v>38</v>
      </c>
      <c r="F79" s="114">
        <v>48</v>
      </c>
      <c r="G79" s="114">
        <v>44</v>
      </c>
      <c r="H79" s="114">
        <v>33</v>
      </c>
      <c r="I79" s="140">
        <v>30</v>
      </c>
      <c r="J79" s="115">
        <v>8</v>
      </c>
      <c r="K79" s="116">
        <v>26.666666666666668</v>
      </c>
    </row>
    <row r="80" spans="1:11" ht="14.1" customHeight="1" x14ac:dyDescent="0.2">
      <c r="A80" s="306" t="s">
        <v>319</v>
      </c>
      <c r="B80" s="307" t="s">
        <v>320</v>
      </c>
      <c r="C80" s="308"/>
      <c r="D80" s="113">
        <v>0</v>
      </c>
      <c r="E80" s="115">
        <v>0</v>
      </c>
      <c r="F80" s="114" t="s">
        <v>514</v>
      </c>
      <c r="G80" s="114" t="s">
        <v>514</v>
      </c>
      <c r="H80" s="114">
        <v>0</v>
      </c>
      <c r="I80" s="140">
        <v>0</v>
      </c>
      <c r="J80" s="115">
        <v>0</v>
      </c>
      <c r="K80" s="116">
        <v>0</v>
      </c>
    </row>
    <row r="81" spans="1:11" ht="14.1" customHeight="1" x14ac:dyDescent="0.2">
      <c r="A81" s="310" t="s">
        <v>321</v>
      </c>
      <c r="B81" s="311" t="s">
        <v>334</v>
      </c>
      <c r="C81" s="312"/>
      <c r="D81" s="125">
        <v>0.37170037170037168</v>
      </c>
      <c r="E81" s="143">
        <v>59</v>
      </c>
      <c r="F81" s="144">
        <v>70</v>
      </c>
      <c r="G81" s="144">
        <v>235</v>
      </c>
      <c r="H81" s="144">
        <v>54</v>
      </c>
      <c r="I81" s="145">
        <v>63</v>
      </c>
      <c r="J81" s="143">
        <v>-4</v>
      </c>
      <c r="K81" s="146">
        <v>-6.3492063492063489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15778</v>
      </c>
      <c r="E11" s="114">
        <v>13171</v>
      </c>
      <c r="F11" s="114">
        <v>17369</v>
      </c>
      <c r="G11" s="114">
        <v>12970</v>
      </c>
      <c r="H11" s="140">
        <v>15656</v>
      </c>
      <c r="I11" s="115">
        <v>122</v>
      </c>
      <c r="J11" s="116">
        <v>0.77925396014307613</v>
      </c>
    </row>
    <row r="12" spans="1:15" s="110" customFormat="1" ht="24.95" customHeight="1" x14ac:dyDescent="0.2">
      <c r="A12" s="193" t="s">
        <v>132</v>
      </c>
      <c r="B12" s="194" t="s">
        <v>133</v>
      </c>
      <c r="C12" s="113">
        <v>2.2309544935986816</v>
      </c>
      <c r="D12" s="115">
        <v>352</v>
      </c>
      <c r="E12" s="114">
        <v>422</v>
      </c>
      <c r="F12" s="114">
        <v>661</v>
      </c>
      <c r="G12" s="114">
        <v>312</v>
      </c>
      <c r="H12" s="140">
        <v>273</v>
      </c>
      <c r="I12" s="115">
        <v>79</v>
      </c>
      <c r="J12" s="116">
        <v>28.937728937728938</v>
      </c>
    </row>
    <row r="13" spans="1:15" s="110" customFormat="1" ht="24.95" customHeight="1" x14ac:dyDescent="0.2">
      <c r="A13" s="193" t="s">
        <v>134</v>
      </c>
      <c r="B13" s="199" t="s">
        <v>214</v>
      </c>
      <c r="C13" s="113">
        <v>0.79224236278362281</v>
      </c>
      <c r="D13" s="115">
        <v>125</v>
      </c>
      <c r="E13" s="114">
        <v>150</v>
      </c>
      <c r="F13" s="114">
        <v>158</v>
      </c>
      <c r="G13" s="114">
        <v>80</v>
      </c>
      <c r="H13" s="140">
        <v>183</v>
      </c>
      <c r="I13" s="115">
        <v>-58</v>
      </c>
      <c r="J13" s="116">
        <v>-31.693989071038253</v>
      </c>
    </row>
    <row r="14" spans="1:15" s="287" customFormat="1" ht="24.95" customHeight="1" x14ac:dyDescent="0.2">
      <c r="A14" s="193" t="s">
        <v>215</v>
      </c>
      <c r="B14" s="199" t="s">
        <v>137</v>
      </c>
      <c r="C14" s="113">
        <v>18.627202433768538</v>
      </c>
      <c r="D14" s="115">
        <v>2939</v>
      </c>
      <c r="E14" s="114">
        <v>2200</v>
      </c>
      <c r="F14" s="114">
        <v>3193</v>
      </c>
      <c r="G14" s="114">
        <v>2406</v>
      </c>
      <c r="H14" s="140">
        <v>3209</v>
      </c>
      <c r="I14" s="115">
        <v>-270</v>
      </c>
      <c r="J14" s="116">
        <v>-8.4138360860081018</v>
      </c>
      <c r="K14" s="110"/>
      <c r="L14" s="110"/>
      <c r="M14" s="110"/>
      <c r="N14" s="110"/>
      <c r="O14" s="110"/>
    </row>
    <row r="15" spans="1:15" s="110" customFormat="1" ht="24.95" customHeight="1" x14ac:dyDescent="0.2">
      <c r="A15" s="193" t="s">
        <v>216</v>
      </c>
      <c r="B15" s="199" t="s">
        <v>217</v>
      </c>
      <c r="C15" s="113">
        <v>5.9323108125237676</v>
      </c>
      <c r="D15" s="115">
        <v>936</v>
      </c>
      <c r="E15" s="114">
        <v>703</v>
      </c>
      <c r="F15" s="114">
        <v>1107</v>
      </c>
      <c r="G15" s="114">
        <v>788</v>
      </c>
      <c r="H15" s="140">
        <v>1102</v>
      </c>
      <c r="I15" s="115">
        <v>-166</v>
      </c>
      <c r="J15" s="116">
        <v>-15.063520871143377</v>
      </c>
    </row>
    <row r="16" spans="1:15" s="287" customFormat="1" ht="24.95" customHeight="1" x14ac:dyDescent="0.2">
      <c r="A16" s="193" t="s">
        <v>218</v>
      </c>
      <c r="B16" s="199" t="s">
        <v>141</v>
      </c>
      <c r="C16" s="113">
        <v>9.456204842185322</v>
      </c>
      <c r="D16" s="115">
        <v>1492</v>
      </c>
      <c r="E16" s="114">
        <v>990</v>
      </c>
      <c r="F16" s="114">
        <v>1371</v>
      </c>
      <c r="G16" s="114">
        <v>1045</v>
      </c>
      <c r="H16" s="140">
        <v>1473</v>
      </c>
      <c r="I16" s="115">
        <v>19</v>
      </c>
      <c r="J16" s="116">
        <v>1.2898845892735913</v>
      </c>
      <c r="K16" s="110"/>
      <c r="L16" s="110"/>
      <c r="M16" s="110"/>
      <c r="N16" s="110"/>
      <c r="O16" s="110"/>
    </row>
    <row r="17" spans="1:15" s="110" customFormat="1" ht="24.95" customHeight="1" x14ac:dyDescent="0.2">
      <c r="A17" s="193" t="s">
        <v>142</v>
      </c>
      <c r="B17" s="199" t="s">
        <v>220</v>
      </c>
      <c r="C17" s="113">
        <v>3.2386867790594498</v>
      </c>
      <c r="D17" s="115">
        <v>511</v>
      </c>
      <c r="E17" s="114">
        <v>507</v>
      </c>
      <c r="F17" s="114">
        <v>715</v>
      </c>
      <c r="G17" s="114">
        <v>573</v>
      </c>
      <c r="H17" s="140">
        <v>634</v>
      </c>
      <c r="I17" s="115">
        <v>-123</v>
      </c>
      <c r="J17" s="116">
        <v>-19.400630914826497</v>
      </c>
    </row>
    <row r="18" spans="1:15" s="287" customFormat="1" ht="24.95" customHeight="1" x14ac:dyDescent="0.2">
      <c r="A18" s="201" t="s">
        <v>144</v>
      </c>
      <c r="B18" s="202" t="s">
        <v>145</v>
      </c>
      <c r="C18" s="113">
        <v>8.4421346178222834</v>
      </c>
      <c r="D18" s="115">
        <v>1332</v>
      </c>
      <c r="E18" s="114">
        <v>975</v>
      </c>
      <c r="F18" s="114">
        <v>1416</v>
      </c>
      <c r="G18" s="114">
        <v>1030</v>
      </c>
      <c r="H18" s="140">
        <v>1287</v>
      </c>
      <c r="I18" s="115">
        <v>45</v>
      </c>
      <c r="J18" s="116">
        <v>3.4965034965034967</v>
      </c>
      <c r="K18" s="110"/>
      <c r="L18" s="110"/>
      <c r="M18" s="110"/>
      <c r="N18" s="110"/>
      <c r="O18" s="110"/>
    </row>
    <row r="19" spans="1:15" s="110" customFormat="1" ht="24.95" customHeight="1" x14ac:dyDescent="0.2">
      <c r="A19" s="193" t="s">
        <v>146</v>
      </c>
      <c r="B19" s="199" t="s">
        <v>147</v>
      </c>
      <c r="C19" s="113">
        <v>16.561034351628852</v>
      </c>
      <c r="D19" s="115">
        <v>2613</v>
      </c>
      <c r="E19" s="114">
        <v>2187</v>
      </c>
      <c r="F19" s="114">
        <v>2444</v>
      </c>
      <c r="G19" s="114">
        <v>2058</v>
      </c>
      <c r="H19" s="140">
        <v>2663</v>
      </c>
      <c r="I19" s="115">
        <v>-50</v>
      </c>
      <c r="J19" s="116">
        <v>-1.877581674802854</v>
      </c>
    </row>
    <row r="20" spans="1:15" s="287" customFormat="1" ht="24.95" customHeight="1" x14ac:dyDescent="0.2">
      <c r="A20" s="193" t="s">
        <v>148</v>
      </c>
      <c r="B20" s="199" t="s">
        <v>149</v>
      </c>
      <c r="C20" s="113">
        <v>5.1717581442514895</v>
      </c>
      <c r="D20" s="115">
        <v>816</v>
      </c>
      <c r="E20" s="114">
        <v>819</v>
      </c>
      <c r="F20" s="114">
        <v>917</v>
      </c>
      <c r="G20" s="114">
        <v>778</v>
      </c>
      <c r="H20" s="140">
        <v>1046</v>
      </c>
      <c r="I20" s="115">
        <v>-230</v>
      </c>
      <c r="J20" s="116">
        <v>-21.988527724665392</v>
      </c>
      <c r="K20" s="110"/>
      <c r="L20" s="110"/>
      <c r="M20" s="110"/>
      <c r="N20" s="110"/>
      <c r="O20" s="110"/>
    </row>
    <row r="21" spans="1:15" s="110" customFormat="1" ht="24.95" customHeight="1" x14ac:dyDescent="0.2">
      <c r="A21" s="201" t="s">
        <v>150</v>
      </c>
      <c r="B21" s="202" t="s">
        <v>151</v>
      </c>
      <c r="C21" s="113">
        <v>4.3795157814678669</v>
      </c>
      <c r="D21" s="115">
        <v>691</v>
      </c>
      <c r="E21" s="114">
        <v>645</v>
      </c>
      <c r="F21" s="114">
        <v>691</v>
      </c>
      <c r="G21" s="114">
        <v>683</v>
      </c>
      <c r="H21" s="140">
        <v>673</v>
      </c>
      <c r="I21" s="115">
        <v>18</v>
      </c>
      <c r="J21" s="116">
        <v>2.6745913818722138</v>
      </c>
    </row>
    <row r="22" spans="1:15" s="110" customFormat="1" ht="24.95" customHeight="1" x14ac:dyDescent="0.2">
      <c r="A22" s="201" t="s">
        <v>152</v>
      </c>
      <c r="B22" s="199" t="s">
        <v>153</v>
      </c>
      <c r="C22" s="113">
        <v>1.3182912916719483</v>
      </c>
      <c r="D22" s="115">
        <v>208</v>
      </c>
      <c r="E22" s="114">
        <v>183</v>
      </c>
      <c r="F22" s="114">
        <v>206</v>
      </c>
      <c r="G22" s="114">
        <v>156</v>
      </c>
      <c r="H22" s="140">
        <v>238</v>
      </c>
      <c r="I22" s="115">
        <v>-30</v>
      </c>
      <c r="J22" s="116">
        <v>-12.605042016806722</v>
      </c>
    </row>
    <row r="23" spans="1:15" s="110" customFormat="1" ht="24.95" customHeight="1" x14ac:dyDescent="0.2">
      <c r="A23" s="193" t="s">
        <v>154</v>
      </c>
      <c r="B23" s="199" t="s">
        <v>155</v>
      </c>
      <c r="C23" s="113">
        <v>1.5020915198377487</v>
      </c>
      <c r="D23" s="115">
        <v>237</v>
      </c>
      <c r="E23" s="114">
        <v>109</v>
      </c>
      <c r="F23" s="114">
        <v>169</v>
      </c>
      <c r="G23" s="114">
        <v>148</v>
      </c>
      <c r="H23" s="140">
        <v>260</v>
      </c>
      <c r="I23" s="115">
        <v>-23</v>
      </c>
      <c r="J23" s="116">
        <v>-8.8461538461538467</v>
      </c>
    </row>
    <row r="24" spans="1:15" s="110" customFormat="1" ht="24.95" customHeight="1" x14ac:dyDescent="0.2">
      <c r="A24" s="193" t="s">
        <v>156</v>
      </c>
      <c r="B24" s="199" t="s">
        <v>221</v>
      </c>
      <c r="C24" s="113">
        <v>7.0984915705412597</v>
      </c>
      <c r="D24" s="115">
        <v>1120</v>
      </c>
      <c r="E24" s="114">
        <v>549</v>
      </c>
      <c r="F24" s="114">
        <v>778</v>
      </c>
      <c r="G24" s="114">
        <v>684</v>
      </c>
      <c r="H24" s="140">
        <v>714</v>
      </c>
      <c r="I24" s="115">
        <v>406</v>
      </c>
      <c r="J24" s="116">
        <v>56.862745098039213</v>
      </c>
    </row>
    <row r="25" spans="1:15" s="110" customFormat="1" ht="24.95" customHeight="1" x14ac:dyDescent="0.2">
      <c r="A25" s="193" t="s">
        <v>222</v>
      </c>
      <c r="B25" s="204" t="s">
        <v>159</v>
      </c>
      <c r="C25" s="113">
        <v>3.9548738750158448</v>
      </c>
      <c r="D25" s="115">
        <v>624</v>
      </c>
      <c r="E25" s="114">
        <v>588</v>
      </c>
      <c r="F25" s="114">
        <v>562</v>
      </c>
      <c r="G25" s="114">
        <v>491</v>
      </c>
      <c r="H25" s="140">
        <v>572</v>
      </c>
      <c r="I25" s="115">
        <v>52</v>
      </c>
      <c r="J25" s="116">
        <v>9.0909090909090917</v>
      </c>
    </row>
    <row r="26" spans="1:15" s="110" customFormat="1" ht="24.95" customHeight="1" x14ac:dyDescent="0.2">
      <c r="A26" s="201">
        <v>782.78300000000002</v>
      </c>
      <c r="B26" s="203" t="s">
        <v>160</v>
      </c>
      <c r="C26" s="113">
        <v>9.2407149195081768</v>
      </c>
      <c r="D26" s="115">
        <v>1458</v>
      </c>
      <c r="E26" s="114">
        <v>1766</v>
      </c>
      <c r="F26" s="114">
        <v>2042</v>
      </c>
      <c r="G26" s="114">
        <v>1631</v>
      </c>
      <c r="H26" s="140">
        <v>1721</v>
      </c>
      <c r="I26" s="115">
        <v>-263</v>
      </c>
      <c r="J26" s="116">
        <v>-15.281812899477048</v>
      </c>
    </row>
    <row r="27" spans="1:15" s="110" customFormat="1" ht="24.95" customHeight="1" x14ac:dyDescent="0.2">
      <c r="A27" s="193" t="s">
        <v>161</v>
      </c>
      <c r="B27" s="199" t="s">
        <v>162</v>
      </c>
      <c r="C27" s="113">
        <v>1.3753327417923691</v>
      </c>
      <c r="D27" s="115">
        <v>217</v>
      </c>
      <c r="E27" s="114">
        <v>169</v>
      </c>
      <c r="F27" s="114">
        <v>321</v>
      </c>
      <c r="G27" s="114">
        <v>223</v>
      </c>
      <c r="H27" s="140">
        <v>239</v>
      </c>
      <c r="I27" s="115">
        <v>-22</v>
      </c>
      <c r="J27" s="116">
        <v>-9.2050209205020916</v>
      </c>
    </row>
    <row r="28" spans="1:15" s="110" customFormat="1" ht="24.95" customHeight="1" x14ac:dyDescent="0.2">
      <c r="A28" s="193" t="s">
        <v>163</v>
      </c>
      <c r="B28" s="199" t="s">
        <v>164</v>
      </c>
      <c r="C28" s="113">
        <v>1.9077196095829636</v>
      </c>
      <c r="D28" s="115">
        <v>301</v>
      </c>
      <c r="E28" s="114">
        <v>229</v>
      </c>
      <c r="F28" s="114">
        <v>677</v>
      </c>
      <c r="G28" s="114">
        <v>223</v>
      </c>
      <c r="H28" s="140">
        <v>283</v>
      </c>
      <c r="I28" s="115">
        <v>18</v>
      </c>
      <c r="J28" s="116">
        <v>6.3604240282685511</v>
      </c>
    </row>
    <row r="29" spans="1:15" s="110" customFormat="1" ht="24.95" customHeight="1" x14ac:dyDescent="0.2">
      <c r="A29" s="193">
        <v>86</v>
      </c>
      <c r="B29" s="199" t="s">
        <v>165</v>
      </c>
      <c r="C29" s="113">
        <v>4.9942958549879579</v>
      </c>
      <c r="D29" s="115">
        <v>788</v>
      </c>
      <c r="E29" s="114">
        <v>736</v>
      </c>
      <c r="F29" s="114">
        <v>813</v>
      </c>
      <c r="G29" s="114">
        <v>763</v>
      </c>
      <c r="H29" s="140">
        <v>721</v>
      </c>
      <c r="I29" s="115">
        <v>67</v>
      </c>
      <c r="J29" s="116">
        <v>9.2926490984743406</v>
      </c>
    </row>
    <row r="30" spans="1:15" s="110" customFormat="1" ht="24.95" customHeight="1" x14ac:dyDescent="0.2">
      <c r="A30" s="193">
        <v>87.88</v>
      </c>
      <c r="B30" s="204" t="s">
        <v>166</v>
      </c>
      <c r="C30" s="113">
        <v>9.0569146913423761</v>
      </c>
      <c r="D30" s="115">
        <v>1429</v>
      </c>
      <c r="E30" s="114">
        <v>1039</v>
      </c>
      <c r="F30" s="114">
        <v>1725</v>
      </c>
      <c r="G30" s="114">
        <v>903</v>
      </c>
      <c r="H30" s="140">
        <v>1121</v>
      </c>
      <c r="I30" s="115">
        <v>308</v>
      </c>
      <c r="J30" s="116">
        <v>27.475468331846567</v>
      </c>
    </row>
    <row r="31" spans="1:15" s="110" customFormat="1" ht="24.95" customHeight="1" x14ac:dyDescent="0.2">
      <c r="A31" s="193" t="s">
        <v>167</v>
      </c>
      <c r="B31" s="199" t="s">
        <v>168</v>
      </c>
      <c r="C31" s="113">
        <v>3.3464317403980224</v>
      </c>
      <c r="D31" s="115">
        <v>528</v>
      </c>
      <c r="E31" s="114">
        <v>405</v>
      </c>
      <c r="F31" s="114">
        <v>595</v>
      </c>
      <c r="G31" s="114">
        <v>401</v>
      </c>
      <c r="H31" s="140">
        <v>452</v>
      </c>
      <c r="I31" s="115">
        <v>76</v>
      </c>
      <c r="J31" s="116">
        <v>16.814159292035399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2.2309544935986816</v>
      </c>
      <c r="D34" s="115">
        <v>352</v>
      </c>
      <c r="E34" s="114">
        <v>422</v>
      </c>
      <c r="F34" s="114">
        <v>661</v>
      </c>
      <c r="G34" s="114">
        <v>312</v>
      </c>
      <c r="H34" s="140">
        <v>273</v>
      </c>
      <c r="I34" s="115">
        <v>79</v>
      </c>
      <c r="J34" s="116">
        <v>28.937728937728938</v>
      </c>
    </row>
    <row r="35" spans="1:10" s="110" customFormat="1" ht="24.95" customHeight="1" x14ac:dyDescent="0.2">
      <c r="A35" s="292" t="s">
        <v>171</v>
      </c>
      <c r="B35" s="293" t="s">
        <v>172</v>
      </c>
      <c r="C35" s="113">
        <v>27.861579414374447</v>
      </c>
      <c r="D35" s="115">
        <v>4396</v>
      </c>
      <c r="E35" s="114">
        <v>3325</v>
      </c>
      <c r="F35" s="114">
        <v>4767</v>
      </c>
      <c r="G35" s="114">
        <v>3516</v>
      </c>
      <c r="H35" s="140">
        <v>4679</v>
      </c>
      <c r="I35" s="115">
        <v>-283</v>
      </c>
      <c r="J35" s="116">
        <v>-6.0483009189997858</v>
      </c>
    </row>
    <row r="36" spans="1:10" s="110" customFormat="1" ht="24.95" customHeight="1" x14ac:dyDescent="0.2">
      <c r="A36" s="294" t="s">
        <v>173</v>
      </c>
      <c r="B36" s="295" t="s">
        <v>174</v>
      </c>
      <c r="C36" s="125">
        <v>69.90746609202688</v>
      </c>
      <c r="D36" s="143">
        <v>11030</v>
      </c>
      <c r="E36" s="144">
        <v>9424</v>
      </c>
      <c r="F36" s="144">
        <v>11940</v>
      </c>
      <c r="G36" s="144">
        <v>9142</v>
      </c>
      <c r="H36" s="145">
        <v>10703</v>
      </c>
      <c r="I36" s="143">
        <v>327</v>
      </c>
      <c r="J36" s="146">
        <v>3.055218163131832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15778</v>
      </c>
      <c r="F11" s="264">
        <v>13171</v>
      </c>
      <c r="G11" s="264">
        <v>17369</v>
      </c>
      <c r="H11" s="264">
        <v>12970</v>
      </c>
      <c r="I11" s="265">
        <v>15656</v>
      </c>
      <c r="J11" s="263">
        <v>122</v>
      </c>
      <c r="K11" s="266">
        <v>0.77925396014307613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25.427810875903155</v>
      </c>
      <c r="E13" s="115">
        <v>4012</v>
      </c>
      <c r="F13" s="114">
        <v>4182</v>
      </c>
      <c r="G13" s="114">
        <v>4822</v>
      </c>
      <c r="H13" s="114">
        <v>3675</v>
      </c>
      <c r="I13" s="140">
        <v>3729</v>
      </c>
      <c r="J13" s="115">
        <v>283</v>
      </c>
      <c r="K13" s="116">
        <v>7.5891659962456419</v>
      </c>
    </row>
    <row r="14" spans="1:17" ht="15.95" customHeight="1" x14ac:dyDescent="0.2">
      <c r="A14" s="306" t="s">
        <v>230</v>
      </c>
      <c r="B14" s="307"/>
      <c r="C14" s="308"/>
      <c r="D14" s="113">
        <v>60.622385600202811</v>
      </c>
      <c r="E14" s="115">
        <v>9565</v>
      </c>
      <c r="F14" s="114">
        <v>7444</v>
      </c>
      <c r="G14" s="114">
        <v>10432</v>
      </c>
      <c r="H14" s="114">
        <v>7761</v>
      </c>
      <c r="I14" s="140">
        <v>9835</v>
      </c>
      <c r="J14" s="115">
        <v>-270</v>
      </c>
      <c r="K14" s="116">
        <v>-2.7452974072191152</v>
      </c>
    </row>
    <row r="15" spans="1:17" ht="15.95" customHeight="1" x14ac:dyDescent="0.2">
      <c r="A15" s="306" t="s">
        <v>231</v>
      </c>
      <c r="B15" s="307"/>
      <c r="C15" s="308"/>
      <c r="D15" s="113">
        <v>7.1745468373684878</v>
      </c>
      <c r="E15" s="115">
        <v>1132</v>
      </c>
      <c r="F15" s="114">
        <v>759</v>
      </c>
      <c r="G15" s="114">
        <v>975</v>
      </c>
      <c r="H15" s="114">
        <v>782</v>
      </c>
      <c r="I15" s="140">
        <v>1049</v>
      </c>
      <c r="J15" s="115">
        <v>83</v>
      </c>
      <c r="K15" s="116">
        <v>7.912297426120114</v>
      </c>
    </row>
    <row r="16" spans="1:17" ht="15.95" customHeight="1" x14ac:dyDescent="0.2">
      <c r="A16" s="306" t="s">
        <v>232</v>
      </c>
      <c r="B16" s="307"/>
      <c r="C16" s="308"/>
      <c r="D16" s="113">
        <v>6.2872353910508298</v>
      </c>
      <c r="E16" s="115">
        <v>992</v>
      </c>
      <c r="F16" s="114">
        <v>703</v>
      </c>
      <c r="G16" s="114">
        <v>978</v>
      </c>
      <c r="H16" s="114">
        <v>688</v>
      </c>
      <c r="I16" s="140">
        <v>968</v>
      </c>
      <c r="J16" s="115">
        <v>24</v>
      </c>
      <c r="K16" s="116">
        <v>2.4793388429752068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2.3196856382304474</v>
      </c>
      <c r="E18" s="115">
        <v>366</v>
      </c>
      <c r="F18" s="114">
        <v>438</v>
      </c>
      <c r="G18" s="114">
        <v>599</v>
      </c>
      <c r="H18" s="114">
        <v>236</v>
      </c>
      <c r="I18" s="140">
        <v>233</v>
      </c>
      <c r="J18" s="115">
        <v>133</v>
      </c>
      <c r="K18" s="116">
        <v>57.081545064377686</v>
      </c>
    </row>
    <row r="19" spans="1:11" ht="14.1" customHeight="1" x14ac:dyDescent="0.2">
      <c r="A19" s="306" t="s">
        <v>235</v>
      </c>
      <c r="B19" s="307" t="s">
        <v>236</v>
      </c>
      <c r="C19" s="308"/>
      <c r="D19" s="113">
        <v>1.9203954873875015</v>
      </c>
      <c r="E19" s="115">
        <v>303</v>
      </c>
      <c r="F19" s="114">
        <v>372</v>
      </c>
      <c r="G19" s="114">
        <v>514</v>
      </c>
      <c r="H19" s="114">
        <v>178</v>
      </c>
      <c r="I19" s="140">
        <v>153</v>
      </c>
      <c r="J19" s="115">
        <v>150</v>
      </c>
      <c r="K19" s="116">
        <v>98.039215686274517</v>
      </c>
    </row>
    <row r="20" spans="1:11" ht="14.1" customHeight="1" x14ac:dyDescent="0.2">
      <c r="A20" s="306">
        <v>12</v>
      </c>
      <c r="B20" s="307" t="s">
        <v>237</v>
      </c>
      <c r="C20" s="308"/>
      <c r="D20" s="113">
        <v>1.5211053365445557</v>
      </c>
      <c r="E20" s="115">
        <v>240</v>
      </c>
      <c r="F20" s="114">
        <v>268</v>
      </c>
      <c r="G20" s="114">
        <v>284</v>
      </c>
      <c r="H20" s="114">
        <v>273</v>
      </c>
      <c r="I20" s="140">
        <v>214</v>
      </c>
      <c r="J20" s="115">
        <v>26</v>
      </c>
      <c r="K20" s="116">
        <v>12.149532710280374</v>
      </c>
    </row>
    <row r="21" spans="1:11" ht="14.1" customHeight="1" x14ac:dyDescent="0.2">
      <c r="A21" s="306">
        <v>21</v>
      </c>
      <c r="B21" s="307" t="s">
        <v>238</v>
      </c>
      <c r="C21" s="308"/>
      <c r="D21" s="113">
        <v>0.4183039675497528</v>
      </c>
      <c r="E21" s="115">
        <v>66</v>
      </c>
      <c r="F21" s="114">
        <v>63</v>
      </c>
      <c r="G21" s="114">
        <v>75</v>
      </c>
      <c r="H21" s="114">
        <v>55</v>
      </c>
      <c r="I21" s="140">
        <v>66</v>
      </c>
      <c r="J21" s="115">
        <v>0</v>
      </c>
      <c r="K21" s="116">
        <v>0</v>
      </c>
    </row>
    <row r="22" spans="1:11" ht="14.1" customHeight="1" x14ac:dyDescent="0.2">
      <c r="A22" s="306">
        <v>22</v>
      </c>
      <c r="B22" s="307" t="s">
        <v>239</v>
      </c>
      <c r="C22" s="308"/>
      <c r="D22" s="113">
        <v>3.2323488401571807</v>
      </c>
      <c r="E22" s="115">
        <v>510</v>
      </c>
      <c r="F22" s="114">
        <v>390</v>
      </c>
      <c r="G22" s="114">
        <v>757</v>
      </c>
      <c r="H22" s="114">
        <v>410</v>
      </c>
      <c r="I22" s="140">
        <v>486</v>
      </c>
      <c r="J22" s="115">
        <v>24</v>
      </c>
      <c r="K22" s="116">
        <v>4.9382716049382713</v>
      </c>
    </row>
    <row r="23" spans="1:11" ht="14.1" customHeight="1" x14ac:dyDescent="0.2">
      <c r="A23" s="306">
        <v>23</v>
      </c>
      <c r="B23" s="307" t="s">
        <v>240</v>
      </c>
      <c r="C23" s="308"/>
      <c r="D23" s="113">
        <v>0.6211180124223602</v>
      </c>
      <c r="E23" s="115">
        <v>98</v>
      </c>
      <c r="F23" s="114">
        <v>90</v>
      </c>
      <c r="G23" s="114">
        <v>150</v>
      </c>
      <c r="H23" s="114">
        <v>107</v>
      </c>
      <c r="I23" s="140">
        <v>159</v>
      </c>
      <c r="J23" s="115">
        <v>-61</v>
      </c>
      <c r="K23" s="116">
        <v>-38.364779874213838</v>
      </c>
    </row>
    <row r="24" spans="1:11" ht="14.1" customHeight="1" x14ac:dyDescent="0.2">
      <c r="A24" s="306">
        <v>24</v>
      </c>
      <c r="B24" s="307" t="s">
        <v>241</v>
      </c>
      <c r="C24" s="308"/>
      <c r="D24" s="113">
        <v>5.2097857776651031</v>
      </c>
      <c r="E24" s="115">
        <v>822</v>
      </c>
      <c r="F24" s="114">
        <v>702</v>
      </c>
      <c r="G24" s="114">
        <v>924</v>
      </c>
      <c r="H24" s="114">
        <v>720</v>
      </c>
      <c r="I24" s="140">
        <v>962</v>
      </c>
      <c r="J24" s="115">
        <v>-140</v>
      </c>
      <c r="K24" s="116">
        <v>-14.553014553014552</v>
      </c>
    </row>
    <row r="25" spans="1:11" ht="14.1" customHeight="1" x14ac:dyDescent="0.2">
      <c r="A25" s="306">
        <v>25</v>
      </c>
      <c r="B25" s="307" t="s">
        <v>242</v>
      </c>
      <c r="C25" s="308"/>
      <c r="D25" s="113">
        <v>6.3189250855621752</v>
      </c>
      <c r="E25" s="115">
        <v>997</v>
      </c>
      <c r="F25" s="114">
        <v>614</v>
      </c>
      <c r="G25" s="114">
        <v>835</v>
      </c>
      <c r="H25" s="114">
        <v>615</v>
      </c>
      <c r="I25" s="140">
        <v>970</v>
      </c>
      <c r="J25" s="115">
        <v>27</v>
      </c>
      <c r="K25" s="116">
        <v>2.7835051546391751</v>
      </c>
    </row>
    <row r="26" spans="1:11" ht="14.1" customHeight="1" x14ac:dyDescent="0.2">
      <c r="A26" s="306">
        <v>26</v>
      </c>
      <c r="B26" s="307" t="s">
        <v>243</v>
      </c>
      <c r="C26" s="308"/>
      <c r="D26" s="113">
        <v>4.3795157814678669</v>
      </c>
      <c r="E26" s="115">
        <v>691</v>
      </c>
      <c r="F26" s="114">
        <v>498</v>
      </c>
      <c r="G26" s="114">
        <v>615</v>
      </c>
      <c r="H26" s="114">
        <v>466</v>
      </c>
      <c r="I26" s="140">
        <v>581</v>
      </c>
      <c r="J26" s="115">
        <v>110</v>
      </c>
      <c r="K26" s="116">
        <v>18.9328743545611</v>
      </c>
    </row>
    <row r="27" spans="1:11" ht="14.1" customHeight="1" x14ac:dyDescent="0.2">
      <c r="A27" s="306">
        <v>27</v>
      </c>
      <c r="B27" s="307" t="s">
        <v>244</v>
      </c>
      <c r="C27" s="308"/>
      <c r="D27" s="113">
        <v>1.4640638864241349</v>
      </c>
      <c r="E27" s="115">
        <v>231</v>
      </c>
      <c r="F27" s="114">
        <v>166</v>
      </c>
      <c r="G27" s="114">
        <v>237</v>
      </c>
      <c r="H27" s="114">
        <v>184</v>
      </c>
      <c r="I27" s="140">
        <v>263</v>
      </c>
      <c r="J27" s="115">
        <v>-32</v>
      </c>
      <c r="K27" s="116">
        <v>-12.167300380228136</v>
      </c>
    </row>
    <row r="28" spans="1:11" ht="14.1" customHeight="1" x14ac:dyDescent="0.2">
      <c r="A28" s="306">
        <v>28</v>
      </c>
      <c r="B28" s="307" t="s">
        <v>245</v>
      </c>
      <c r="C28" s="308"/>
      <c r="D28" s="113">
        <v>0.6211180124223602</v>
      </c>
      <c r="E28" s="115">
        <v>98</v>
      </c>
      <c r="F28" s="114">
        <v>95</v>
      </c>
      <c r="G28" s="114">
        <v>105</v>
      </c>
      <c r="H28" s="114">
        <v>85</v>
      </c>
      <c r="I28" s="140">
        <v>135</v>
      </c>
      <c r="J28" s="115">
        <v>-37</v>
      </c>
      <c r="K28" s="116">
        <v>-27.407407407407408</v>
      </c>
    </row>
    <row r="29" spans="1:11" ht="14.1" customHeight="1" x14ac:dyDescent="0.2">
      <c r="A29" s="306">
        <v>29</v>
      </c>
      <c r="B29" s="307" t="s">
        <v>246</v>
      </c>
      <c r="C29" s="308"/>
      <c r="D29" s="113">
        <v>4.4112054759792114</v>
      </c>
      <c r="E29" s="115">
        <v>696</v>
      </c>
      <c r="F29" s="114">
        <v>618</v>
      </c>
      <c r="G29" s="114">
        <v>755</v>
      </c>
      <c r="H29" s="114">
        <v>674</v>
      </c>
      <c r="I29" s="140">
        <v>734</v>
      </c>
      <c r="J29" s="115">
        <v>-38</v>
      </c>
      <c r="K29" s="116">
        <v>-5.177111716621253</v>
      </c>
    </row>
    <row r="30" spans="1:11" ht="14.1" customHeight="1" x14ac:dyDescent="0.2">
      <c r="A30" s="306" t="s">
        <v>247</v>
      </c>
      <c r="B30" s="307" t="s">
        <v>248</v>
      </c>
      <c r="C30" s="308"/>
      <c r="D30" s="113">
        <v>2.5605273165166689</v>
      </c>
      <c r="E30" s="115">
        <v>404</v>
      </c>
      <c r="F30" s="114">
        <v>426</v>
      </c>
      <c r="G30" s="114">
        <v>531</v>
      </c>
      <c r="H30" s="114">
        <v>443</v>
      </c>
      <c r="I30" s="140">
        <v>442</v>
      </c>
      <c r="J30" s="115">
        <v>-38</v>
      </c>
      <c r="K30" s="116">
        <v>-8.5972850678733028</v>
      </c>
    </row>
    <row r="31" spans="1:11" ht="14.1" customHeight="1" x14ac:dyDescent="0.2">
      <c r="A31" s="306" t="s">
        <v>249</v>
      </c>
      <c r="B31" s="307" t="s">
        <v>250</v>
      </c>
      <c r="C31" s="308"/>
      <c r="D31" s="113">
        <v>1.8253264038534669</v>
      </c>
      <c r="E31" s="115">
        <v>288</v>
      </c>
      <c r="F31" s="114" t="s">
        <v>514</v>
      </c>
      <c r="G31" s="114" t="s">
        <v>514</v>
      </c>
      <c r="H31" s="114">
        <v>226</v>
      </c>
      <c r="I31" s="140">
        <v>288</v>
      </c>
      <c r="J31" s="115">
        <v>0</v>
      </c>
      <c r="K31" s="116">
        <v>0</v>
      </c>
    </row>
    <row r="32" spans="1:11" ht="14.1" customHeight="1" x14ac:dyDescent="0.2">
      <c r="A32" s="306">
        <v>31</v>
      </c>
      <c r="B32" s="307" t="s">
        <v>251</v>
      </c>
      <c r="C32" s="308"/>
      <c r="D32" s="113">
        <v>0.60844213461782226</v>
      </c>
      <c r="E32" s="115">
        <v>96</v>
      </c>
      <c r="F32" s="114">
        <v>57</v>
      </c>
      <c r="G32" s="114">
        <v>71</v>
      </c>
      <c r="H32" s="114">
        <v>62</v>
      </c>
      <c r="I32" s="140">
        <v>90</v>
      </c>
      <c r="J32" s="115">
        <v>6</v>
      </c>
      <c r="K32" s="116">
        <v>6.666666666666667</v>
      </c>
    </row>
    <row r="33" spans="1:11" ht="14.1" customHeight="1" x14ac:dyDescent="0.2">
      <c r="A33" s="306">
        <v>32</v>
      </c>
      <c r="B33" s="307" t="s">
        <v>252</v>
      </c>
      <c r="C33" s="308"/>
      <c r="D33" s="113">
        <v>2.6365825833438965</v>
      </c>
      <c r="E33" s="115">
        <v>416</v>
      </c>
      <c r="F33" s="114">
        <v>402</v>
      </c>
      <c r="G33" s="114">
        <v>590</v>
      </c>
      <c r="H33" s="114">
        <v>422</v>
      </c>
      <c r="I33" s="140">
        <v>407</v>
      </c>
      <c r="J33" s="115">
        <v>9</v>
      </c>
      <c r="K33" s="116">
        <v>2.2113022113022112</v>
      </c>
    </row>
    <row r="34" spans="1:11" ht="14.1" customHeight="1" x14ac:dyDescent="0.2">
      <c r="A34" s="306">
        <v>33</v>
      </c>
      <c r="B34" s="307" t="s">
        <v>253</v>
      </c>
      <c r="C34" s="308"/>
      <c r="D34" s="113">
        <v>1.7239193814171632</v>
      </c>
      <c r="E34" s="115">
        <v>272</v>
      </c>
      <c r="F34" s="114">
        <v>248</v>
      </c>
      <c r="G34" s="114">
        <v>310</v>
      </c>
      <c r="H34" s="114">
        <v>213</v>
      </c>
      <c r="I34" s="140">
        <v>256</v>
      </c>
      <c r="J34" s="115">
        <v>16</v>
      </c>
      <c r="K34" s="116">
        <v>6.25</v>
      </c>
    </row>
    <row r="35" spans="1:11" ht="14.1" customHeight="1" x14ac:dyDescent="0.2">
      <c r="A35" s="306">
        <v>34</v>
      </c>
      <c r="B35" s="307" t="s">
        <v>254</v>
      </c>
      <c r="C35" s="308"/>
      <c r="D35" s="113">
        <v>2.0788439599442263</v>
      </c>
      <c r="E35" s="115">
        <v>328</v>
      </c>
      <c r="F35" s="114">
        <v>213</v>
      </c>
      <c r="G35" s="114">
        <v>301</v>
      </c>
      <c r="H35" s="114">
        <v>215</v>
      </c>
      <c r="I35" s="140">
        <v>414</v>
      </c>
      <c r="J35" s="115">
        <v>-86</v>
      </c>
      <c r="K35" s="116">
        <v>-20.772946859903382</v>
      </c>
    </row>
    <row r="36" spans="1:11" ht="14.1" customHeight="1" x14ac:dyDescent="0.2">
      <c r="A36" s="306">
        <v>41</v>
      </c>
      <c r="B36" s="307" t="s">
        <v>255</v>
      </c>
      <c r="C36" s="308"/>
      <c r="D36" s="113">
        <v>0.50069717327924956</v>
      </c>
      <c r="E36" s="115">
        <v>79</v>
      </c>
      <c r="F36" s="114">
        <v>126</v>
      </c>
      <c r="G36" s="114">
        <v>96</v>
      </c>
      <c r="H36" s="114">
        <v>93</v>
      </c>
      <c r="I36" s="140">
        <v>90</v>
      </c>
      <c r="J36" s="115">
        <v>-11</v>
      </c>
      <c r="K36" s="116">
        <v>-12.222222222222221</v>
      </c>
    </row>
    <row r="37" spans="1:11" ht="14.1" customHeight="1" x14ac:dyDescent="0.2">
      <c r="A37" s="306">
        <v>42</v>
      </c>
      <c r="B37" s="307" t="s">
        <v>256</v>
      </c>
      <c r="C37" s="308"/>
      <c r="D37" s="113">
        <v>6.3379389022689817E-2</v>
      </c>
      <c r="E37" s="115">
        <v>10</v>
      </c>
      <c r="F37" s="114" t="s">
        <v>514</v>
      </c>
      <c r="G37" s="114" t="s">
        <v>514</v>
      </c>
      <c r="H37" s="114" t="s">
        <v>514</v>
      </c>
      <c r="I37" s="140">
        <v>20</v>
      </c>
      <c r="J37" s="115">
        <v>-10</v>
      </c>
      <c r="K37" s="116">
        <v>-50</v>
      </c>
    </row>
    <row r="38" spans="1:11" ht="14.1" customHeight="1" x14ac:dyDescent="0.2">
      <c r="A38" s="306">
        <v>43</v>
      </c>
      <c r="B38" s="307" t="s">
        <v>257</v>
      </c>
      <c r="C38" s="308"/>
      <c r="D38" s="113">
        <v>1.3943465584991761</v>
      </c>
      <c r="E38" s="115">
        <v>220</v>
      </c>
      <c r="F38" s="114">
        <v>112</v>
      </c>
      <c r="G38" s="114">
        <v>187</v>
      </c>
      <c r="H38" s="114">
        <v>137</v>
      </c>
      <c r="I38" s="140">
        <v>153</v>
      </c>
      <c r="J38" s="115">
        <v>67</v>
      </c>
      <c r="K38" s="116">
        <v>43.790849673202615</v>
      </c>
    </row>
    <row r="39" spans="1:11" ht="14.1" customHeight="1" x14ac:dyDescent="0.2">
      <c r="A39" s="306">
        <v>51</v>
      </c>
      <c r="B39" s="307" t="s">
        <v>258</v>
      </c>
      <c r="C39" s="308"/>
      <c r="D39" s="113">
        <v>8.7083280517175812</v>
      </c>
      <c r="E39" s="115">
        <v>1374</v>
      </c>
      <c r="F39" s="114">
        <v>1480</v>
      </c>
      <c r="G39" s="114">
        <v>1534</v>
      </c>
      <c r="H39" s="114">
        <v>1323</v>
      </c>
      <c r="I39" s="140">
        <v>1413</v>
      </c>
      <c r="J39" s="115">
        <v>-39</v>
      </c>
      <c r="K39" s="116">
        <v>-2.7600849256900211</v>
      </c>
    </row>
    <row r="40" spans="1:11" ht="14.1" customHeight="1" x14ac:dyDescent="0.2">
      <c r="A40" s="306" t="s">
        <v>259</v>
      </c>
      <c r="B40" s="307" t="s">
        <v>260</v>
      </c>
      <c r="C40" s="308"/>
      <c r="D40" s="113">
        <v>8.1569273672201792</v>
      </c>
      <c r="E40" s="115">
        <v>1287</v>
      </c>
      <c r="F40" s="114">
        <v>1426</v>
      </c>
      <c r="G40" s="114">
        <v>1472</v>
      </c>
      <c r="H40" s="114">
        <v>1261</v>
      </c>
      <c r="I40" s="140">
        <v>1317</v>
      </c>
      <c r="J40" s="115">
        <v>-30</v>
      </c>
      <c r="K40" s="116">
        <v>-2.2779043280182232</v>
      </c>
    </row>
    <row r="41" spans="1:11" ht="14.1" customHeight="1" x14ac:dyDescent="0.2">
      <c r="A41" s="306"/>
      <c r="B41" s="307" t="s">
        <v>261</v>
      </c>
      <c r="C41" s="308"/>
      <c r="D41" s="113">
        <v>7.4534161490683228</v>
      </c>
      <c r="E41" s="115">
        <v>1176</v>
      </c>
      <c r="F41" s="114">
        <v>1305</v>
      </c>
      <c r="G41" s="114">
        <v>1333</v>
      </c>
      <c r="H41" s="114">
        <v>1160</v>
      </c>
      <c r="I41" s="140">
        <v>1182</v>
      </c>
      <c r="J41" s="115">
        <v>-6</v>
      </c>
      <c r="K41" s="116">
        <v>-0.50761421319796951</v>
      </c>
    </row>
    <row r="42" spans="1:11" ht="14.1" customHeight="1" x14ac:dyDescent="0.2">
      <c r="A42" s="306">
        <v>52</v>
      </c>
      <c r="B42" s="307" t="s">
        <v>262</v>
      </c>
      <c r="C42" s="308"/>
      <c r="D42" s="113">
        <v>5.2351375332741794</v>
      </c>
      <c r="E42" s="115">
        <v>826</v>
      </c>
      <c r="F42" s="114">
        <v>753</v>
      </c>
      <c r="G42" s="114">
        <v>828</v>
      </c>
      <c r="H42" s="114">
        <v>743</v>
      </c>
      <c r="I42" s="140">
        <v>863</v>
      </c>
      <c r="J42" s="115">
        <v>-37</v>
      </c>
      <c r="K42" s="116">
        <v>-4.2873696407879489</v>
      </c>
    </row>
    <row r="43" spans="1:11" ht="14.1" customHeight="1" x14ac:dyDescent="0.2">
      <c r="A43" s="306" t="s">
        <v>263</v>
      </c>
      <c r="B43" s="307" t="s">
        <v>264</v>
      </c>
      <c r="C43" s="308"/>
      <c r="D43" s="113">
        <v>4.6773989098745092</v>
      </c>
      <c r="E43" s="115">
        <v>738</v>
      </c>
      <c r="F43" s="114">
        <v>675</v>
      </c>
      <c r="G43" s="114">
        <v>757</v>
      </c>
      <c r="H43" s="114">
        <v>667</v>
      </c>
      <c r="I43" s="140">
        <v>784</v>
      </c>
      <c r="J43" s="115">
        <v>-46</v>
      </c>
      <c r="K43" s="116">
        <v>-5.8673469387755102</v>
      </c>
    </row>
    <row r="44" spans="1:11" ht="14.1" customHeight="1" x14ac:dyDescent="0.2">
      <c r="A44" s="306">
        <v>53</v>
      </c>
      <c r="B44" s="307" t="s">
        <v>265</v>
      </c>
      <c r="C44" s="308"/>
      <c r="D44" s="113">
        <v>0.53238686779059452</v>
      </c>
      <c r="E44" s="115">
        <v>84</v>
      </c>
      <c r="F44" s="114">
        <v>114</v>
      </c>
      <c r="G44" s="114">
        <v>131</v>
      </c>
      <c r="H44" s="114">
        <v>133</v>
      </c>
      <c r="I44" s="140">
        <v>148</v>
      </c>
      <c r="J44" s="115">
        <v>-64</v>
      </c>
      <c r="K44" s="116">
        <v>-43.243243243243242</v>
      </c>
    </row>
    <row r="45" spans="1:11" ht="14.1" customHeight="1" x14ac:dyDescent="0.2">
      <c r="A45" s="306" t="s">
        <v>266</v>
      </c>
      <c r="B45" s="307" t="s">
        <v>267</v>
      </c>
      <c r="C45" s="308"/>
      <c r="D45" s="113">
        <v>0.44999366206109775</v>
      </c>
      <c r="E45" s="115">
        <v>71</v>
      </c>
      <c r="F45" s="114">
        <v>107</v>
      </c>
      <c r="G45" s="114">
        <v>123</v>
      </c>
      <c r="H45" s="114">
        <v>122</v>
      </c>
      <c r="I45" s="140">
        <v>138</v>
      </c>
      <c r="J45" s="115">
        <v>-67</v>
      </c>
      <c r="K45" s="116">
        <v>-48.550724637681157</v>
      </c>
    </row>
    <row r="46" spans="1:11" ht="14.1" customHeight="1" x14ac:dyDescent="0.2">
      <c r="A46" s="306">
        <v>54</v>
      </c>
      <c r="B46" s="307" t="s">
        <v>268</v>
      </c>
      <c r="C46" s="308"/>
      <c r="D46" s="113">
        <v>2.503485866396248</v>
      </c>
      <c r="E46" s="115">
        <v>395</v>
      </c>
      <c r="F46" s="114">
        <v>324</v>
      </c>
      <c r="G46" s="114">
        <v>298</v>
      </c>
      <c r="H46" s="114">
        <v>307</v>
      </c>
      <c r="I46" s="140">
        <v>385</v>
      </c>
      <c r="J46" s="115">
        <v>10</v>
      </c>
      <c r="K46" s="116">
        <v>2.5974025974025974</v>
      </c>
    </row>
    <row r="47" spans="1:11" ht="14.1" customHeight="1" x14ac:dyDescent="0.2">
      <c r="A47" s="306">
        <v>61</v>
      </c>
      <c r="B47" s="307" t="s">
        <v>269</v>
      </c>
      <c r="C47" s="308"/>
      <c r="D47" s="113">
        <v>3.251362656863988</v>
      </c>
      <c r="E47" s="115">
        <v>513</v>
      </c>
      <c r="F47" s="114">
        <v>290</v>
      </c>
      <c r="G47" s="114">
        <v>375</v>
      </c>
      <c r="H47" s="114">
        <v>348</v>
      </c>
      <c r="I47" s="140">
        <v>427</v>
      </c>
      <c r="J47" s="115">
        <v>86</v>
      </c>
      <c r="K47" s="116">
        <v>20.140515222482435</v>
      </c>
    </row>
    <row r="48" spans="1:11" ht="14.1" customHeight="1" x14ac:dyDescent="0.2">
      <c r="A48" s="306">
        <v>62</v>
      </c>
      <c r="B48" s="307" t="s">
        <v>270</v>
      </c>
      <c r="C48" s="308"/>
      <c r="D48" s="113">
        <v>7.2822917987070603</v>
      </c>
      <c r="E48" s="115">
        <v>1149</v>
      </c>
      <c r="F48" s="114">
        <v>1179</v>
      </c>
      <c r="G48" s="114">
        <v>1333</v>
      </c>
      <c r="H48" s="114">
        <v>1090</v>
      </c>
      <c r="I48" s="140">
        <v>1353</v>
      </c>
      <c r="J48" s="115">
        <v>-204</v>
      </c>
      <c r="K48" s="116">
        <v>-15.077605321507761</v>
      </c>
    </row>
    <row r="49" spans="1:11" ht="14.1" customHeight="1" x14ac:dyDescent="0.2">
      <c r="A49" s="306">
        <v>63</v>
      </c>
      <c r="B49" s="307" t="s">
        <v>271</v>
      </c>
      <c r="C49" s="308"/>
      <c r="D49" s="113">
        <v>2.6492584611484347</v>
      </c>
      <c r="E49" s="115">
        <v>418</v>
      </c>
      <c r="F49" s="114">
        <v>409</v>
      </c>
      <c r="G49" s="114">
        <v>453</v>
      </c>
      <c r="H49" s="114">
        <v>397</v>
      </c>
      <c r="I49" s="140">
        <v>430</v>
      </c>
      <c r="J49" s="115">
        <v>-12</v>
      </c>
      <c r="K49" s="116">
        <v>-2.7906976744186047</v>
      </c>
    </row>
    <row r="50" spans="1:11" ht="14.1" customHeight="1" x14ac:dyDescent="0.2">
      <c r="A50" s="306" t="s">
        <v>272</v>
      </c>
      <c r="B50" s="307" t="s">
        <v>273</v>
      </c>
      <c r="C50" s="308"/>
      <c r="D50" s="113">
        <v>0.32957282291798706</v>
      </c>
      <c r="E50" s="115">
        <v>52</v>
      </c>
      <c r="F50" s="114">
        <v>40</v>
      </c>
      <c r="G50" s="114">
        <v>63</v>
      </c>
      <c r="H50" s="114">
        <v>78</v>
      </c>
      <c r="I50" s="140">
        <v>94</v>
      </c>
      <c r="J50" s="115">
        <v>-42</v>
      </c>
      <c r="K50" s="116">
        <v>-44.680851063829785</v>
      </c>
    </row>
    <row r="51" spans="1:11" ht="14.1" customHeight="1" x14ac:dyDescent="0.2">
      <c r="A51" s="306" t="s">
        <v>274</v>
      </c>
      <c r="B51" s="307" t="s">
        <v>275</v>
      </c>
      <c r="C51" s="308"/>
      <c r="D51" s="113">
        <v>2.1485612878691849</v>
      </c>
      <c r="E51" s="115">
        <v>339</v>
      </c>
      <c r="F51" s="114">
        <v>332</v>
      </c>
      <c r="G51" s="114">
        <v>348</v>
      </c>
      <c r="H51" s="114">
        <v>290</v>
      </c>
      <c r="I51" s="140">
        <v>303</v>
      </c>
      <c r="J51" s="115">
        <v>36</v>
      </c>
      <c r="K51" s="116">
        <v>11.881188118811881</v>
      </c>
    </row>
    <row r="52" spans="1:11" ht="14.1" customHeight="1" x14ac:dyDescent="0.2">
      <c r="A52" s="306">
        <v>71</v>
      </c>
      <c r="B52" s="307" t="s">
        <v>276</v>
      </c>
      <c r="C52" s="308"/>
      <c r="D52" s="113">
        <v>8.087210039295222</v>
      </c>
      <c r="E52" s="115">
        <v>1276</v>
      </c>
      <c r="F52" s="114">
        <v>880</v>
      </c>
      <c r="G52" s="114">
        <v>1249</v>
      </c>
      <c r="H52" s="114">
        <v>1019</v>
      </c>
      <c r="I52" s="140">
        <v>1317</v>
      </c>
      <c r="J52" s="115">
        <v>-41</v>
      </c>
      <c r="K52" s="116">
        <v>-3.1131359149582383</v>
      </c>
    </row>
    <row r="53" spans="1:11" ht="14.1" customHeight="1" x14ac:dyDescent="0.2">
      <c r="A53" s="306" t="s">
        <v>277</v>
      </c>
      <c r="B53" s="307" t="s">
        <v>278</v>
      </c>
      <c r="C53" s="308"/>
      <c r="D53" s="113">
        <v>2.9471415895550765</v>
      </c>
      <c r="E53" s="115">
        <v>465</v>
      </c>
      <c r="F53" s="114">
        <v>340</v>
      </c>
      <c r="G53" s="114">
        <v>519</v>
      </c>
      <c r="H53" s="114">
        <v>371</v>
      </c>
      <c r="I53" s="140">
        <v>521</v>
      </c>
      <c r="J53" s="115">
        <v>-56</v>
      </c>
      <c r="K53" s="116">
        <v>-10.748560460652591</v>
      </c>
    </row>
    <row r="54" spans="1:11" ht="14.1" customHeight="1" x14ac:dyDescent="0.2">
      <c r="A54" s="306" t="s">
        <v>279</v>
      </c>
      <c r="B54" s="307" t="s">
        <v>280</v>
      </c>
      <c r="C54" s="308"/>
      <c r="D54" s="113">
        <v>4.2844466979338316</v>
      </c>
      <c r="E54" s="115">
        <v>676</v>
      </c>
      <c r="F54" s="114">
        <v>475</v>
      </c>
      <c r="G54" s="114">
        <v>649</v>
      </c>
      <c r="H54" s="114">
        <v>569</v>
      </c>
      <c r="I54" s="140">
        <v>699</v>
      </c>
      <c r="J54" s="115">
        <v>-23</v>
      </c>
      <c r="K54" s="116">
        <v>-3.2904148783977112</v>
      </c>
    </row>
    <row r="55" spans="1:11" ht="14.1" customHeight="1" x14ac:dyDescent="0.2">
      <c r="A55" s="306">
        <v>72</v>
      </c>
      <c r="B55" s="307" t="s">
        <v>281</v>
      </c>
      <c r="C55" s="308"/>
      <c r="D55" s="113">
        <v>3.0612244897959182</v>
      </c>
      <c r="E55" s="115">
        <v>483</v>
      </c>
      <c r="F55" s="114">
        <v>190</v>
      </c>
      <c r="G55" s="114">
        <v>285</v>
      </c>
      <c r="H55" s="114">
        <v>265</v>
      </c>
      <c r="I55" s="140">
        <v>380</v>
      </c>
      <c r="J55" s="115">
        <v>103</v>
      </c>
      <c r="K55" s="116">
        <v>27.105263157894736</v>
      </c>
    </row>
    <row r="56" spans="1:11" ht="14.1" customHeight="1" x14ac:dyDescent="0.2">
      <c r="A56" s="306" t="s">
        <v>282</v>
      </c>
      <c r="B56" s="307" t="s">
        <v>283</v>
      </c>
      <c r="C56" s="308"/>
      <c r="D56" s="113">
        <v>1.1408290024084169</v>
      </c>
      <c r="E56" s="115">
        <v>180</v>
      </c>
      <c r="F56" s="114">
        <v>71</v>
      </c>
      <c r="G56" s="114">
        <v>127</v>
      </c>
      <c r="H56" s="114">
        <v>99</v>
      </c>
      <c r="I56" s="140">
        <v>200</v>
      </c>
      <c r="J56" s="115">
        <v>-20</v>
      </c>
      <c r="K56" s="116">
        <v>-10</v>
      </c>
    </row>
    <row r="57" spans="1:11" ht="14.1" customHeight="1" x14ac:dyDescent="0.2">
      <c r="A57" s="306" t="s">
        <v>284</v>
      </c>
      <c r="B57" s="307" t="s">
        <v>285</v>
      </c>
      <c r="C57" s="308"/>
      <c r="D57" s="113">
        <v>0.84294587400177468</v>
      </c>
      <c r="E57" s="115">
        <v>133</v>
      </c>
      <c r="F57" s="114">
        <v>72</v>
      </c>
      <c r="G57" s="114">
        <v>75</v>
      </c>
      <c r="H57" s="114">
        <v>73</v>
      </c>
      <c r="I57" s="140">
        <v>114</v>
      </c>
      <c r="J57" s="115">
        <v>19</v>
      </c>
      <c r="K57" s="116">
        <v>16.666666666666668</v>
      </c>
    </row>
    <row r="58" spans="1:11" ht="14.1" customHeight="1" x14ac:dyDescent="0.2">
      <c r="A58" s="306">
        <v>73</v>
      </c>
      <c r="B58" s="307" t="s">
        <v>286</v>
      </c>
      <c r="C58" s="308"/>
      <c r="D58" s="113">
        <v>1.1471669413106858</v>
      </c>
      <c r="E58" s="115">
        <v>181</v>
      </c>
      <c r="F58" s="114">
        <v>110</v>
      </c>
      <c r="G58" s="114">
        <v>169</v>
      </c>
      <c r="H58" s="114">
        <v>166</v>
      </c>
      <c r="I58" s="140">
        <v>194</v>
      </c>
      <c r="J58" s="115">
        <v>-13</v>
      </c>
      <c r="K58" s="116">
        <v>-6.7010309278350517</v>
      </c>
    </row>
    <row r="59" spans="1:11" ht="14.1" customHeight="1" x14ac:dyDescent="0.2">
      <c r="A59" s="306" t="s">
        <v>287</v>
      </c>
      <c r="B59" s="307" t="s">
        <v>288</v>
      </c>
      <c r="C59" s="308"/>
      <c r="D59" s="113">
        <v>0.74787679046773992</v>
      </c>
      <c r="E59" s="115">
        <v>118</v>
      </c>
      <c r="F59" s="114">
        <v>70</v>
      </c>
      <c r="G59" s="114">
        <v>101</v>
      </c>
      <c r="H59" s="114">
        <v>115</v>
      </c>
      <c r="I59" s="140">
        <v>118</v>
      </c>
      <c r="J59" s="115">
        <v>0</v>
      </c>
      <c r="K59" s="116">
        <v>0</v>
      </c>
    </row>
    <row r="60" spans="1:11" ht="14.1" customHeight="1" x14ac:dyDescent="0.2">
      <c r="A60" s="306">
        <v>81</v>
      </c>
      <c r="B60" s="307" t="s">
        <v>289</v>
      </c>
      <c r="C60" s="308"/>
      <c r="D60" s="113">
        <v>5.8689314235010777</v>
      </c>
      <c r="E60" s="115">
        <v>926</v>
      </c>
      <c r="F60" s="114">
        <v>861</v>
      </c>
      <c r="G60" s="114">
        <v>992</v>
      </c>
      <c r="H60" s="114">
        <v>856</v>
      </c>
      <c r="I60" s="140">
        <v>882</v>
      </c>
      <c r="J60" s="115">
        <v>44</v>
      </c>
      <c r="K60" s="116">
        <v>4.9886621315192743</v>
      </c>
    </row>
    <row r="61" spans="1:11" ht="14.1" customHeight="1" x14ac:dyDescent="0.2">
      <c r="A61" s="306" t="s">
        <v>290</v>
      </c>
      <c r="B61" s="307" t="s">
        <v>291</v>
      </c>
      <c r="C61" s="308"/>
      <c r="D61" s="113">
        <v>2.0978577766510331</v>
      </c>
      <c r="E61" s="115">
        <v>331</v>
      </c>
      <c r="F61" s="114">
        <v>251</v>
      </c>
      <c r="G61" s="114">
        <v>362</v>
      </c>
      <c r="H61" s="114">
        <v>381</v>
      </c>
      <c r="I61" s="140">
        <v>315</v>
      </c>
      <c r="J61" s="115">
        <v>16</v>
      </c>
      <c r="K61" s="116">
        <v>5.0793650793650791</v>
      </c>
    </row>
    <row r="62" spans="1:11" ht="14.1" customHeight="1" x14ac:dyDescent="0.2">
      <c r="A62" s="306" t="s">
        <v>292</v>
      </c>
      <c r="B62" s="307" t="s">
        <v>293</v>
      </c>
      <c r="C62" s="308"/>
      <c r="D62" s="113">
        <v>1.8063125871466599</v>
      </c>
      <c r="E62" s="115">
        <v>285</v>
      </c>
      <c r="F62" s="114">
        <v>384</v>
      </c>
      <c r="G62" s="114">
        <v>340</v>
      </c>
      <c r="H62" s="114">
        <v>261</v>
      </c>
      <c r="I62" s="140">
        <v>267</v>
      </c>
      <c r="J62" s="115">
        <v>18</v>
      </c>
      <c r="K62" s="116">
        <v>6.7415730337078648</v>
      </c>
    </row>
    <row r="63" spans="1:11" ht="14.1" customHeight="1" x14ac:dyDescent="0.2">
      <c r="A63" s="306"/>
      <c r="B63" s="307" t="s">
        <v>294</v>
      </c>
      <c r="C63" s="308"/>
      <c r="D63" s="113">
        <v>1.5844847255672456</v>
      </c>
      <c r="E63" s="115">
        <v>250</v>
      </c>
      <c r="F63" s="114">
        <v>352</v>
      </c>
      <c r="G63" s="114">
        <v>283</v>
      </c>
      <c r="H63" s="114">
        <v>237</v>
      </c>
      <c r="I63" s="140">
        <v>240</v>
      </c>
      <c r="J63" s="115">
        <v>10</v>
      </c>
      <c r="K63" s="116">
        <v>4.166666666666667</v>
      </c>
    </row>
    <row r="64" spans="1:11" ht="14.1" customHeight="1" x14ac:dyDescent="0.2">
      <c r="A64" s="306" t="s">
        <v>295</v>
      </c>
      <c r="B64" s="307" t="s">
        <v>296</v>
      </c>
      <c r="C64" s="308"/>
      <c r="D64" s="113">
        <v>0.83026999619723663</v>
      </c>
      <c r="E64" s="115">
        <v>131</v>
      </c>
      <c r="F64" s="114">
        <v>106</v>
      </c>
      <c r="G64" s="114">
        <v>131</v>
      </c>
      <c r="H64" s="114">
        <v>84</v>
      </c>
      <c r="I64" s="140">
        <v>95</v>
      </c>
      <c r="J64" s="115">
        <v>36</v>
      </c>
      <c r="K64" s="116">
        <v>37.89473684210526</v>
      </c>
    </row>
    <row r="65" spans="1:11" ht="14.1" customHeight="1" x14ac:dyDescent="0.2">
      <c r="A65" s="306" t="s">
        <v>297</v>
      </c>
      <c r="B65" s="307" t="s">
        <v>298</v>
      </c>
      <c r="C65" s="308"/>
      <c r="D65" s="113">
        <v>0.57041450120420845</v>
      </c>
      <c r="E65" s="115">
        <v>90</v>
      </c>
      <c r="F65" s="114">
        <v>45</v>
      </c>
      <c r="G65" s="114">
        <v>78</v>
      </c>
      <c r="H65" s="114">
        <v>58</v>
      </c>
      <c r="I65" s="140">
        <v>109</v>
      </c>
      <c r="J65" s="115">
        <v>-19</v>
      </c>
      <c r="K65" s="116">
        <v>-17.431192660550458</v>
      </c>
    </row>
    <row r="66" spans="1:11" ht="14.1" customHeight="1" x14ac:dyDescent="0.2">
      <c r="A66" s="306">
        <v>82</v>
      </c>
      <c r="B66" s="307" t="s">
        <v>299</v>
      </c>
      <c r="C66" s="308"/>
      <c r="D66" s="113">
        <v>3.8091012802636581</v>
      </c>
      <c r="E66" s="115">
        <v>601</v>
      </c>
      <c r="F66" s="114">
        <v>515</v>
      </c>
      <c r="G66" s="114">
        <v>608</v>
      </c>
      <c r="H66" s="114">
        <v>453</v>
      </c>
      <c r="I66" s="140">
        <v>541</v>
      </c>
      <c r="J66" s="115">
        <v>60</v>
      </c>
      <c r="K66" s="116">
        <v>11.090573012939002</v>
      </c>
    </row>
    <row r="67" spans="1:11" ht="14.1" customHeight="1" x14ac:dyDescent="0.2">
      <c r="A67" s="306" t="s">
        <v>300</v>
      </c>
      <c r="B67" s="307" t="s">
        <v>301</v>
      </c>
      <c r="C67" s="308"/>
      <c r="D67" s="113">
        <v>2.4084167828622132</v>
      </c>
      <c r="E67" s="115">
        <v>380</v>
      </c>
      <c r="F67" s="114">
        <v>352</v>
      </c>
      <c r="G67" s="114">
        <v>377</v>
      </c>
      <c r="H67" s="114">
        <v>282</v>
      </c>
      <c r="I67" s="140">
        <v>358</v>
      </c>
      <c r="J67" s="115">
        <v>22</v>
      </c>
      <c r="K67" s="116">
        <v>6.1452513966480451</v>
      </c>
    </row>
    <row r="68" spans="1:11" ht="14.1" customHeight="1" x14ac:dyDescent="0.2">
      <c r="A68" s="306" t="s">
        <v>302</v>
      </c>
      <c r="B68" s="307" t="s">
        <v>303</v>
      </c>
      <c r="C68" s="308"/>
      <c r="D68" s="113">
        <v>0.89364938521992643</v>
      </c>
      <c r="E68" s="115">
        <v>141</v>
      </c>
      <c r="F68" s="114">
        <v>102</v>
      </c>
      <c r="G68" s="114">
        <v>148</v>
      </c>
      <c r="H68" s="114">
        <v>113</v>
      </c>
      <c r="I68" s="140">
        <v>112</v>
      </c>
      <c r="J68" s="115">
        <v>29</v>
      </c>
      <c r="K68" s="116">
        <v>25.892857142857142</v>
      </c>
    </row>
    <row r="69" spans="1:11" ht="14.1" customHeight="1" x14ac:dyDescent="0.2">
      <c r="A69" s="306">
        <v>83</v>
      </c>
      <c r="B69" s="307" t="s">
        <v>304</v>
      </c>
      <c r="C69" s="308"/>
      <c r="D69" s="113">
        <v>4.8675370769425781</v>
      </c>
      <c r="E69" s="115">
        <v>768</v>
      </c>
      <c r="F69" s="114">
        <v>591</v>
      </c>
      <c r="G69" s="114">
        <v>1503</v>
      </c>
      <c r="H69" s="114">
        <v>538</v>
      </c>
      <c r="I69" s="140">
        <v>639</v>
      </c>
      <c r="J69" s="115">
        <v>129</v>
      </c>
      <c r="K69" s="116">
        <v>20.187793427230048</v>
      </c>
    </row>
    <row r="70" spans="1:11" ht="14.1" customHeight="1" x14ac:dyDescent="0.2">
      <c r="A70" s="306" t="s">
        <v>305</v>
      </c>
      <c r="B70" s="307" t="s">
        <v>306</v>
      </c>
      <c r="C70" s="308"/>
      <c r="D70" s="113">
        <v>3.257700595766257</v>
      </c>
      <c r="E70" s="115">
        <v>514</v>
      </c>
      <c r="F70" s="114">
        <v>432</v>
      </c>
      <c r="G70" s="114">
        <v>1297</v>
      </c>
      <c r="H70" s="114">
        <v>399</v>
      </c>
      <c r="I70" s="140">
        <v>452</v>
      </c>
      <c r="J70" s="115">
        <v>62</v>
      </c>
      <c r="K70" s="116">
        <v>13.716814159292035</v>
      </c>
    </row>
    <row r="71" spans="1:11" ht="14.1" customHeight="1" x14ac:dyDescent="0.2">
      <c r="A71" s="306"/>
      <c r="B71" s="307" t="s">
        <v>307</v>
      </c>
      <c r="C71" s="308"/>
      <c r="D71" s="113">
        <v>1.5844847255672456</v>
      </c>
      <c r="E71" s="115">
        <v>250</v>
      </c>
      <c r="F71" s="114">
        <v>202</v>
      </c>
      <c r="G71" s="114">
        <v>773</v>
      </c>
      <c r="H71" s="114">
        <v>203</v>
      </c>
      <c r="I71" s="140">
        <v>215</v>
      </c>
      <c r="J71" s="115">
        <v>35</v>
      </c>
      <c r="K71" s="116">
        <v>16.279069767441861</v>
      </c>
    </row>
    <row r="72" spans="1:11" ht="14.1" customHeight="1" x14ac:dyDescent="0.2">
      <c r="A72" s="306">
        <v>84</v>
      </c>
      <c r="B72" s="307" t="s">
        <v>308</v>
      </c>
      <c r="C72" s="308"/>
      <c r="D72" s="113">
        <v>1.6034985422740524</v>
      </c>
      <c r="E72" s="115">
        <v>253</v>
      </c>
      <c r="F72" s="114">
        <v>115</v>
      </c>
      <c r="G72" s="114">
        <v>287</v>
      </c>
      <c r="H72" s="114">
        <v>145</v>
      </c>
      <c r="I72" s="140">
        <v>179</v>
      </c>
      <c r="J72" s="115">
        <v>74</v>
      </c>
      <c r="K72" s="116">
        <v>41.340782122905026</v>
      </c>
    </row>
    <row r="73" spans="1:11" ht="14.1" customHeight="1" x14ac:dyDescent="0.2">
      <c r="A73" s="306" t="s">
        <v>309</v>
      </c>
      <c r="B73" s="307" t="s">
        <v>310</v>
      </c>
      <c r="C73" s="308"/>
      <c r="D73" s="113">
        <v>0.70351121815185702</v>
      </c>
      <c r="E73" s="115">
        <v>111</v>
      </c>
      <c r="F73" s="114">
        <v>51</v>
      </c>
      <c r="G73" s="114">
        <v>200</v>
      </c>
      <c r="H73" s="114">
        <v>68</v>
      </c>
      <c r="I73" s="140">
        <v>86</v>
      </c>
      <c r="J73" s="115">
        <v>25</v>
      </c>
      <c r="K73" s="116">
        <v>29.069767441860463</v>
      </c>
    </row>
    <row r="74" spans="1:11" ht="14.1" customHeight="1" x14ac:dyDescent="0.2">
      <c r="A74" s="306" t="s">
        <v>311</v>
      </c>
      <c r="B74" s="307" t="s">
        <v>312</v>
      </c>
      <c r="C74" s="308"/>
      <c r="D74" s="113">
        <v>0.18380022816580049</v>
      </c>
      <c r="E74" s="115">
        <v>29</v>
      </c>
      <c r="F74" s="114">
        <v>18</v>
      </c>
      <c r="G74" s="114">
        <v>31</v>
      </c>
      <c r="H74" s="114">
        <v>19</v>
      </c>
      <c r="I74" s="140">
        <v>14</v>
      </c>
      <c r="J74" s="115">
        <v>15</v>
      </c>
      <c r="K74" s="116">
        <v>107.14285714285714</v>
      </c>
    </row>
    <row r="75" spans="1:11" ht="14.1" customHeight="1" x14ac:dyDescent="0.2">
      <c r="A75" s="306" t="s">
        <v>313</v>
      </c>
      <c r="B75" s="307" t="s">
        <v>314</v>
      </c>
      <c r="C75" s="308"/>
      <c r="D75" s="113">
        <v>6.97173279249588E-2</v>
      </c>
      <c r="E75" s="115">
        <v>11</v>
      </c>
      <c r="F75" s="114">
        <v>5</v>
      </c>
      <c r="G75" s="114">
        <v>9</v>
      </c>
      <c r="H75" s="114">
        <v>6</v>
      </c>
      <c r="I75" s="140">
        <v>8</v>
      </c>
      <c r="J75" s="115">
        <v>3</v>
      </c>
      <c r="K75" s="116">
        <v>37.5</v>
      </c>
    </row>
    <row r="76" spans="1:11" ht="14.1" customHeight="1" x14ac:dyDescent="0.2">
      <c r="A76" s="306">
        <v>91</v>
      </c>
      <c r="B76" s="307" t="s">
        <v>315</v>
      </c>
      <c r="C76" s="308"/>
      <c r="D76" s="113">
        <v>0.18380022816580049</v>
      </c>
      <c r="E76" s="115">
        <v>29</v>
      </c>
      <c r="F76" s="114">
        <v>25</v>
      </c>
      <c r="G76" s="114">
        <v>45</v>
      </c>
      <c r="H76" s="114">
        <v>28</v>
      </c>
      <c r="I76" s="140">
        <v>22</v>
      </c>
      <c r="J76" s="115">
        <v>7</v>
      </c>
      <c r="K76" s="116">
        <v>31.818181818181817</v>
      </c>
    </row>
    <row r="77" spans="1:11" ht="14.1" customHeight="1" x14ac:dyDescent="0.2">
      <c r="A77" s="306">
        <v>92</v>
      </c>
      <c r="B77" s="307" t="s">
        <v>316</v>
      </c>
      <c r="C77" s="308"/>
      <c r="D77" s="113">
        <v>0.73520091266320198</v>
      </c>
      <c r="E77" s="115">
        <v>116</v>
      </c>
      <c r="F77" s="114">
        <v>74</v>
      </c>
      <c r="G77" s="114">
        <v>109</v>
      </c>
      <c r="H77" s="114">
        <v>67</v>
      </c>
      <c r="I77" s="140">
        <v>99</v>
      </c>
      <c r="J77" s="115">
        <v>17</v>
      </c>
      <c r="K77" s="116">
        <v>17.171717171717173</v>
      </c>
    </row>
    <row r="78" spans="1:11" ht="14.1" customHeight="1" x14ac:dyDescent="0.2">
      <c r="A78" s="306">
        <v>93</v>
      </c>
      <c r="B78" s="307" t="s">
        <v>317</v>
      </c>
      <c r="C78" s="308"/>
      <c r="D78" s="113">
        <v>0.24084167828622133</v>
      </c>
      <c r="E78" s="115">
        <v>38</v>
      </c>
      <c r="F78" s="114">
        <v>14</v>
      </c>
      <c r="G78" s="114">
        <v>41</v>
      </c>
      <c r="H78" s="114">
        <v>27</v>
      </c>
      <c r="I78" s="140">
        <v>43</v>
      </c>
      <c r="J78" s="115">
        <v>-5</v>
      </c>
      <c r="K78" s="116">
        <v>-11.627906976744185</v>
      </c>
    </row>
    <row r="79" spans="1:11" ht="14.1" customHeight="1" x14ac:dyDescent="0.2">
      <c r="A79" s="306">
        <v>94</v>
      </c>
      <c r="B79" s="307" t="s">
        <v>318</v>
      </c>
      <c r="C79" s="308"/>
      <c r="D79" s="113">
        <v>0.22182786157941436</v>
      </c>
      <c r="E79" s="115">
        <v>35</v>
      </c>
      <c r="F79" s="114">
        <v>55</v>
      </c>
      <c r="G79" s="114">
        <v>47</v>
      </c>
      <c r="H79" s="114">
        <v>19</v>
      </c>
      <c r="I79" s="140">
        <v>33</v>
      </c>
      <c r="J79" s="115">
        <v>2</v>
      </c>
      <c r="K79" s="116">
        <v>6.0606060606060606</v>
      </c>
    </row>
    <row r="80" spans="1:11" ht="14.1" customHeight="1" x14ac:dyDescent="0.2">
      <c r="A80" s="306" t="s">
        <v>319</v>
      </c>
      <c r="B80" s="307" t="s">
        <v>320</v>
      </c>
      <c r="C80" s="308"/>
      <c r="D80" s="113">
        <v>0</v>
      </c>
      <c r="E80" s="115">
        <v>0</v>
      </c>
      <c r="F80" s="114" t="s">
        <v>514</v>
      </c>
      <c r="G80" s="114" t="s">
        <v>514</v>
      </c>
      <c r="H80" s="114" t="s">
        <v>514</v>
      </c>
      <c r="I80" s="140">
        <v>0</v>
      </c>
      <c r="J80" s="115">
        <v>0</v>
      </c>
      <c r="K80" s="116">
        <v>0</v>
      </c>
    </row>
    <row r="81" spans="1:11" ht="14.1" customHeight="1" x14ac:dyDescent="0.2">
      <c r="A81" s="310" t="s">
        <v>321</v>
      </c>
      <c r="B81" s="311" t="s">
        <v>334</v>
      </c>
      <c r="C81" s="312"/>
      <c r="D81" s="125">
        <v>0.48802129547471162</v>
      </c>
      <c r="E81" s="143">
        <v>77</v>
      </c>
      <c r="F81" s="144">
        <v>83</v>
      </c>
      <c r="G81" s="144">
        <v>162</v>
      </c>
      <c r="H81" s="144">
        <v>64</v>
      </c>
      <c r="I81" s="145">
        <v>75</v>
      </c>
      <c r="J81" s="143">
        <v>2</v>
      </c>
      <c r="K81" s="146">
        <v>2.6666666666666665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172412</v>
      </c>
      <c r="C10" s="114">
        <v>101416</v>
      </c>
      <c r="D10" s="114">
        <v>70996</v>
      </c>
      <c r="E10" s="114">
        <v>138333</v>
      </c>
      <c r="F10" s="114">
        <v>29725</v>
      </c>
      <c r="G10" s="114">
        <v>25795</v>
      </c>
      <c r="H10" s="114">
        <v>40055</v>
      </c>
      <c r="I10" s="115">
        <v>66984</v>
      </c>
      <c r="J10" s="114">
        <v>50551</v>
      </c>
      <c r="K10" s="114">
        <v>16433</v>
      </c>
      <c r="L10" s="423">
        <v>12016</v>
      </c>
      <c r="M10" s="424">
        <v>12021</v>
      </c>
    </row>
    <row r="11" spans="1:13" ht="11.1" customHeight="1" x14ac:dyDescent="0.2">
      <c r="A11" s="422" t="s">
        <v>388</v>
      </c>
      <c r="B11" s="115">
        <v>173865</v>
      </c>
      <c r="C11" s="114">
        <v>102911</v>
      </c>
      <c r="D11" s="114">
        <v>70954</v>
      </c>
      <c r="E11" s="114">
        <v>139503</v>
      </c>
      <c r="F11" s="114">
        <v>30019</v>
      </c>
      <c r="G11" s="114">
        <v>25336</v>
      </c>
      <c r="H11" s="114">
        <v>41098</v>
      </c>
      <c r="I11" s="115">
        <v>68088</v>
      </c>
      <c r="J11" s="114">
        <v>51063</v>
      </c>
      <c r="K11" s="114">
        <v>17025</v>
      </c>
      <c r="L11" s="423">
        <v>12703</v>
      </c>
      <c r="M11" s="424">
        <v>11615</v>
      </c>
    </row>
    <row r="12" spans="1:13" ht="11.1" customHeight="1" x14ac:dyDescent="0.2">
      <c r="A12" s="422" t="s">
        <v>389</v>
      </c>
      <c r="B12" s="115">
        <v>178257</v>
      </c>
      <c r="C12" s="114">
        <v>105416</v>
      </c>
      <c r="D12" s="114">
        <v>72841</v>
      </c>
      <c r="E12" s="114">
        <v>143212</v>
      </c>
      <c r="F12" s="114">
        <v>30599</v>
      </c>
      <c r="G12" s="114">
        <v>28057</v>
      </c>
      <c r="H12" s="114">
        <v>42064</v>
      </c>
      <c r="I12" s="115">
        <v>68414</v>
      </c>
      <c r="J12" s="114">
        <v>50673</v>
      </c>
      <c r="K12" s="114">
        <v>17741</v>
      </c>
      <c r="L12" s="423">
        <v>18044</v>
      </c>
      <c r="M12" s="424">
        <v>14335</v>
      </c>
    </row>
    <row r="13" spans="1:13" s="110" customFormat="1" ht="11.1" customHeight="1" x14ac:dyDescent="0.2">
      <c r="A13" s="422" t="s">
        <v>390</v>
      </c>
      <c r="B13" s="115">
        <v>177706</v>
      </c>
      <c r="C13" s="114">
        <v>104610</v>
      </c>
      <c r="D13" s="114">
        <v>73096</v>
      </c>
      <c r="E13" s="114">
        <v>142087</v>
      </c>
      <c r="F13" s="114">
        <v>31179</v>
      </c>
      <c r="G13" s="114">
        <v>27289</v>
      </c>
      <c r="H13" s="114">
        <v>42673</v>
      </c>
      <c r="I13" s="115">
        <v>68314</v>
      </c>
      <c r="J13" s="114">
        <v>50615</v>
      </c>
      <c r="K13" s="114">
        <v>17699</v>
      </c>
      <c r="L13" s="423">
        <v>9533</v>
      </c>
      <c r="M13" s="424">
        <v>10410</v>
      </c>
    </row>
    <row r="14" spans="1:13" ht="15" customHeight="1" x14ac:dyDescent="0.2">
      <c r="A14" s="422" t="s">
        <v>391</v>
      </c>
      <c r="B14" s="115">
        <v>178722</v>
      </c>
      <c r="C14" s="114">
        <v>105360</v>
      </c>
      <c r="D14" s="114">
        <v>73362</v>
      </c>
      <c r="E14" s="114">
        <v>137694</v>
      </c>
      <c r="F14" s="114">
        <v>36977</v>
      </c>
      <c r="G14" s="114">
        <v>26592</v>
      </c>
      <c r="H14" s="114">
        <v>43610</v>
      </c>
      <c r="I14" s="115">
        <v>68231</v>
      </c>
      <c r="J14" s="114">
        <v>50447</v>
      </c>
      <c r="K14" s="114">
        <v>17784</v>
      </c>
      <c r="L14" s="423">
        <v>13910</v>
      </c>
      <c r="M14" s="424">
        <v>12932</v>
      </c>
    </row>
    <row r="15" spans="1:13" ht="11.1" customHeight="1" x14ac:dyDescent="0.2">
      <c r="A15" s="422" t="s">
        <v>388</v>
      </c>
      <c r="B15" s="115">
        <v>180506</v>
      </c>
      <c r="C15" s="114">
        <v>106732</v>
      </c>
      <c r="D15" s="114">
        <v>73774</v>
      </c>
      <c r="E15" s="114">
        <v>138346</v>
      </c>
      <c r="F15" s="114">
        <v>38252</v>
      </c>
      <c r="G15" s="114">
        <v>26023</v>
      </c>
      <c r="H15" s="114">
        <v>44803</v>
      </c>
      <c r="I15" s="115">
        <v>69432</v>
      </c>
      <c r="J15" s="114">
        <v>51279</v>
      </c>
      <c r="K15" s="114">
        <v>18153</v>
      </c>
      <c r="L15" s="423">
        <v>11512</v>
      </c>
      <c r="M15" s="424">
        <v>9926</v>
      </c>
    </row>
    <row r="16" spans="1:13" ht="11.1" customHeight="1" x14ac:dyDescent="0.2">
      <c r="A16" s="422" t="s">
        <v>389</v>
      </c>
      <c r="B16" s="115">
        <v>185240</v>
      </c>
      <c r="C16" s="114">
        <v>109488</v>
      </c>
      <c r="D16" s="114">
        <v>75752</v>
      </c>
      <c r="E16" s="114">
        <v>143191</v>
      </c>
      <c r="F16" s="114">
        <v>39134</v>
      </c>
      <c r="G16" s="114">
        <v>29193</v>
      </c>
      <c r="H16" s="114">
        <v>45751</v>
      </c>
      <c r="I16" s="115">
        <v>69508</v>
      </c>
      <c r="J16" s="114">
        <v>50634</v>
      </c>
      <c r="K16" s="114">
        <v>18874</v>
      </c>
      <c r="L16" s="423">
        <v>19176</v>
      </c>
      <c r="M16" s="424">
        <v>14861</v>
      </c>
    </row>
    <row r="17" spans="1:13" s="110" customFormat="1" ht="11.1" customHeight="1" x14ac:dyDescent="0.2">
      <c r="A17" s="422" t="s">
        <v>390</v>
      </c>
      <c r="B17" s="115">
        <v>184363</v>
      </c>
      <c r="C17" s="114">
        <v>108403</v>
      </c>
      <c r="D17" s="114">
        <v>75960</v>
      </c>
      <c r="E17" s="114">
        <v>144567</v>
      </c>
      <c r="F17" s="114">
        <v>39600</v>
      </c>
      <c r="G17" s="114">
        <v>28228</v>
      </c>
      <c r="H17" s="114">
        <v>46454</v>
      </c>
      <c r="I17" s="115">
        <v>69537</v>
      </c>
      <c r="J17" s="114">
        <v>50838</v>
      </c>
      <c r="K17" s="114">
        <v>18699</v>
      </c>
      <c r="L17" s="423">
        <v>9406</v>
      </c>
      <c r="M17" s="424">
        <v>10664</v>
      </c>
    </row>
    <row r="18" spans="1:13" ht="15" customHeight="1" x14ac:dyDescent="0.2">
      <c r="A18" s="422" t="s">
        <v>392</v>
      </c>
      <c r="B18" s="115">
        <v>185030</v>
      </c>
      <c r="C18" s="114">
        <v>108615</v>
      </c>
      <c r="D18" s="114">
        <v>76415</v>
      </c>
      <c r="E18" s="114">
        <v>143721</v>
      </c>
      <c r="F18" s="114">
        <v>40832</v>
      </c>
      <c r="G18" s="114">
        <v>27341</v>
      </c>
      <c r="H18" s="114">
        <v>47415</v>
      </c>
      <c r="I18" s="115">
        <v>68625</v>
      </c>
      <c r="J18" s="114">
        <v>50285</v>
      </c>
      <c r="K18" s="114">
        <v>18340</v>
      </c>
      <c r="L18" s="423">
        <v>13532</v>
      </c>
      <c r="M18" s="424">
        <v>12944</v>
      </c>
    </row>
    <row r="19" spans="1:13" ht="11.1" customHeight="1" x14ac:dyDescent="0.2">
      <c r="A19" s="422" t="s">
        <v>388</v>
      </c>
      <c r="B19" s="115">
        <v>185760</v>
      </c>
      <c r="C19" s="114">
        <v>109382</v>
      </c>
      <c r="D19" s="114">
        <v>76378</v>
      </c>
      <c r="E19" s="114">
        <v>143686</v>
      </c>
      <c r="F19" s="114">
        <v>41555</v>
      </c>
      <c r="G19" s="114">
        <v>26381</v>
      </c>
      <c r="H19" s="114">
        <v>48537</v>
      </c>
      <c r="I19" s="115">
        <v>70451</v>
      </c>
      <c r="J19" s="114">
        <v>51409</v>
      </c>
      <c r="K19" s="114">
        <v>19042</v>
      </c>
      <c r="L19" s="423">
        <v>10766</v>
      </c>
      <c r="M19" s="424">
        <v>10190</v>
      </c>
    </row>
    <row r="20" spans="1:13" ht="11.1" customHeight="1" x14ac:dyDescent="0.2">
      <c r="A20" s="422" t="s">
        <v>389</v>
      </c>
      <c r="B20" s="115">
        <v>189535</v>
      </c>
      <c r="C20" s="114">
        <v>111385</v>
      </c>
      <c r="D20" s="114">
        <v>78150</v>
      </c>
      <c r="E20" s="114">
        <v>146795</v>
      </c>
      <c r="F20" s="114">
        <v>42119</v>
      </c>
      <c r="G20" s="114">
        <v>29329</v>
      </c>
      <c r="H20" s="114">
        <v>49362</v>
      </c>
      <c r="I20" s="115">
        <v>70578</v>
      </c>
      <c r="J20" s="114">
        <v>50571</v>
      </c>
      <c r="K20" s="114">
        <v>20007</v>
      </c>
      <c r="L20" s="423">
        <v>17120</v>
      </c>
      <c r="M20" s="424">
        <v>13994</v>
      </c>
    </row>
    <row r="21" spans="1:13" s="110" customFormat="1" ht="11.1" customHeight="1" x14ac:dyDescent="0.2">
      <c r="A21" s="422" t="s">
        <v>390</v>
      </c>
      <c r="B21" s="115">
        <v>188289</v>
      </c>
      <c r="C21" s="114">
        <v>109972</v>
      </c>
      <c r="D21" s="114">
        <v>78317</v>
      </c>
      <c r="E21" s="114">
        <v>145881</v>
      </c>
      <c r="F21" s="114">
        <v>42289</v>
      </c>
      <c r="G21" s="114">
        <v>28401</v>
      </c>
      <c r="H21" s="114">
        <v>49934</v>
      </c>
      <c r="I21" s="115">
        <v>70718</v>
      </c>
      <c r="J21" s="114">
        <v>50765</v>
      </c>
      <c r="K21" s="114">
        <v>19953</v>
      </c>
      <c r="L21" s="423">
        <v>8801</v>
      </c>
      <c r="M21" s="424">
        <v>10559</v>
      </c>
    </row>
    <row r="22" spans="1:13" ht="15" customHeight="1" x14ac:dyDescent="0.2">
      <c r="A22" s="422" t="s">
        <v>393</v>
      </c>
      <c r="B22" s="115">
        <v>188359</v>
      </c>
      <c r="C22" s="114">
        <v>109828</v>
      </c>
      <c r="D22" s="114">
        <v>78531</v>
      </c>
      <c r="E22" s="114">
        <v>145361</v>
      </c>
      <c r="F22" s="114">
        <v>42394</v>
      </c>
      <c r="G22" s="114">
        <v>27378</v>
      </c>
      <c r="H22" s="114">
        <v>50850</v>
      </c>
      <c r="I22" s="115">
        <v>70437</v>
      </c>
      <c r="J22" s="114">
        <v>50647</v>
      </c>
      <c r="K22" s="114">
        <v>19790</v>
      </c>
      <c r="L22" s="423">
        <v>11754</v>
      </c>
      <c r="M22" s="424">
        <v>11896</v>
      </c>
    </row>
    <row r="23" spans="1:13" ht="11.1" customHeight="1" x14ac:dyDescent="0.2">
      <c r="A23" s="422" t="s">
        <v>388</v>
      </c>
      <c r="B23" s="115">
        <v>188958</v>
      </c>
      <c r="C23" s="114">
        <v>110505</v>
      </c>
      <c r="D23" s="114">
        <v>78453</v>
      </c>
      <c r="E23" s="114">
        <v>145315</v>
      </c>
      <c r="F23" s="114">
        <v>42949</v>
      </c>
      <c r="G23" s="114">
        <v>26469</v>
      </c>
      <c r="H23" s="114">
        <v>51955</v>
      </c>
      <c r="I23" s="115">
        <v>71844</v>
      </c>
      <c r="J23" s="114">
        <v>51632</v>
      </c>
      <c r="K23" s="114">
        <v>20212</v>
      </c>
      <c r="L23" s="423">
        <v>10557</v>
      </c>
      <c r="M23" s="424">
        <v>10133</v>
      </c>
    </row>
    <row r="24" spans="1:13" ht="11.1" customHeight="1" x14ac:dyDescent="0.2">
      <c r="A24" s="422" t="s">
        <v>389</v>
      </c>
      <c r="B24" s="115">
        <v>193463</v>
      </c>
      <c r="C24" s="114">
        <v>113024</v>
      </c>
      <c r="D24" s="114">
        <v>80439</v>
      </c>
      <c r="E24" s="114">
        <v>145750</v>
      </c>
      <c r="F24" s="114">
        <v>43188</v>
      </c>
      <c r="G24" s="114">
        <v>29533</v>
      </c>
      <c r="H24" s="114">
        <v>53020</v>
      </c>
      <c r="I24" s="115">
        <v>71656</v>
      </c>
      <c r="J24" s="114">
        <v>50512</v>
      </c>
      <c r="K24" s="114">
        <v>21144</v>
      </c>
      <c r="L24" s="423">
        <v>18145</v>
      </c>
      <c r="M24" s="424">
        <v>14245</v>
      </c>
    </row>
    <row r="25" spans="1:13" s="110" customFormat="1" ht="11.1" customHeight="1" x14ac:dyDescent="0.2">
      <c r="A25" s="422" t="s">
        <v>390</v>
      </c>
      <c r="B25" s="115">
        <v>191813</v>
      </c>
      <c r="C25" s="114">
        <v>111428</v>
      </c>
      <c r="D25" s="114">
        <v>80385</v>
      </c>
      <c r="E25" s="114">
        <v>143929</v>
      </c>
      <c r="F25" s="114">
        <v>43397</v>
      </c>
      <c r="G25" s="114">
        <v>28399</v>
      </c>
      <c r="H25" s="114">
        <v>53465</v>
      </c>
      <c r="I25" s="115">
        <v>71272</v>
      </c>
      <c r="J25" s="114">
        <v>50379</v>
      </c>
      <c r="K25" s="114">
        <v>20893</v>
      </c>
      <c r="L25" s="423">
        <v>8516</v>
      </c>
      <c r="M25" s="424">
        <v>10264</v>
      </c>
    </row>
    <row r="26" spans="1:13" ht="15" customHeight="1" x14ac:dyDescent="0.2">
      <c r="A26" s="422" t="s">
        <v>394</v>
      </c>
      <c r="B26" s="115">
        <v>192614</v>
      </c>
      <c r="C26" s="114">
        <v>111905</v>
      </c>
      <c r="D26" s="114">
        <v>80709</v>
      </c>
      <c r="E26" s="114">
        <v>144152</v>
      </c>
      <c r="F26" s="114">
        <v>43965</v>
      </c>
      <c r="G26" s="114">
        <v>27486</v>
      </c>
      <c r="H26" s="114">
        <v>54647</v>
      </c>
      <c r="I26" s="115">
        <v>70589</v>
      </c>
      <c r="J26" s="114">
        <v>50037</v>
      </c>
      <c r="K26" s="114">
        <v>20552</v>
      </c>
      <c r="L26" s="423">
        <v>12827</v>
      </c>
      <c r="M26" s="424">
        <v>12250</v>
      </c>
    </row>
    <row r="27" spans="1:13" ht="11.1" customHeight="1" x14ac:dyDescent="0.2">
      <c r="A27" s="422" t="s">
        <v>388</v>
      </c>
      <c r="B27" s="115">
        <v>193101</v>
      </c>
      <c r="C27" s="114">
        <v>112498</v>
      </c>
      <c r="D27" s="114">
        <v>80603</v>
      </c>
      <c r="E27" s="114">
        <v>144094</v>
      </c>
      <c r="F27" s="114">
        <v>44548</v>
      </c>
      <c r="G27" s="114">
        <v>26488</v>
      </c>
      <c r="H27" s="114">
        <v>55826</v>
      </c>
      <c r="I27" s="115">
        <v>71871</v>
      </c>
      <c r="J27" s="114">
        <v>50954</v>
      </c>
      <c r="K27" s="114">
        <v>20917</v>
      </c>
      <c r="L27" s="423">
        <v>11183</v>
      </c>
      <c r="M27" s="424">
        <v>10799</v>
      </c>
    </row>
    <row r="28" spans="1:13" ht="11.1" customHeight="1" x14ac:dyDescent="0.2">
      <c r="A28" s="422" t="s">
        <v>389</v>
      </c>
      <c r="B28" s="115">
        <v>197833</v>
      </c>
      <c r="C28" s="114">
        <v>115020</v>
      </c>
      <c r="D28" s="114">
        <v>82813</v>
      </c>
      <c r="E28" s="114">
        <v>151212</v>
      </c>
      <c r="F28" s="114">
        <v>45560</v>
      </c>
      <c r="G28" s="114">
        <v>29444</v>
      </c>
      <c r="H28" s="114">
        <v>56678</v>
      </c>
      <c r="I28" s="115">
        <v>71647</v>
      </c>
      <c r="J28" s="114">
        <v>50112</v>
      </c>
      <c r="K28" s="114">
        <v>21535</v>
      </c>
      <c r="L28" s="423">
        <v>18279</v>
      </c>
      <c r="M28" s="424">
        <v>14452</v>
      </c>
    </row>
    <row r="29" spans="1:13" s="110" customFormat="1" ht="11.1" customHeight="1" x14ac:dyDescent="0.2">
      <c r="A29" s="422" t="s">
        <v>390</v>
      </c>
      <c r="B29" s="115">
        <v>196332</v>
      </c>
      <c r="C29" s="114">
        <v>113382</v>
      </c>
      <c r="D29" s="114">
        <v>82950</v>
      </c>
      <c r="E29" s="114">
        <v>150260</v>
      </c>
      <c r="F29" s="114">
        <v>45989</v>
      </c>
      <c r="G29" s="114">
        <v>28307</v>
      </c>
      <c r="H29" s="114">
        <v>57121</v>
      </c>
      <c r="I29" s="115">
        <v>71272</v>
      </c>
      <c r="J29" s="114">
        <v>50054</v>
      </c>
      <c r="K29" s="114">
        <v>21218</v>
      </c>
      <c r="L29" s="423">
        <v>9296</v>
      </c>
      <c r="M29" s="424">
        <v>11034</v>
      </c>
    </row>
    <row r="30" spans="1:13" ht="15" customHeight="1" x14ac:dyDescent="0.2">
      <c r="A30" s="422" t="s">
        <v>395</v>
      </c>
      <c r="B30" s="115">
        <v>197645</v>
      </c>
      <c r="C30" s="114">
        <v>113924</v>
      </c>
      <c r="D30" s="114">
        <v>83721</v>
      </c>
      <c r="E30" s="114">
        <v>150483</v>
      </c>
      <c r="F30" s="114">
        <v>47105</v>
      </c>
      <c r="G30" s="114">
        <v>27647</v>
      </c>
      <c r="H30" s="114">
        <v>58177</v>
      </c>
      <c r="I30" s="115">
        <v>69981</v>
      </c>
      <c r="J30" s="114">
        <v>48892</v>
      </c>
      <c r="K30" s="114">
        <v>21089</v>
      </c>
      <c r="L30" s="423">
        <v>14263</v>
      </c>
      <c r="M30" s="424">
        <v>13086</v>
      </c>
    </row>
    <row r="31" spans="1:13" ht="11.1" customHeight="1" x14ac:dyDescent="0.2">
      <c r="A31" s="422" t="s">
        <v>388</v>
      </c>
      <c r="B31" s="115">
        <v>198123</v>
      </c>
      <c r="C31" s="114">
        <v>114355</v>
      </c>
      <c r="D31" s="114">
        <v>83768</v>
      </c>
      <c r="E31" s="114">
        <v>150264</v>
      </c>
      <c r="F31" s="114">
        <v>47816</v>
      </c>
      <c r="G31" s="114">
        <v>26604</v>
      </c>
      <c r="H31" s="114">
        <v>59191</v>
      </c>
      <c r="I31" s="115">
        <v>71048</v>
      </c>
      <c r="J31" s="114">
        <v>49596</v>
      </c>
      <c r="K31" s="114">
        <v>21452</v>
      </c>
      <c r="L31" s="423">
        <v>12107</v>
      </c>
      <c r="M31" s="424">
        <v>11799</v>
      </c>
    </row>
    <row r="32" spans="1:13" ht="11.1" customHeight="1" x14ac:dyDescent="0.2">
      <c r="A32" s="422" t="s">
        <v>389</v>
      </c>
      <c r="B32" s="115">
        <v>203368</v>
      </c>
      <c r="C32" s="114">
        <v>117002</v>
      </c>
      <c r="D32" s="114">
        <v>86366</v>
      </c>
      <c r="E32" s="114">
        <v>154531</v>
      </c>
      <c r="F32" s="114">
        <v>48816</v>
      </c>
      <c r="G32" s="114">
        <v>29713</v>
      </c>
      <c r="H32" s="114">
        <v>60307</v>
      </c>
      <c r="I32" s="115">
        <v>71152</v>
      </c>
      <c r="J32" s="114">
        <v>48751</v>
      </c>
      <c r="K32" s="114">
        <v>22401</v>
      </c>
      <c r="L32" s="423">
        <v>18817</v>
      </c>
      <c r="M32" s="424">
        <v>14227</v>
      </c>
    </row>
    <row r="33" spans="1:13" s="110" customFormat="1" ht="11.1" customHeight="1" x14ac:dyDescent="0.2">
      <c r="A33" s="422" t="s">
        <v>390</v>
      </c>
      <c r="B33" s="115">
        <v>202780</v>
      </c>
      <c r="C33" s="114">
        <v>116109</v>
      </c>
      <c r="D33" s="114">
        <v>86671</v>
      </c>
      <c r="E33" s="114">
        <v>153319</v>
      </c>
      <c r="F33" s="114">
        <v>49447</v>
      </c>
      <c r="G33" s="114">
        <v>28728</v>
      </c>
      <c r="H33" s="114">
        <v>60748</v>
      </c>
      <c r="I33" s="115">
        <v>70854</v>
      </c>
      <c r="J33" s="114">
        <v>48657</v>
      </c>
      <c r="K33" s="114">
        <v>22197</v>
      </c>
      <c r="L33" s="423">
        <v>10099</v>
      </c>
      <c r="M33" s="424">
        <v>11008</v>
      </c>
    </row>
    <row r="34" spans="1:13" ht="15" customHeight="1" x14ac:dyDescent="0.2">
      <c r="A34" s="422" t="s">
        <v>396</v>
      </c>
      <c r="B34" s="115">
        <v>203483</v>
      </c>
      <c r="C34" s="114">
        <v>116377</v>
      </c>
      <c r="D34" s="114">
        <v>87106</v>
      </c>
      <c r="E34" s="114">
        <v>153341</v>
      </c>
      <c r="F34" s="114">
        <v>50135</v>
      </c>
      <c r="G34" s="114">
        <v>27767</v>
      </c>
      <c r="H34" s="114">
        <v>62012</v>
      </c>
      <c r="I34" s="115">
        <v>70226</v>
      </c>
      <c r="J34" s="114">
        <v>48195</v>
      </c>
      <c r="K34" s="114">
        <v>22031</v>
      </c>
      <c r="L34" s="423">
        <v>14663</v>
      </c>
      <c r="M34" s="424">
        <v>13950</v>
      </c>
    </row>
    <row r="35" spans="1:13" ht="11.1" customHeight="1" x14ac:dyDescent="0.2">
      <c r="A35" s="422" t="s">
        <v>388</v>
      </c>
      <c r="B35" s="115">
        <v>204043</v>
      </c>
      <c r="C35" s="114">
        <v>117006</v>
      </c>
      <c r="D35" s="114">
        <v>87037</v>
      </c>
      <c r="E35" s="114">
        <v>153182</v>
      </c>
      <c r="F35" s="114">
        <v>50858</v>
      </c>
      <c r="G35" s="114">
        <v>26710</v>
      </c>
      <c r="H35" s="114">
        <v>63147</v>
      </c>
      <c r="I35" s="115">
        <v>71617</v>
      </c>
      <c r="J35" s="114">
        <v>49045</v>
      </c>
      <c r="K35" s="114">
        <v>22572</v>
      </c>
      <c r="L35" s="423">
        <v>12148</v>
      </c>
      <c r="M35" s="424">
        <v>11661</v>
      </c>
    </row>
    <row r="36" spans="1:13" ht="11.1" customHeight="1" x14ac:dyDescent="0.2">
      <c r="A36" s="422" t="s">
        <v>389</v>
      </c>
      <c r="B36" s="115">
        <v>208001</v>
      </c>
      <c r="C36" s="114">
        <v>119369</v>
      </c>
      <c r="D36" s="114">
        <v>88632</v>
      </c>
      <c r="E36" s="114">
        <v>156799</v>
      </c>
      <c r="F36" s="114">
        <v>51201</v>
      </c>
      <c r="G36" s="114">
        <v>29610</v>
      </c>
      <c r="H36" s="114">
        <v>63912</v>
      </c>
      <c r="I36" s="115">
        <v>71571</v>
      </c>
      <c r="J36" s="114">
        <v>48056</v>
      </c>
      <c r="K36" s="114">
        <v>23515</v>
      </c>
      <c r="L36" s="423">
        <v>19556</v>
      </c>
      <c r="M36" s="424">
        <v>15851</v>
      </c>
    </row>
    <row r="37" spans="1:13" s="110" customFormat="1" ht="11.1" customHeight="1" x14ac:dyDescent="0.2">
      <c r="A37" s="422" t="s">
        <v>390</v>
      </c>
      <c r="B37" s="115">
        <v>207474</v>
      </c>
      <c r="C37" s="114">
        <v>118559</v>
      </c>
      <c r="D37" s="114">
        <v>88915</v>
      </c>
      <c r="E37" s="114">
        <v>155825</v>
      </c>
      <c r="F37" s="114">
        <v>51649</v>
      </c>
      <c r="G37" s="114">
        <v>28724</v>
      </c>
      <c r="H37" s="114">
        <v>64645</v>
      </c>
      <c r="I37" s="115">
        <v>71302</v>
      </c>
      <c r="J37" s="114">
        <v>48074</v>
      </c>
      <c r="K37" s="114">
        <v>23228</v>
      </c>
      <c r="L37" s="423">
        <v>10346</v>
      </c>
      <c r="M37" s="424">
        <v>11301</v>
      </c>
    </row>
    <row r="38" spans="1:13" ht="15" customHeight="1" x14ac:dyDescent="0.2">
      <c r="A38" s="425" t="s">
        <v>397</v>
      </c>
      <c r="B38" s="115">
        <v>208188</v>
      </c>
      <c r="C38" s="114">
        <v>118953</v>
      </c>
      <c r="D38" s="114">
        <v>89235</v>
      </c>
      <c r="E38" s="114">
        <v>155989</v>
      </c>
      <c r="F38" s="114">
        <v>52199</v>
      </c>
      <c r="G38" s="114">
        <v>27791</v>
      </c>
      <c r="H38" s="114">
        <v>65472</v>
      </c>
      <c r="I38" s="115">
        <v>70862</v>
      </c>
      <c r="J38" s="114">
        <v>47721</v>
      </c>
      <c r="K38" s="114">
        <v>23141</v>
      </c>
      <c r="L38" s="423">
        <v>15199</v>
      </c>
      <c r="M38" s="424">
        <v>14447</v>
      </c>
    </row>
    <row r="39" spans="1:13" ht="11.1" customHeight="1" x14ac:dyDescent="0.2">
      <c r="A39" s="422" t="s">
        <v>388</v>
      </c>
      <c r="B39" s="115">
        <v>209208</v>
      </c>
      <c r="C39" s="114">
        <v>119822</v>
      </c>
      <c r="D39" s="114">
        <v>89386</v>
      </c>
      <c r="E39" s="114">
        <v>156266</v>
      </c>
      <c r="F39" s="114">
        <v>52942</v>
      </c>
      <c r="G39" s="114">
        <v>26941</v>
      </c>
      <c r="H39" s="114">
        <v>66820</v>
      </c>
      <c r="I39" s="115">
        <v>72078</v>
      </c>
      <c r="J39" s="114">
        <v>48409</v>
      </c>
      <c r="K39" s="114">
        <v>23669</v>
      </c>
      <c r="L39" s="423">
        <v>12693</v>
      </c>
      <c r="M39" s="424">
        <v>11828</v>
      </c>
    </row>
    <row r="40" spans="1:13" ht="11.1" customHeight="1" x14ac:dyDescent="0.2">
      <c r="A40" s="425" t="s">
        <v>389</v>
      </c>
      <c r="B40" s="115">
        <v>213758</v>
      </c>
      <c r="C40" s="114">
        <v>122529</v>
      </c>
      <c r="D40" s="114">
        <v>91229</v>
      </c>
      <c r="E40" s="114">
        <v>160098</v>
      </c>
      <c r="F40" s="114">
        <v>53660</v>
      </c>
      <c r="G40" s="114">
        <v>29880</v>
      </c>
      <c r="H40" s="114">
        <v>67779</v>
      </c>
      <c r="I40" s="115">
        <v>72295</v>
      </c>
      <c r="J40" s="114">
        <v>47712</v>
      </c>
      <c r="K40" s="114">
        <v>24583</v>
      </c>
      <c r="L40" s="423">
        <v>20427</v>
      </c>
      <c r="M40" s="424">
        <v>16392</v>
      </c>
    </row>
    <row r="41" spans="1:13" s="110" customFormat="1" ht="11.1" customHeight="1" x14ac:dyDescent="0.2">
      <c r="A41" s="422" t="s">
        <v>390</v>
      </c>
      <c r="B41" s="115">
        <v>213137</v>
      </c>
      <c r="C41" s="114">
        <v>121673</v>
      </c>
      <c r="D41" s="114">
        <v>91464</v>
      </c>
      <c r="E41" s="114">
        <v>159111</v>
      </c>
      <c r="F41" s="114">
        <v>54026</v>
      </c>
      <c r="G41" s="114">
        <v>28954</v>
      </c>
      <c r="H41" s="114">
        <v>68435</v>
      </c>
      <c r="I41" s="115">
        <v>71912</v>
      </c>
      <c r="J41" s="114">
        <v>47498</v>
      </c>
      <c r="K41" s="114">
        <v>24414</v>
      </c>
      <c r="L41" s="423">
        <v>13069</v>
      </c>
      <c r="M41" s="424">
        <v>13982</v>
      </c>
    </row>
    <row r="42" spans="1:13" ht="15" customHeight="1" x14ac:dyDescent="0.2">
      <c r="A42" s="422" t="s">
        <v>398</v>
      </c>
      <c r="B42" s="115">
        <v>213862</v>
      </c>
      <c r="C42" s="114">
        <v>122092</v>
      </c>
      <c r="D42" s="114">
        <v>91770</v>
      </c>
      <c r="E42" s="114">
        <v>159233</v>
      </c>
      <c r="F42" s="114">
        <v>54629</v>
      </c>
      <c r="G42" s="114">
        <v>28066</v>
      </c>
      <c r="H42" s="114">
        <v>69357</v>
      </c>
      <c r="I42" s="115">
        <v>71656</v>
      </c>
      <c r="J42" s="114">
        <v>47262</v>
      </c>
      <c r="K42" s="114">
        <v>24394</v>
      </c>
      <c r="L42" s="423">
        <v>16254</v>
      </c>
      <c r="M42" s="424">
        <v>15746</v>
      </c>
    </row>
    <row r="43" spans="1:13" ht="11.1" customHeight="1" x14ac:dyDescent="0.2">
      <c r="A43" s="422" t="s">
        <v>388</v>
      </c>
      <c r="B43" s="115">
        <v>214764</v>
      </c>
      <c r="C43" s="114">
        <v>122944</v>
      </c>
      <c r="D43" s="114">
        <v>91820</v>
      </c>
      <c r="E43" s="114">
        <v>159482</v>
      </c>
      <c r="F43" s="114">
        <v>55282</v>
      </c>
      <c r="G43" s="114">
        <v>27227</v>
      </c>
      <c r="H43" s="114">
        <v>70571</v>
      </c>
      <c r="I43" s="115">
        <v>73077</v>
      </c>
      <c r="J43" s="114">
        <v>48090</v>
      </c>
      <c r="K43" s="114">
        <v>24987</v>
      </c>
      <c r="L43" s="423">
        <v>13579</v>
      </c>
      <c r="M43" s="424">
        <v>12886</v>
      </c>
    </row>
    <row r="44" spans="1:13" ht="11.1" customHeight="1" x14ac:dyDescent="0.2">
      <c r="A44" s="422" t="s">
        <v>389</v>
      </c>
      <c r="B44" s="115">
        <v>219437</v>
      </c>
      <c r="C44" s="114">
        <v>125684</v>
      </c>
      <c r="D44" s="114">
        <v>93753</v>
      </c>
      <c r="E44" s="114">
        <v>163378</v>
      </c>
      <c r="F44" s="114">
        <v>56059</v>
      </c>
      <c r="G44" s="114">
        <v>30129</v>
      </c>
      <c r="H44" s="114">
        <v>71425</v>
      </c>
      <c r="I44" s="115">
        <v>72971</v>
      </c>
      <c r="J44" s="114">
        <v>46913</v>
      </c>
      <c r="K44" s="114">
        <v>26058</v>
      </c>
      <c r="L44" s="423">
        <v>21716</v>
      </c>
      <c r="M44" s="424">
        <v>17625</v>
      </c>
    </row>
    <row r="45" spans="1:13" s="110" customFormat="1" ht="11.1" customHeight="1" x14ac:dyDescent="0.2">
      <c r="A45" s="422" t="s">
        <v>390</v>
      </c>
      <c r="B45" s="115">
        <v>219003</v>
      </c>
      <c r="C45" s="114">
        <v>124923</v>
      </c>
      <c r="D45" s="114">
        <v>94080</v>
      </c>
      <c r="E45" s="114">
        <v>162298</v>
      </c>
      <c r="F45" s="114">
        <v>56705</v>
      </c>
      <c r="G45" s="114">
        <v>29207</v>
      </c>
      <c r="H45" s="114">
        <v>72118</v>
      </c>
      <c r="I45" s="115">
        <v>72915</v>
      </c>
      <c r="J45" s="114">
        <v>46921</v>
      </c>
      <c r="K45" s="114">
        <v>25994</v>
      </c>
      <c r="L45" s="423">
        <v>11943</v>
      </c>
      <c r="M45" s="424">
        <v>12610</v>
      </c>
    </row>
    <row r="46" spans="1:13" ht="15" customHeight="1" x14ac:dyDescent="0.2">
      <c r="A46" s="422" t="s">
        <v>399</v>
      </c>
      <c r="B46" s="115">
        <v>219533</v>
      </c>
      <c r="C46" s="114">
        <v>125277</v>
      </c>
      <c r="D46" s="114">
        <v>94256</v>
      </c>
      <c r="E46" s="114">
        <v>162330</v>
      </c>
      <c r="F46" s="114">
        <v>57203</v>
      </c>
      <c r="G46" s="114">
        <v>28354</v>
      </c>
      <c r="H46" s="114">
        <v>73078</v>
      </c>
      <c r="I46" s="115">
        <v>72688</v>
      </c>
      <c r="J46" s="114">
        <v>46748</v>
      </c>
      <c r="K46" s="114">
        <v>25940</v>
      </c>
      <c r="L46" s="423">
        <v>15976</v>
      </c>
      <c r="M46" s="424">
        <v>15656</v>
      </c>
    </row>
    <row r="47" spans="1:13" ht="11.1" customHeight="1" x14ac:dyDescent="0.2">
      <c r="A47" s="422" t="s">
        <v>388</v>
      </c>
      <c r="B47" s="115">
        <v>219456</v>
      </c>
      <c r="C47" s="114">
        <v>125125</v>
      </c>
      <c r="D47" s="114">
        <v>94331</v>
      </c>
      <c r="E47" s="114">
        <v>161634</v>
      </c>
      <c r="F47" s="114">
        <v>57822</v>
      </c>
      <c r="G47" s="114">
        <v>27161</v>
      </c>
      <c r="H47" s="114">
        <v>73952</v>
      </c>
      <c r="I47" s="115">
        <v>73860</v>
      </c>
      <c r="J47" s="114">
        <v>47328</v>
      </c>
      <c r="K47" s="114">
        <v>26532</v>
      </c>
      <c r="L47" s="423">
        <v>12825</v>
      </c>
      <c r="M47" s="424">
        <v>12970</v>
      </c>
    </row>
    <row r="48" spans="1:13" ht="11.1" customHeight="1" x14ac:dyDescent="0.2">
      <c r="A48" s="422" t="s">
        <v>389</v>
      </c>
      <c r="B48" s="115">
        <v>224494</v>
      </c>
      <c r="C48" s="114">
        <v>127781</v>
      </c>
      <c r="D48" s="114">
        <v>96713</v>
      </c>
      <c r="E48" s="114">
        <v>165543</v>
      </c>
      <c r="F48" s="114">
        <v>58951</v>
      </c>
      <c r="G48" s="114">
        <v>30225</v>
      </c>
      <c r="H48" s="114">
        <v>74864</v>
      </c>
      <c r="I48" s="115">
        <v>73306</v>
      </c>
      <c r="J48" s="114">
        <v>45746</v>
      </c>
      <c r="K48" s="114">
        <v>27560</v>
      </c>
      <c r="L48" s="423">
        <v>21650</v>
      </c>
      <c r="M48" s="424">
        <v>17369</v>
      </c>
    </row>
    <row r="49" spans="1:17" s="110" customFormat="1" ht="11.1" customHeight="1" x14ac:dyDescent="0.2">
      <c r="A49" s="422" t="s">
        <v>390</v>
      </c>
      <c r="B49" s="115">
        <v>222921</v>
      </c>
      <c r="C49" s="114">
        <v>126226</v>
      </c>
      <c r="D49" s="114">
        <v>96695</v>
      </c>
      <c r="E49" s="114">
        <v>163533</v>
      </c>
      <c r="F49" s="114">
        <v>59388</v>
      </c>
      <c r="G49" s="114">
        <v>29001</v>
      </c>
      <c r="H49" s="114">
        <v>75266</v>
      </c>
      <c r="I49" s="115">
        <v>72797</v>
      </c>
      <c r="J49" s="114">
        <v>45568</v>
      </c>
      <c r="K49" s="114">
        <v>27229</v>
      </c>
      <c r="L49" s="423">
        <v>11395</v>
      </c>
      <c r="M49" s="424">
        <v>13171</v>
      </c>
    </row>
    <row r="50" spans="1:17" ht="15" customHeight="1" x14ac:dyDescent="0.2">
      <c r="A50" s="422" t="s">
        <v>400</v>
      </c>
      <c r="B50" s="143">
        <v>223367</v>
      </c>
      <c r="C50" s="144">
        <v>126354</v>
      </c>
      <c r="D50" s="144">
        <v>97013</v>
      </c>
      <c r="E50" s="144">
        <v>163521</v>
      </c>
      <c r="F50" s="144">
        <v>59846</v>
      </c>
      <c r="G50" s="144">
        <v>28176</v>
      </c>
      <c r="H50" s="144">
        <v>75777</v>
      </c>
      <c r="I50" s="143">
        <v>70281</v>
      </c>
      <c r="J50" s="144">
        <v>44073</v>
      </c>
      <c r="K50" s="144">
        <v>26208</v>
      </c>
      <c r="L50" s="426">
        <v>15873</v>
      </c>
      <c r="M50" s="427">
        <v>15778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1.7464344768212523</v>
      </c>
      <c r="C6" s="480">
        <f>'Tabelle 3.3'!J11</f>
        <v>-3.3114131631080785</v>
      </c>
      <c r="D6" s="481">
        <f t="shared" ref="D6:E9" si="0">IF(OR(AND(B6&gt;=-50,B6&lt;=50),ISNUMBER(B6)=FALSE),B6,"")</f>
        <v>1.7464344768212523</v>
      </c>
      <c r="E6" s="481">
        <f t="shared" si="0"/>
        <v>-3.3114131631080785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1.7464344768212523</v>
      </c>
      <c r="C14" s="480">
        <f>'Tabelle 3.3'!J11</f>
        <v>-3.3114131631080785</v>
      </c>
      <c r="D14" s="481">
        <f>IF(OR(AND(B14&gt;=-50,B14&lt;=50),ISNUMBER(B14)=FALSE),B14,"")</f>
        <v>1.7464344768212523</v>
      </c>
      <c r="E14" s="481">
        <f>IF(OR(AND(C14&gt;=-50,C14&lt;=50),ISNUMBER(C14)=FALSE),C14,"")</f>
        <v>-3.3114131631080785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2.4359379943055997</v>
      </c>
      <c r="C15" s="480">
        <f>'Tabelle 3.3'!J12</f>
        <v>5.4305663304887508</v>
      </c>
      <c r="D15" s="481">
        <f t="shared" ref="D15:E45" si="3">IF(OR(AND(B15&gt;=-50,B15&lt;=50),ISNUMBER(B15)=FALSE),B15,"")</f>
        <v>2.4359379943055997</v>
      </c>
      <c r="E15" s="481">
        <f t="shared" si="3"/>
        <v>5.4305663304887508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5.2427867698803663</v>
      </c>
      <c r="C16" s="480">
        <f>'Tabelle 3.3'!J13</f>
        <v>3.3663366336633662</v>
      </c>
      <c r="D16" s="481">
        <f t="shared" si="3"/>
        <v>5.2427867698803663</v>
      </c>
      <c r="E16" s="481">
        <f t="shared" si="3"/>
        <v>3.3663366336633662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-1.8115643681757547E-2</v>
      </c>
      <c r="C17" s="480">
        <f>'Tabelle 3.3'!J14</f>
        <v>-4.5958367126250339</v>
      </c>
      <c r="D17" s="481">
        <f t="shared" si="3"/>
        <v>-1.8115643681757547E-2</v>
      </c>
      <c r="E17" s="481">
        <f t="shared" si="3"/>
        <v>-4.5958367126250339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1.7683872079003273</v>
      </c>
      <c r="C18" s="480">
        <f>'Tabelle 3.3'!J15</f>
        <v>-2.822951825713409</v>
      </c>
      <c r="D18" s="481">
        <f t="shared" si="3"/>
        <v>1.7683872079003273</v>
      </c>
      <c r="E18" s="481">
        <f t="shared" si="3"/>
        <v>-2.822951825713409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-0.20712233580543862</v>
      </c>
      <c r="C19" s="480">
        <f>'Tabelle 3.3'!J16</f>
        <v>-5.2527254707631315</v>
      </c>
      <c r="D19" s="481">
        <f t="shared" si="3"/>
        <v>-0.20712233580543862</v>
      </c>
      <c r="E19" s="481">
        <f t="shared" si="3"/>
        <v>-5.2527254707631315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-1.9222139117427075</v>
      </c>
      <c r="C20" s="480">
        <f>'Tabelle 3.3'!J17</f>
        <v>-8.0035971223021587</v>
      </c>
      <c r="D20" s="481">
        <f t="shared" si="3"/>
        <v>-1.9222139117427075</v>
      </c>
      <c r="E20" s="481">
        <f t="shared" si="3"/>
        <v>-8.0035971223021587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3.5880933226065967</v>
      </c>
      <c r="C21" s="480">
        <f>'Tabelle 3.3'!J18</f>
        <v>0.87394067796610164</v>
      </c>
      <c r="D21" s="481">
        <f t="shared" si="3"/>
        <v>3.5880933226065967</v>
      </c>
      <c r="E21" s="481">
        <f t="shared" si="3"/>
        <v>0.87394067796610164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2.2632261784633125</v>
      </c>
      <c r="C22" s="480">
        <f>'Tabelle 3.3'!J19</f>
        <v>-2.3866814072966118</v>
      </c>
      <c r="D22" s="481">
        <f t="shared" si="3"/>
        <v>2.2632261784633125</v>
      </c>
      <c r="E22" s="481">
        <f t="shared" si="3"/>
        <v>-2.3866814072966118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3.1505986137366097E-2</v>
      </c>
      <c r="C23" s="480">
        <f>'Tabelle 3.3'!J20</f>
        <v>-7.395498392282958</v>
      </c>
      <c r="D23" s="481">
        <f t="shared" si="3"/>
        <v>3.1505986137366097E-2</v>
      </c>
      <c r="E23" s="481">
        <f t="shared" si="3"/>
        <v>-7.395498392282958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-1.7962710322874034</v>
      </c>
      <c r="C24" s="480">
        <f>'Tabelle 3.3'!J21</f>
        <v>-10.607995285335429</v>
      </c>
      <c r="D24" s="481">
        <f t="shared" si="3"/>
        <v>-1.7962710322874034</v>
      </c>
      <c r="E24" s="481">
        <f t="shared" si="3"/>
        <v>-10.607995285335429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5.8153477218225422</v>
      </c>
      <c r="C25" s="480">
        <f>'Tabelle 3.3'!J22</f>
        <v>-8.8757396449704142</v>
      </c>
      <c r="D25" s="481">
        <f t="shared" si="3"/>
        <v>5.8153477218225422</v>
      </c>
      <c r="E25" s="481">
        <f t="shared" si="3"/>
        <v>-8.8757396449704142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3.3203572246393405</v>
      </c>
      <c r="C26" s="480">
        <f>'Tabelle 3.3'!J23</f>
        <v>0</v>
      </c>
      <c r="D26" s="481">
        <f t="shared" si="3"/>
        <v>3.3203572246393405</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3.4654329608938546</v>
      </c>
      <c r="C27" s="480">
        <f>'Tabelle 3.3'!J24</f>
        <v>-1.7341040462427746</v>
      </c>
      <c r="D27" s="481">
        <f t="shared" si="3"/>
        <v>3.4654329608938546</v>
      </c>
      <c r="E27" s="481">
        <f t="shared" si="3"/>
        <v>-1.7341040462427746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8.4375</v>
      </c>
      <c r="C28" s="480">
        <f>'Tabelle 3.3'!J25</f>
        <v>3.3831990794016109</v>
      </c>
      <c r="D28" s="481">
        <f t="shared" si="3"/>
        <v>8.4375</v>
      </c>
      <c r="E28" s="481">
        <f t="shared" si="3"/>
        <v>3.3831990794016109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-14.806330695543524</v>
      </c>
      <c r="C29" s="480">
        <f>'Tabelle 3.3'!J26</f>
        <v>-4.7945205479452051</v>
      </c>
      <c r="D29" s="481">
        <f t="shared" si="3"/>
        <v>-14.806330695543524</v>
      </c>
      <c r="E29" s="481">
        <f t="shared" si="3"/>
        <v>-4.7945205479452051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3.4143817899637869</v>
      </c>
      <c r="C30" s="480">
        <f>'Tabelle 3.3'!J27</f>
        <v>2.1812080536912752</v>
      </c>
      <c r="D30" s="481">
        <f t="shared" si="3"/>
        <v>3.4143817899637869</v>
      </c>
      <c r="E30" s="481">
        <f t="shared" si="3"/>
        <v>2.1812080536912752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2.8616600790513833</v>
      </c>
      <c r="C31" s="480">
        <f>'Tabelle 3.3'!J28</f>
        <v>-3.591549295774648</v>
      </c>
      <c r="D31" s="481">
        <f t="shared" si="3"/>
        <v>2.8616600790513833</v>
      </c>
      <c r="E31" s="481">
        <f t="shared" si="3"/>
        <v>-3.591549295774648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3.1247863247863248</v>
      </c>
      <c r="C32" s="480">
        <f>'Tabelle 3.3'!J29</f>
        <v>-2.0722320899940794</v>
      </c>
      <c r="D32" s="481">
        <f t="shared" si="3"/>
        <v>3.1247863247863248</v>
      </c>
      <c r="E32" s="481">
        <f t="shared" si="3"/>
        <v>-2.0722320899940794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3.1507034024001079</v>
      </c>
      <c r="C33" s="480">
        <f>'Tabelle 3.3'!J30</f>
        <v>5.9737156511350059E-2</v>
      </c>
      <c r="D33" s="481">
        <f t="shared" si="3"/>
        <v>3.1507034024001079</v>
      </c>
      <c r="E33" s="481">
        <f t="shared" si="3"/>
        <v>5.9737156511350059E-2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3.2875722543352599</v>
      </c>
      <c r="C34" s="480">
        <f>'Tabelle 3.3'!J31</f>
        <v>-3.7960687960687962</v>
      </c>
      <c r="D34" s="481">
        <f t="shared" si="3"/>
        <v>3.2875722543352599</v>
      </c>
      <c r="E34" s="481">
        <f t="shared" si="3"/>
        <v>-3.7960687960687962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2.4359379943055997</v>
      </c>
      <c r="C37" s="480">
        <f>'Tabelle 3.3'!J34</f>
        <v>5.4305663304887508</v>
      </c>
      <c r="D37" s="481">
        <f t="shared" si="3"/>
        <v>2.4359379943055997</v>
      </c>
      <c r="E37" s="481">
        <f t="shared" si="3"/>
        <v>5.4305663304887508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0.98165628649279879</v>
      </c>
      <c r="C38" s="480">
        <f>'Tabelle 3.3'!J35</f>
        <v>-2.483089305591232</v>
      </c>
      <c r="D38" s="481">
        <f t="shared" si="3"/>
        <v>0.98165628649279879</v>
      </c>
      <c r="E38" s="481">
        <f t="shared" si="3"/>
        <v>-2.483089305591232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2.1997271771782962</v>
      </c>
      <c r="C39" s="480">
        <f>'Tabelle 3.3'!J36</f>
        <v>-3.8626756345090789</v>
      </c>
      <c r="D39" s="481">
        <f t="shared" si="3"/>
        <v>2.1997271771782962</v>
      </c>
      <c r="E39" s="481">
        <f t="shared" si="3"/>
        <v>-3.8626756345090789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2.1997271771782962</v>
      </c>
      <c r="C45" s="480">
        <f>'Tabelle 3.3'!J36</f>
        <v>-3.8626756345090789</v>
      </c>
      <c r="D45" s="481">
        <f t="shared" si="3"/>
        <v>2.1997271771782962</v>
      </c>
      <c r="E45" s="481">
        <f t="shared" si="3"/>
        <v>-3.8626756345090789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192614</v>
      </c>
      <c r="C51" s="487">
        <v>50037</v>
      </c>
      <c r="D51" s="487">
        <v>20552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193101</v>
      </c>
      <c r="C52" s="487">
        <v>50954</v>
      </c>
      <c r="D52" s="487">
        <v>20917</v>
      </c>
      <c r="E52" s="488">
        <f t="shared" ref="E52:G70" si="11">IF($A$51=37802,IF(COUNTBLANK(B$51:B$70)&gt;0,#N/A,B52/B$51*100),IF(COUNTBLANK(B$51:B$75)&gt;0,#N/A,B52/B$51*100))</f>
        <v>100.25283728077919</v>
      </c>
      <c r="F52" s="488">
        <f t="shared" si="11"/>
        <v>101.83264384355577</v>
      </c>
      <c r="G52" s="488">
        <f t="shared" si="11"/>
        <v>101.77598287271312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197833</v>
      </c>
      <c r="C53" s="487">
        <v>50112</v>
      </c>
      <c r="D53" s="487">
        <v>21535</v>
      </c>
      <c r="E53" s="488">
        <f t="shared" si="11"/>
        <v>102.70956420613247</v>
      </c>
      <c r="F53" s="488">
        <f t="shared" si="11"/>
        <v>100.14988908207927</v>
      </c>
      <c r="G53" s="488">
        <f t="shared" si="11"/>
        <v>104.78298949007396</v>
      </c>
      <c r="H53" s="489">
        <f>IF(ISERROR(L53)=TRUE,IF(MONTH(A53)=MONTH(MAX(A$51:A$75)),A53,""),"")</f>
        <v>41883</v>
      </c>
      <c r="I53" s="488">
        <f t="shared" si="12"/>
        <v>102.70956420613247</v>
      </c>
      <c r="J53" s="488">
        <f t="shared" si="10"/>
        <v>100.14988908207927</v>
      </c>
      <c r="K53" s="488">
        <f t="shared" si="10"/>
        <v>104.78298949007396</v>
      </c>
      <c r="L53" s="488" t="e">
        <f t="shared" si="13"/>
        <v>#N/A</v>
      </c>
    </row>
    <row r="54" spans="1:14" ht="15" customHeight="1" x14ac:dyDescent="0.2">
      <c r="A54" s="490" t="s">
        <v>463</v>
      </c>
      <c r="B54" s="487">
        <v>196332</v>
      </c>
      <c r="C54" s="487">
        <v>50054</v>
      </c>
      <c r="D54" s="487">
        <v>21218</v>
      </c>
      <c r="E54" s="488">
        <f t="shared" si="11"/>
        <v>101.93028544134901</v>
      </c>
      <c r="F54" s="488">
        <f t="shared" si="11"/>
        <v>100.03397485860464</v>
      </c>
      <c r="G54" s="488">
        <f t="shared" si="11"/>
        <v>103.24056052938886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197645</v>
      </c>
      <c r="C55" s="487">
        <v>48892</v>
      </c>
      <c r="D55" s="487">
        <v>21089</v>
      </c>
      <c r="E55" s="488">
        <f t="shared" si="11"/>
        <v>102.61195967063661</v>
      </c>
      <c r="F55" s="488">
        <f t="shared" si="11"/>
        <v>97.711693346923283</v>
      </c>
      <c r="G55" s="488">
        <f t="shared" si="11"/>
        <v>102.61288439081355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198123</v>
      </c>
      <c r="C56" s="487">
        <v>49596</v>
      </c>
      <c r="D56" s="487">
        <v>21452</v>
      </c>
      <c r="E56" s="488">
        <f t="shared" si="11"/>
        <v>102.86012439386545</v>
      </c>
      <c r="F56" s="488">
        <f t="shared" si="11"/>
        <v>99.118652197373947</v>
      </c>
      <c r="G56" s="488">
        <f t="shared" si="11"/>
        <v>104.3791358505255</v>
      </c>
      <c r="H56" s="489" t="str">
        <f t="shared" si="14"/>
        <v/>
      </c>
      <c r="I56" s="488" t="str">
        <f t="shared" si="12"/>
        <v/>
      </c>
      <c r="J56" s="488" t="str">
        <f t="shared" si="10"/>
        <v/>
      </c>
      <c r="K56" s="488" t="str">
        <f t="shared" si="10"/>
        <v/>
      </c>
      <c r="L56" s="488" t="e">
        <f t="shared" si="13"/>
        <v>#N/A</v>
      </c>
    </row>
    <row r="57" spans="1:14" ht="15" customHeight="1" x14ac:dyDescent="0.2">
      <c r="A57" s="490">
        <v>42248</v>
      </c>
      <c r="B57" s="487">
        <v>203368</v>
      </c>
      <c r="C57" s="487">
        <v>48751</v>
      </c>
      <c r="D57" s="487">
        <v>22401</v>
      </c>
      <c r="E57" s="488">
        <f t="shared" si="11"/>
        <v>105.58318709958779</v>
      </c>
      <c r="F57" s="488">
        <f t="shared" si="11"/>
        <v>97.429901872614266</v>
      </c>
      <c r="G57" s="488">
        <f t="shared" si="11"/>
        <v>108.99669131957961</v>
      </c>
      <c r="H57" s="489">
        <f t="shared" si="14"/>
        <v>42248</v>
      </c>
      <c r="I57" s="488">
        <f t="shared" si="12"/>
        <v>105.58318709958779</v>
      </c>
      <c r="J57" s="488">
        <f t="shared" si="10"/>
        <v>97.429901872614266</v>
      </c>
      <c r="K57" s="488">
        <f t="shared" si="10"/>
        <v>108.99669131957961</v>
      </c>
      <c r="L57" s="488" t="e">
        <f t="shared" si="13"/>
        <v>#N/A</v>
      </c>
    </row>
    <row r="58" spans="1:14" ht="15" customHeight="1" x14ac:dyDescent="0.2">
      <c r="A58" s="490" t="s">
        <v>466</v>
      </c>
      <c r="B58" s="487">
        <v>202780</v>
      </c>
      <c r="C58" s="487">
        <v>48657</v>
      </c>
      <c r="D58" s="487">
        <v>22197</v>
      </c>
      <c r="E58" s="488">
        <f t="shared" si="11"/>
        <v>105.27791333963263</v>
      </c>
      <c r="F58" s="488">
        <f t="shared" si="11"/>
        <v>97.242040889741588</v>
      </c>
      <c r="G58" s="488">
        <f t="shared" si="11"/>
        <v>108.00408719346049</v>
      </c>
      <c r="H58" s="489" t="str">
        <f t="shared" si="14"/>
        <v/>
      </c>
      <c r="I58" s="488" t="str">
        <f t="shared" si="12"/>
        <v/>
      </c>
      <c r="J58" s="488" t="str">
        <f t="shared" si="10"/>
        <v/>
      </c>
      <c r="K58" s="488" t="str">
        <f t="shared" si="10"/>
        <v/>
      </c>
      <c r="L58" s="488" t="e">
        <f t="shared" si="13"/>
        <v>#N/A</v>
      </c>
    </row>
    <row r="59" spans="1:14" ht="15" customHeight="1" x14ac:dyDescent="0.2">
      <c r="A59" s="490" t="s">
        <v>467</v>
      </c>
      <c r="B59" s="487">
        <v>203483</v>
      </c>
      <c r="C59" s="487">
        <v>48195</v>
      </c>
      <c r="D59" s="487">
        <v>22031</v>
      </c>
      <c r="E59" s="488">
        <f t="shared" si="11"/>
        <v>105.64289200161983</v>
      </c>
      <c r="F59" s="488">
        <f t="shared" si="11"/>
        <v>96.318724144133341</v>
      </c>
      <c r="G59" s="488">
        <f t="shared" si="11"/>
        <v>107.19637991436358</v>
      </c>
      <c r="H59" s="489" t="str">
        <f t="shared" si="14"/>
        <v/>
      </c>
      <c r="I59" s="488" t="str">
        <f t="shared" si="12"/>
        <v/>
      </c>
      <c r="J59" s="488" t="str">
        <f t="shared" si="10"/>
        <v/>
      </c>
      <c r="K59" s="488" t="str">
        <f t="shared" si="10"/>
        <v/>
      </c>
      <c r="L59" s="488" t="e">
        <f t="shared" si="13"/>
        <v>#N/A</v>
      </c>
    </row>
    <row r="60" spans="1:14" ht="15" customHeight="1" x14ac:dyDescent="0.2">
      <c r="A60" s="490" t="s">
        <v>468</v>
      </c>
      <c r="B60" s="487">
        <v>204043</v>
      </c>
      <c r="C60" s="487">
        <v>49045</v>
      </c>
      <c r="D60" s="487">
        <v>22572</v>
      </c>
      <c r="E60" s="488">
        <f t="shared" si="11"/>
        <v>105.93362891586283</v>
      </c>
      <c r="F60" s="488">
        <f t="shared" si="11"/>
        <v>98.017467074364973</v>
      </c>
      <c r="G60" s="488">
        <f t="shared" si="11"/>
        <v>109.82872713117943</v>
      </c>
      <c r="H60" s="489" t="str">
        <f t="shared" si="14"/>
        <v/>
      </c>
      <c r="I60" s="488" t="str">
        <f t="shared" si="12"/>
        <v/>
      </c>
      <c r="J60" s="488" t="str">
        <f t="shared" si="10"/>
        <v/>
      </c>
      <c r="K60" s="488" t="str">
        <f t="shared" si="10"/>
        <v/>
      </c>
      <c r="L60" s="488" t="e">
        <f t="shared" si="13"/>
        <v>#N/A</v>
      </c>
    </row>
    <row r="61" spans="1:14" ht="15" customHeight="1" x14ac:dyDescent="0.2">
      <c r="A61" s="490">
        <v>42614</v>
      </c>
      <c r="B61" s="487">
        <v>208001</v>
      </c>
      <c r="C61" s="487">
        <v>48056</v>
      </c>
      <c r="D61" s="487">
        <v>23515</v>
      </c>
      <c r="E61" s="488">
        <f t="shared" si="11"/>
        <v>107.9885158918874</v>
      </c>
      <c r="F61" s="488">
        <f t="shared" si="11"/>
        <v>96.04092971201311</v>
      </c>
      <c r="G61" s="488">
        <f t="shared" si="11"/>
        <v>114.41708836123006</v>
      </c>
      <c r="H61" s="489">
        <f t="shared" si="14"/>
        <v>42614</v>
      </c>
      <c r="I61" s="488">
        <f t="shared" si="12"/>
        <v>107.9885158918874</v>
      </c>
      <c r="J61" s="488">
        <f t="shared" si="10"/>
        <v>96.04092971201311</v>
      </c>
      <c r="K61" s="488">
        <f t="shared" si="10"/>
        <v>114.41708836123006</v>
      </c>
      <c r="L61" s="488" t="e">
        <f t="shared" si="13"/>
        <v>#N/A</v>
      </c>
    </row>
    <row r="62" spans="1:14" ht="15" customHeight="1" x14ac:dyDescent="0.2">
      <c r="A62" s="490" t="s">
        <v>469</v>
      </c>
      <c r="B62" s="487">
        <v>207474</v>
      </c>
      <c r="C62" s="487">
        <v>48074</v>
      </c>
      <c r="D62" s="487">
        <v>23228</v>
      </c>
      <c r="E62" s="488">
        <f t="shared" si="11"/>
        <v>107.7149116886623</v>
      </c>
      <c r="F62" s="488">
        <f t="shared" si="11"/>
        <v>96.076903091712126</v>
      </c>
      <c r="G62" s="488">
        <f t="shared" si="11"/>
        <v>113.02063059556247</v>
      </c>
      <c r="H62" s="489" t="str">
        <f t="shared" si="14"/>
        <v/>
      </c>
      <c r="I62" s="488" t="str">
        <f t="shared" si="12"/>
        <v/>
      </c>
      <c r="J62" s="488" t="str">
        <f t="shared" si="10"/>
        <v/>
      </c>
      <c r="K62" s="488" t="str">
        <f t="shared" si="10"/>
        <v/>
      </c>
      <c r="L62" s="488" t="e">
        <f t="shared" si="13"/>
        <v>#N/A</v>
      </c>
    </row>
    <row r="63" spans="1:14" ht="15" customHeight="1" x14ac:dyDescent="0.2">
      <c r="A63" s="490" t="s">
        <v>470</v>
      </c>
      <c r="B63" s="487">
        <v>208188</v>
      </c>
      <c r="C63" s="487">
        <v>47721</v>
      </c>
      <c r="D63" s="487">
        <v>23141</v>
      </c>
      <c r="E63" s="488">
        <f t="shared" si="11"/>
        <v>108.08560125432211</v>
      </c>
      <c r="F63" s="488">
        <f t="shared" si="11"/>
        <v>95.371425145392408</v>
      </c>
      <c r="G63" s="488">
        <f t="shared" si="11"/>
        <v>112.59731413001168</v>
      </c>
      <c r="H63" s="489" t="str">
        <f t="shared" si="14"/>
        <v/>
      </c>
      <c r="I63" s="488" t="str">
        <f t="shared" si="12"/>
        <v/>
      </c>
      <c r="J63" s="488" t="str">
        <f t="shared" si="10"/>
        <v/>
      </c>
      <c r="K63" s="488" t="str">
        <f t="shared" si="10"/>
        <v/>
      </c>
      <c r="L63" s="488" t="e">
        <f t="shared" si="13"/>
        <v>#N/A</v>
      </c>
    </row>
    <row r="64" spans="1:14" ht="15" customHeight="1" x14ac:dyDescent="0.2">
      <c r="A64" s="490" t="s">
        <v>471</v>
      </c>
      <c r="B64" s="487">
        <v>209208</v>
      </c>
      <c r="C64" s="487">
        <v>48409</v>
      </c>
      <c r="D64" s="487">
        <v>23669</v>
      </c>
      <c r="E64" s="488">
        <f t="shared" si="11"/>
        <v>108.61515777669328</v>
      </c>
      <c r="F64" s="488">
        <f t="shared" si="11"/>
        <v>96.746407658332828</v>
      </c>
      <c r="G64" s="488">
        <f t="shared" si="11"/>
        <v>115.16640716231996</v>
      </c>
      <c r="H64" s="489" t="str">
        <f t="shared" si="14"/>
        <v/>
      </c>
      <c r="I64" s="488" t="str">
        <f t="shared" si="12"/>
        <v/>
      </c>
      <c r="J64" s="488" t="str">
        <f t="shared" si="10"/>
        <v/>
      </c>
      <c r="K64" s="488" t="str">
        <f t="shared" si="10"/>
        <v/>
      </c>
      <c r="L64" s="488" t="e">
        <f t="shared" si="13"/>
        <v>#N/A</v>
      </c>
    </row>
    <row r="65" spans="1:12" ht="15" customHeight="1" x14ac:dyDescent="0.2">
      <c r="A65" s="490">
        <v>42979</v>
      </c>
      <c r="B65" s="487">
        <v>213758</v>
      </c>
      <c r="C65" s="487">
        <v>47712</v>
      </c>
      <c r="D65" s="487">
        <v>24583</v>
      </c>
      <c r="E65" s="488">
        <f t="shared" si="11"/>
        <v>110.9773952049176</v>
      </c>
      <c r="F65" s="488">
        <f t="shared" si="11"/>
        <v>95.3534384555429</v>
      </c>
      <c r="G65" s="488">
        <f t="shared" si="11"/>
        <v>119.61366290385365</v>
      </c>
      <c r="H65" s="489">
        <f t="shared" si="14"/>
        <v>42979</v>
      </c>
      <c r="I65" s="488">
        <f t="shared" si="12"/>
        <v>110.9773952049176</v>
      </c>
      <c r="J65" s="488">
        <f t="shared" si="10"/>
        <v>95.3534384555429</v>
      </c>
      <c r="K65" s="488">
        <f t="shared" si="10"/>
        <v>119.61366290385365</v>
      </c>
      <c r="L65" s="488" t="e">
        <f t="shared" si="13"/>
        <v>#N/A</v>
      </c>
    </row>
    <row r="66" spans="1:12" ht="15" customHeight="1" x14ac:dyDescent="0.2">
      <c r="A66" s="490" t="s">
        <v>472</v>
      </c>
      <c r="B66" s="487">
        <v>213137</v>
      </c>
      <c r="C66" s="487">
        <v>47498</v>
      </c>
      <c r="D66" s="487">
        <v>24414</v>
      </c>
      <c r="E66" s="488">
        <f t="shared" si="11"/>
        <v>110.65498873394458</v>
      </c>
      <c r="F66" s="488">
        <f t="shared" si="11"/>
        <v>94.925754941343413</v>
      </c>
      <c r="G66" s="488">
        <f t="shared" si="11"/>
        <v>118.79135850525498</v>
      </c>
      <c r="H66" s="489" t="str">
        <f t="shared" si="14"/>
        <v/>
      </c>
      <c r="I66" s="488" t="str">
        <f t="shared" si="12"/>
        <v/>
      </c>
      <c r="J66" s="488" t="str">
        <f t="shared" si="10"/>
        <v/>
      </c>
      <c r="K66" s="488" t="str">
        <f t="shared" si="10"/>
        <v/>
      </c>
      <c r="L66" s="488" t="e">
        <f t="shared" si="13"/>
        <v>#N/A</v>
      </c>
    </row>
    <row r="67" spans="1:12" ht="15" customHeight="1" x14ac:dyDescent="0.2">
      <c r="A67" s="490" t="s">
        <v>473</v>
      </c>
      <c r="B67" s="487">
        <v>213862</v>
      </c>
      <c r="C67" s="487">
        <v>47262</v>
      </c>
      <c r="D67" s="487">
        <v>24394</v>
      </c>
      <c r="E67" s="488">
        <f t="shared" si="11"/>
        <v>111.03138920327702</v>
      </c>
      <c r="F67" s="488">
        <f t="shared" si="11"/>
        <v>94.454103963067325</v>
      </c>
      <c r="G67" s="488">
        <f t="shared" si="11"/>
        <v>118.69404437524329</v>
      </c>
      <c r="H67" s="489" t="str">
        <f t="shared" si="14"/>
        <v/>
      </c>
      <c r="I67" s="488" t="str">
        <f t="shared" si="12"/>
        <v/>
      </c>
      <c r="J67" s="488" t="str">
        <f t="shared" si="12"/>
        <v/>
      </c>
      <c r="K67" s="488" t="str">
        <f t="shared" si="12"/>
        <v/>
      </c>
      <c r="L67" s="488" t="e">
        <f t="shared" si="13"/>
        <v>#N/A</v>
      </c>
    </row>
    <row r="68" spans="1:12" ht="15" customHeight="1" x14ac:dyDescent="0.2">
      <c r="A68" s="490" t="s">
        <v>474</v>
      </c>
      <c r="B68" s="487">
        <v>214764</v>
      </c>
      <c r="C68" s="487">
        <v>48090</v>
      </c>
      <c r="D68" s="487">
        <v>24987</v>
      </c>
      <c r="E68" s="488">
        <f t="shared" si="11"/>
        <v>111.49968330443269</v>
      </c>
      <c r="F68" s="488">
        <f t="shared" si="11"/>
        <v>96.10887942922237</v>
      </c>
      <c r="G68" s="488">
        <f t="shared" si="11"/>
        <v>121.57940833008954</v>
      </c>
      <c r="H68" s="489" t="str">
        <f t="shared" si="14"/>
        <v/>
      </c>
      <c r="I68" s="488" t="str">
        <f t="shared" si="12"/>
        <v/>
      </c>
      <c r="J68" s="488" t="str">
        <f t="shared" si="12"/>
        <v/>
      </c>
      <c r="K68" s="488" t="str">
        <f t="shared" si="12"/>
        <v/>
      </c>
      <c r="L68" s="488" t="e">
        <f t="shared" si="13"/>
        <v>#N/A</v>
      </c>
    </row>
    <row r="69" spans="1:12" ht="15" customHeight="1" x14ac:dyDescent="0.2">
      <c r="A69" s="490">
        <v>43344</v>
      </c>
      <c r="B69" s="487">
        <v>219437</v>
      </c>
      <c r="C69" s="487">
        <v>46913</v>
      </c>
      <c r="D69" s="487">
        <v>26058</v>
      </c>
      <c r="E69" s="488">
        <f t="shared" si="11"/>
        <v>113.92577901917826</v>
      </c>
      <c r="F69" s="488">
        <f t="shared" si="11"/>
        <v>93.756620101125165</v>
      </c>
      <c r="G69" s="488">
        <f t="shared" si="11"/>
        <v>126.79057999221487</v>
      </c>
      <c r="H69" s="489">
        <f t="shared" si="14"/>
        <v>43344</v>
      </c>
      <c r="I69" s="488">
        <f t="shared" si="12"/>
        <v>113.92577901917826</v>
      </c>
      <c r="J69" s="488">
        <f t="shared" si="12"/>
        <v>93.756620101125165</v>
      </c>
      <c r="K69" s="488">
        <f t="shared" si="12"/>
        <v>126.79057999221487</v>
      </c>
      <c r="L69" s="488" t="e">
        <f t="shared" si="13"/>
        <v>#N/A</v>
      </c>
    </row>
    <row r="70" spans="1:12" ht="15" customHeight="1" x14ac:dyDescent="0.2">
      <c r="A70" s="490" t="s">
        <v>475</v>
      </c>
      <c r="B70" s="487">
        <v>219003</v>
      </c>
      <c r="C70" s="487">
        <v>46921</v>
      </c>
      <c r="D70" s="487">
        <v>25994</v>
      </c>
      <c r="E70" s="488">
        <f t="shared" si="11"/>
        <v>113.70045791063994</v>
      </c>
      <c r="F70" s="488">
        <f t="shared" si="11"/>
        <v>93.77260826988028</v>
      </c>
      <c r="G70" s="488">
        <f t="shared" si="11"/>
        <v>126.4791747761775</v>
      </c>
      <c r="H70" s="489" t="str">
        <f t="shared" si="14"/>
        <v/>
      </c>
      <c r="I70" s="488" t="str">
        <f t="shared" si="12"/>
        <v/>
      </c>
      <c r="J70" s="488" t="str">
        <f t="shared" si="12"/>
        <v/>
      </c>
      <c r="K70" s="488" t="str">
        <f t="shared" si="12"/>
        <v/>
      </c>
      <c r="L70" s="488" t="e">
        <f t="shared" si="13"/>
        <v>#N/A</v>
      </c>
    </row>
    <row r="71" spans="1:12" ht="15" customHeight="1" x14ac:dyDescent="0.2">
      <c r="A71" s="490" t="s">
        <v>476</v>
      </c>
      <c r="B71" s="487">
        <v>219533</v>
      </c>
      <c r="C71" s="487">
        <v>46748</v>
      </c>
      <c r="D71" s="487">
        <v>25940</v>
      </c>
      <c r="E71" s="491">
        <f t="shared" ref="E71:G75" si="15">IF($A$51=37802,IF(COUNTBLANK(B$51:B$70)&gt;0,#N/A,IF(ISBLANK(B71)=FALSE,B71/B$51*100,#N/A)),IF(COUNTBLANK(B$51:B$75)&gt;0,#N/A,B71/B$51*100))</f>
        <v>113.97561963304848</v>
      </c>
      <c r="F71" s="491">
        <f t="shared" si="15"/>
        <v>93.426864120550789</v>
      </c>
      <c r="G71" s="491">
        <f t="shared" si="15"/>
        <v>126.21642662514596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219456</v>
      </c>
      <c r="C72" s="487">
        <v>47328</v>
      </c>
      <c r="D72" s="487">
        <v>26532</v>
      </c>
      <c r="E72" s="491">
        <f t="shared" si="15"/>
        <v>113.93564330734007</v>
      </c>
      <c r="F72" s="491">
        <f t="shared" si="15"/>
        <v>94.586006355297087</v>
      </c>
      <c r="G72" s="491">
        <f t="shared" si="15"/>
        <v>129.09692487349162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224494</v>
      </c>
      <c r="C73" s="487">
        <v>45746</v>
      </c>
      <c r="D73" s="487">
        <v>27560</v>
      </c>
      <c r="E73" s="491">
        <f t="shared" si="15"/>
        <v>116.55123718940472</v>
      </c>
      <c r="F73" s="491">
        <f t="shared" si="15"/>
        <v>91.424345983971861</v>
      </c>
      <c r="G73" s="491">
        <f t="shared" si="15"/>
        <v>134.09887115609186</v>
      </c>
      <c r="H73" s="492">
        <f>IF(A$51=37802,IF(ISERROR(L73)=TRUE,IF(ISBLANK(A73)=FALSE,IF(MONTH(A73)=MONTH(MAX(A$51:A$75)),A73,""),""),""),IF(ISERROR(L73)=TRUE,IF(MONTH(A73)=MONTH(MAX(A$51:A$75)),A73,""),""))</f>
        <v>43709</v>
      </c>
      <c r="I73" s="488">
        <f t="shared" si="12"/>
        <v>116.55123718940472</v>
      </c>
      <c r="J73" s="488">
        <f t="shared" si="12"/>
        <v>91.424345983971861</v>
      </c>
      <c r="K73" s="488">
        <f t="shared" si="12"/>
        <v>134.09887115609186</v>
      </c>
      <c r="L73" s="488" t="e">
        <f t="shared" si="13"/>
        <v>#N/A</v>
      </c>
    </row>
    <row r="74" spans="1:12" ht="15" customHeight="1" x14ac:dyDescent="0.2">
      <c r="A74" s="490" t="s">
        <v>478</v>
      </c>
      <c r="B74" s="487">
        <v>222921</v>
      </c>
      <c r="C74" s="487">
        <v>45568</v>
      </c>
      <c r="D74" s="487">
        <v>27229</v>
      </c>
      <c r="E74" s="491">
        <f t="shared" si="15"/>
        <v>115.7345779642186</v>
      </c>
      <c r="F74" s="491">
        <f t="shared" si="15"/>
        <v>91.06860922917042</v>
      </c>
      <c r="G74" s="491">
        <f t="shared" si="15"/>
        <v>132.48832230439859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223367</v>
      </c>
      <c r="C75" s="493">
        <v>44073</v>
      </c>
      <c r="D75" s="493">
        <v>26208</v>
      </c>
      <c r="E75" s="491">
        <f t="shared" si="15"/>
        <v>115.9661291494907</v>
      </c>
      <c r="F75" s="491">
        <f t="shared" si="15"/>
        <v>88.080820193057136</v>
      </c>
      <c r="G75" s="491">
        <f t="shared" si="15"/>
        <v>127.52043596730245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116.55123718940472</v>
      </c>
      <c r="J77" s="488">
        <f>IF(J75&lt;&gt;"",J75,IF(J74&lt;&gt;"",J74,IF(J73&lt;&gt;"",J73,IF(J72&lt;&gt;"",J72,IF(J71&lt;&gt;"",J71,IF(J70&lt;&gt;"",J70,""))))))</f>
        <v>91.424345983971861</v>
      </c>
      <c r="K77" s="488">
        <f>IF(K75&lt;&gt;"",K75,IF(K74&lt;&gt;"",K74,IF(K73&lt;&gt;"",K73,IF(K72&lt;&gt;"",K72,IF(K71&lt;&gt;"",K71,IF(K70&lt;&gt;"",K70,""))))))</f>
        <v>134.09887115609186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+16,6%</v>
      </c>
      <c r="J79" s="488" t="str">
        <f>"GeB - ausschließlich: "&amp;IF(J77&gt;100,"+","")&amp;TEXT(J77-100,"0,0")&amp;"%"</f>
        <v>GeB - ausschließlich: -8,6%</v>
      </c>
      <c r="K79" s="488" t="str">
        <f>"GeB - im Nebenjob: "&amp;IF(K77&gt;100,"+","")&amp;TEXT(K77-100,"0,0")&amp;"%"</f>
        <v>GeB - im Nebenjob: +34,1%</v>
      </c>
    </row>
    <row r="81" spans="9:9" ht="15" customHeight="1" x14ac:dyDescent="0.2">
      <c r="I81" s="488" t="str">
        <f>IF(ISERROR(HLOOKUP(1,I$78:K$79,2,FALSE)),"",HLOOKUP(1,I$78:K$79,2,FALSE))</f>
        <v>GeB - im Nebenjob: +34,1%</v>
      </c>
    </row>
    <row r="82" spans="9:9" ht="15" customHeight="1" x14ac:dyDescent="0.2">
      <c r="I82" s="488" t="str">
        <f>IF(ISERROR(HLOOKUP(2,I$78:K$79,2,FALSE)),"",HLOOKUP(2,I$78:K$79,2,FALSE))</f>
        <v>SvB: +16,6%</v>
      </c>
    </row>
    <row r="83" spans="9:9" ht="15" customHeight="1" x14ac:dyDescent="0.2">
      <c r="I83" s="488" t="str">
        <f>IF(ISERROR(HLOOKUP(3,I$78:K$79,2,FALSE)),"",HLOOKUP(3,I$78:K$79,2,FALSE))</f>
        <v>GeB - ausschließlich: -8,6%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223367</v>
      </c>
      <c r="E12" s="114">
        <v>222921</v>
      </c>
      <c r="F12" s="114">
        <v>224494</v>
      </c>
      <c r="G12" s="114">
        <v>219456</v>
      </c>
      <c r="H12" s="114">
        <v>219533</v>
      </c>
      <c r="I12" s="115">
        <v>3834</v>
      </c>
      <c r="J12" s="116">
        <v>1.7464344768212523</v>
      </c>
      <c r="N12" s="117"/>
    </row>
    <row r="13" spans="1:15" s="110" customFormat="1" ht="13.5" customHeight="1" x14ac:dyDescent="0.2">
      <c r="A13" s="118" t="s">
        <v>105</v>
      </c>
      <c r="B13" s="119" t="s">
        <v>106</v>
      </c>
      <c r="C13" s="113">
        <v>56.56789051202729</v>
      </c>
      <c r="D13" s="114">
        <v>126354</v>
      </c>
      <c r="E13" s="114">
        <v>126226</v>
      </c>
      <c r="F13" s="114">
        <v>127781</v>
      </c>
      <c r="G13" s="114">
        <v>125125</v>
      </c>
      <c r="H13" s="114">
        <v>125277</v>
      </c>
      <c r="I13" s="115">
        <v>1077</v>
      </c>
      <c r="J13" s="116">
        <v>0.85969491606599779</v>
      </c>
    </row>
    <row r="14" spans="1:15" s="110" customFormat="1" ht="13.5" customHeight="1" x14ac:dyDescent="0.2">
      <c r="A14" s="120"/>
      <c r="B14" s="119" t="s">
        <v>107</v>
      </c>
      <c r="C14" s="113">
        <v>43.43210948797271</v>
      </c>
      <c r="D14" s="114">
        <v>97013</v>
      </c>
      <c r="E14" s="114">
        <v>96695</v>
      </c>
      <c r="F14" s="114">
        <v>96713</v>
      </c>
      <c r="G14" s="114">
        <v>94331</v>
      </c>
      <c r="H14" s="114">
        <v>94256</v>
      </c>
      <c r="I14" s="115">
        <v>2757</v>
      </c>
      <c r="J14" s="116">
        <v>2.9250127312850109</v>
      </c>
    </row>
    <row r="15" spans="1:15" s="110" customFormat="1" ht="13.5" customHeight="1" x14ac:dyDescent="0.2">
      <c r="A15" s="118" t="s">
        <v>105</v>
      </c>
      <c r="B15" s="121" t="s">
        <v>108</v>
      </c>
      <c r="C15" s="113">
        <v>12.614217856711152</v>
      </c>
      <c r="D15" s="114">
        <v>28176</v>
      </c>
      <c r="E15" s="114">
        <v>29001</v>
      </c>
      <c r="F15" s="114">
        <v>30225</v>
      </c>
      <c r="G15" s="114">
        <v>27161</v>
      </c>
      <c r="H15" s="114">
        <v>28354</v>
      </c>
      <c r="I15" s="115">
        <v>-178</v>
      </c>
      <c r="J15" s="116">
        <v>-0.62777738590675036</v>
      </c>
    </row>
    <row r="16" spans="1:15" s="110" customFormat="1" ht="13.5" customHeight="1" x14ac:dyDescent="0.2">
      <c r="A16" s="118"/>
      <c r="B16" s="121" t="s">
        <v>109</v>
      </c>
      <c r="C16" s="113">
        <v>66.359847246907549</v>
      </c>
      <c r="D16" s="114">
        <v>148226</v>
      </c>
      <c r="E16" s="114">
        <v>147578</v>
      </c>
      <c r="F16" s="114">
        <v>148512</v>
      </c>
      <c r="G16" s="114">
        <v>147540</v>
      </c>
      <c r="H16" s="114">
        <v>147350</v>
      </c>
      <c r="I16" s="115">
        <v>876</v>
      </c>
      <c r="J16" s="116">
        <v>0.59450288428910758</v>
      </c>
    </row>
    <row r="17" spans="1:10" s="110" customFormat="1" ht="13.5" customHeight="1" x14ac:dyDescent="0.2">
      <c r="A17" s="118"/>
      <c r="B17" s="121" t="s">
        <v>110</v>
      </c>
      <c r="C17" s="113">
        <v>19.850738918461545</v>
      </c>
      <c r="D17" s="114">
        <v>44340</v>
      </c>
      <c r="E17" s="114">
        <v>43748</v>
      </c>
      <c r="F17" s="114">
        <v>43190</v>
      </c>
      <c r="G17" s="114">
        <v>42286</v>
      </c>
      <c r="H17" s="114">
        <v>41452</v>
      </c>
      <c r="I17" s="115">
        <v>2888</v>
      </c>
      <c r="J17" s="116">
        <v>6.9670944707131142</v>
      </c>
    </row>
    <row r="18" spans="1:10" s="110" customFormat="1" ht="13.5" customHeight="1" x14ac:dyDescent="0.2">
      <c r="A18" s="120"/>
      <c r="B18" s="121" t="s">
        <v>111</v>
      </c>
      <c r="C18" s="113">
        <v>1.1751959779197465</v>
      </c>
      <c r="D18" s="114">
        <v>2625</v>
      </c>
      <c r="E18" s="114">
        <v>2594</v>
      </c>
      <c r="F18" s="114">
        <v>2567</v>
      </c>
      <c r="G18" s="114">
        <v>2469</v>
      </c>
      <c r="H18" s="114">
        <v>2377</v>
      </c>
      <c r="I18" s="115">
        <v>248</v>
      </c>
      <c r="J18" s="116">
        <v>10.43331931005469</v>
      </c>
    </row>
    <row r="19" spans="1:10" s="110" customFormat="1" ht="13.5" customHeight="1" x14ac:dyDescent="0.2">
      <c r="A19" s="120"/>
      <c r="B19" s="121" t="s">
        <v>112</v>
      </c>
      <c r="C19" s="113">
        <v>0.29905939552395833</v>
      </c>
      <c r="D19" s="114">
        <v>668</v>
      </c>
      <c r="E19" s="114">
        <v>661</v>
      </c>
      <c r="F19" s="114">
        <v>659</v>
      </c>
      <c r="G19" s="114">
        <v>566</v>
      </c>
      <c r="H19" s="114">
        <v>559</v>
      </c>
      <c r="I19" s="115">
        <v>109</v>
      </c>
      <c r="J19" s="116">
        <v>19.499105545617173</v>
      </c>
    </row>
    <row r="20" spans="1:10" s="110" customFormat="1" ht="13.5" customHeight="1" x14ac:dyDescent="0.2">
      <c r="A20" s="118" t="s">
        <v>113</v>
      </c>
      <c r="B20" s="122" t="s">
        <v>114</v>
      </c>
      <c r="C20" s="113">
        <v>73.207322478253275</v>
      </c>
      <c r="D20" s="114">
        <v>163521</v>
      </c>
      <c r="E20" s="114">
        <v>163533</v>
      </c>
      <c r="F20" s="114">
        <v>165543</v>
      </c>
      <c r="G20" s="114">
        <v>161634</v>
      </c>
      <c r="H20" s="114">
        <v>162330</v>
      </c>
      <c r="I20" s="115">
        <v>1191</v>
      </c>
      <c r="J20" s="116">
        <v>0.73369063019774539</v>
      </c>
    </row>
    <row r="21" spans="1:10" s="110" customFormat="1" ht="13.5" customHeight="1" x14ac:dyDescent="0.2">
      <c r="A21" s="120"/>
      <c r="B21" s="122" t="s">
        <v>115</v>
      </c>
      <c r="C21" s="113">
        <v>26.792677521746722</v>
      </c>
      <c r="D21" s="114">
        <v>59846</v>
      </c>
      <c r="E21" s="114">
        <v>59388</v>
      </c>
      <c r="F21" s="114">
        <v>58951</v>
      </c>
      <c r="G21" s="114">
        <v>57822</v>
      </c>
      <c r="H21" s="114">
        <v>57203</v>
      </c>
      <c r="I21" s="115">
        <v>2643</v>
      </c>
      <c r="J21" s="116">
        <v>4.6203870426376241</v>
      </c>
    </row>
    <row r="22" spans="1:10" s="110" customFormat="1" ht="13.5" customHeight="1" x14ac:dyDescent="0.2">
      <c r="A22" s="118" t="s">
        <v>113</v>
      </c>
      <c r="B22" s="122" t="s">
        <v>116</v>
      </c>
      <c r="C22" s="113">
        <v>92.44561640707893</v>
      </c>
      <c r="D22" s="114">
        <v>206493</v>
      </c>
      <c r="E22" s="114">
        <v>206773</v>
      </c>
      <c r="F22" s="114">
        <v>207915</v>
      </c>
      <c r="G22" s="114">
        <v>203457</v>
      </c>
      <c r="H22" s="114">
        <v>203886</v>
      </c>
      <c r="I22" s="115">
        <v>2607</v>
      </c>
      <c r="J22" s="116">
        <v>1.2786557193725905</v>
      </c>
    </row>
    <row r="23" spans="1:10" s="110" customFormat="1" ht="13.5" customHeight="1" x14ac:dyDescent="0.2">
      <c r="A23" s="123"/>
      <c r="B23" s="124" t="s">
        <v>117</v>
      </c>
      <c r="C23" s="125">
        <v>7.501555735627913</v>
      </c>
      <c r="D23" s="114">
        <v>16756</v>
      </c>
      <c r="E23" s="114">
        <v>16025</v>
      </c>
      <c r="F23" s="114">
        <v>16454</v>
      </c>
      <c r="G23" s="114">
        <v>15896</v>
      </c>
      <c r="H23" s="114">
        <v>15545</v>
      </c>
      <c r="I23" s="115">
        <v>1211</v>
      </c>
      <c r="J23" s="116">
        <v>7.7902862656802832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70281</v>
      </c>
      <c r="E26" s="114">
        <v>72797</v>
      </c>
      <c r="F26" s="114">
        <v>73306</v>
      </c>
      <c r="G26" s="114">
        <v>73860</v>
      </c>
      <c r="H26" s="140">
        <v>72688</v>
      </c>
      <c r="I26" s="115">
        <v>-2407</v>
      </c>
      <c r="J26" s="116">
        <v>-3.3114131631080785</v>
      </c>
    </row>
    <row r="27" spans="1:10" s="110" customFormat="1" ht="13.5" customHeight="1" x14ac:dyDescent="0.2">
      <c r="A27" s="118" t="s">
        <v>105</v>
      </c>
      <c r="B27" s="119" t="s">
        <v>106</v>
      </c>
      <c r="C27" s="113">
        <v>41.043809849034588</v>
      </c>
      <c r="D27" s="115">
        <v>28846</v>
      </c>
      <c r="E27" s="114">
        <v>29606</v>
      </c>
      <c r="F27" s="114">
        <v>29767</v>
      </c>
      <c r="G27" s="114">
        <v>29771</v>
      </c>
      <c r="H27" s="140">
        <v>29128</v>
      </c>
      <c r="I27" s="115">
        <v>-282</v>
      </c>
      <c r="J27" s="116">
        <v>-0.96814062070859652</v>
      </c>
    </row>
    <row r="28" spans="1:10" s="110" customFormat="1" ht="13.5" customHeight="1" x14ac:dyDescent="0.2">
      <c r="A28" s="120"/>
      <c r="B28" s="119" t="s">
        <v>107</v>
      </c>
      <c r="C28" s="113">
        <v>58.956190150965412</v>
      </c>
      <c r="D28" s="115">
        <v>41435</v>
      </c>
      <c r="E28" s="114">
        <v>43191</v>
      </c>
      <c r="F28" s="114">
        <v>43539</v>
      </c>
      <c r="G28" s="114">
        <v>44089</v>
      </c>
      <c r="H28" s="140">
        <v>43560</v>
      </c>
      <c r="I28" s="115">
        <v>-2125</v>
      </c>
      <c r="J28" s="116">
        <v>-4.878328741965106</v>
      </c>
    </row>
    <row r="29" spans="1:10" s="110" customFormat="1" ht="13.5" customHeight="1" x14ac:dyDescent="0.2">
      <c r="A29" s="118" t="s">
        <v>105</v>
      </c>
      <c r="B29" s="121" t="s">
        <v>108</v>
      </c>
      <c r="C29" s="113">
        <v>19.994023989413925</v>
      </c>
      <c r="D29" s="115">
        <v>14052</v>
      </c>
      <c r="E29" s="114">
        <v>14812</v>
      </c>
      <c r="F29" s="114">
        <v>14957</v>
      </c>
      <c r="G29" s="114">
        <v>15396</v>
      </c>
      <c r="H29" s="140">
        <v>14668</v>
      </c>
      <c r="I29" s="115">
        <v>-616</v>
      </c>
      <c r="J29" s="116">
        <v>-4.1996182165257707</v>
      </c>
    </row>
    <row r="30" spans="1:10" s="110" customFormat="1" ht="13.5" customHeight="1" x14ac:dyDescent="0.2">
      <c r="A30" s="118"/>
      <c r="B30" s="121" t="s">
        <v>109</v>
      </c>
      <c r="C30" s="113">
        <v>45.837424054865465</v>
      </c>
      <c r="D30" s="115">
        <v>32215</v>
      </c>
      <c r="E30" s="114">
        <v>33548</v>
      </c>
      <c r="F30" s="114">
        <v>33941</v>
      </c>
      <c r="G30" s="114">
        <v>34320</v>
      </c>
      <c r="H30" s="140">
        <v>34215</v>
      </c>
      <c r="I30" s="115">
        <v>-2000</v>
      </c>
      <c r="J30" s="116">
        <v>-5.8453894490720444</v>
      </c>
    </row>
    <row r="31" spans="1:10" s="110" customFormat="1" ht="13.5" customHeight="1" x14ac:dyDescent="0.2">
      <c r="A31" s="118"/>
      <c r="B31" s="121" t="s">
        <v>110</v>
      </c>
      <c r="C31" s="113">
        <v>19.661074828189694</v>
      </c>
      <c r="D31" s="115">
        <v>13818</v>
      </c>
      <c r="E31" s="114">
        <v>14059</v>
      </c>
      <c r="F31" s="114">
        <v>14078</v>
      </c>
      <c r="G31" s="114">
        <v>14017</v>
      </c>
      <c r="H31" s="140">
        <v>13866</v>
      </c>
      <c r="I31" s="115">
        <v>-48</v>
      </c>
      <c r="J31" s="116">
        <v>-0.34617048896581565</v>
      </c>
    </row>
    <row r="32" spans="1:10" s="110" customFormat="1" ht="13.5" customHeight="1" x14ac:dyDescent="0.2">
      <c r="A32" s="120"/>
      <c r="B32" s="121" t="s">
        <v>111</v>
      </c>
      <c r="C32" s="113">
        <v>14.507477127530912</v>
      </c>
      <c r="D32" s="115">
        <v>10196</v>
      </c>
      <c r="E32" s="114">
        <v>10378</v>
      </c>
      <c r="F32" s="114">
        <v>10330</v>
      </c>
      <c r="G32" s="114">
        <v>10127</v>
      </c>
      <c r="H32" s="140">
        <v>9939</v>
      </c>
      <c r="I32" s="115">
        <v>257</v>
      </c>
      <c r="J32" s="116">
        <v>2.5857732166213907</v>
      </c>
    </row>
    <row r="33" spans="1:10" s="110" customFormat="1" ht="13.5" customHeight="1" x14ac:dyDescent="0.2">
      <c r="A33" s="120"/>
      <c r="B33" s="121" t="s">
        <v>112</v>
      </c>
      <c r="C33" s="113">
        <v>1.519614120459299</v>
      </c>
      <c r="D33" s="115">
        <v>1068</v>
      </c>
      <c r="E33" s="114">
        <v>1104</v>
      </c>
      <c r="F33" s="114">
        <v>1185</v>
      </c>
      <c r="G33" s="114">
        <v>1010</v>
      </c>
      <c r="H33" s="140">
        <v>969</v>
      </c>
      <c r="I33" s="115">
        <v>99</v>
      </c>
      <c r="J33" s="116">
        <v>10.216718266253871</v>
      </c>
    </row>
    <row r="34" spans="1:10" s="110" customFormat="1" ht="13.5" customHeight="1" x14ac:dyDescent="0.2">
      <c r="A34" s="118" t="s">
        <v>113</v>
      </c>
      <c r="B34" s="122" t="s">
        <v>116</v>
      </c>
      <c r="C34" s="113">
        <v>93.48757132084063</v>
      </c>
      <c r="D34" s="115">
        <v>65704</v>
      </c>
      <c r="E34" s="114">
        <v>68065</v>
      </c>
      <c r="F34" s="114">
        <v>68567</v>
      </c>
      <c r="G34" s="114">
        <v>68994</v>
      </c>
      <c r="H34" s="140">
        <v>68036</v>
      </c>
      <c r="I34" s="115">
        <v>-2332</v>
      </c>
      <c r="J34" s="116">
        <v>-3.4275971544476453</v>
      </c>
    </row>
    <row r="35" spans="1:10" s="110" customFormat="1" ht="13.5" customHeight="1" x14ac:dyDescent="0.2">
      <c r="A35" s="118"/>
      <c r="B35" s="119" t="s">
        <v>117</v>
      </c>
      <c r="C35" s="113">
        <v>6.3616055548441262</v>
      </c>
      <c r="D35" s="115">
        <v>4471</v>
      </c>
      <c r="E35" s="114">
        <v>4617</v>
      </c>
      <c r="F35" s="114">
        <v>4626</v>
      </c>
      <c r="G35" s="114">
        <v>4741</v>
      </c>
      <c r="H35" s="140">
        <v>4528</v>
      </c>
      <c r="I35" s="115">
        <v>-57</v>
      </c>
      <c r="J35" s="116">
        <v>-1.2588339222614842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44073</v>
      </c>
      <c r="E37" s="114">
        <v>45568</v>
      </c>
      <c r="F37" s="114">
        <v>45746</v>
      </c>
      <c r="G37" s="114">
        <v>47328</v>
      </c>
      <c r="H37" s="140">
        <v>46748</v>
      </c>
      <c r="I37" s="115">
        <v>-2675</v>
      </c>
      <c r="J37" s="116">
        <v>-5.7221699324035251</v>
      </c>
    </row>
    <row r="38" spans="1:10" s="110" customFormat="1" ht="13.5" customHeight="1" x14ac:dyDescent="0.2">
      <c r="A38" s="118" t="s">
        <v>105</v>
      </c>
      <c r="B38" s="119" t="s">
        <v>106</v>
      </c>
      <c r="C38" s="113">
        <v>36.022054318970795</v>
      </c>
      <c r="D38" s="115">
        <v>15876</v>
      </c>
      <c r="E38" s="114">
        <v>16180</v>
      </c>
      <c r="F38" s="114">
        <v>16086</v>
      </c>
      <c r="G38" s="114">
        <v>16646</v>
      </c>
      <c r="H38" s="140">
        <v>16275</v>
      </c>
      <c r="I38" s="115">
        <v>-399</v>
      </c>
      <c r="J38" s="116">
        <v>-2.4516129032258065</v>
      </c>
    </row>
    <row r="39" spans="1:10" s="110" customFormat="1" ht="13.5" customHeight="1" x14ac:dyDescent="0.2">
      <c r="A39" s="120"/>
      <c r="B39" s="119" t="s">
        <v>107</v>
      </c>
      <c r="C39" s="113">
        <v>63.977945681029205</v>
      </c>
      <c r="D39" s="115">
        <v>28197</v>
      </c>
      <c r="E39" s="114">
        <v>29388</v>
      </c>
      <c r="F39" s="114">
        <v>29660</v>
      </c>
      <c r="G39" s="114">
        <v>30682</v>
      </c>
      <c r="H39" s="140">
        <v>30473</v>
      </c>
      <c r="I39" s="115">
        <v>-2276</v>
      </c>
      <c r="J39" s="116">
        <v>-7.4689069011912181</v>
      </c>
    </row>
    <row r="40" spans="1:10" s="110" customFormat="1" ht="13.5" customHeight="1" x14ac:dyDescent="0.2">
      <c r="A40" s="118" t="s">
        <v>105</v>
      </c>
      <c r="B40" s="121" t="s">
        <v>108</v>
      </c>
      <c r="C40" s="113">
        <v>22.09969822794001</v>
      </c>
      <c r="D40" s="115">
        <v>9740</v>
      </c>
      <c r="E40" s="114">
        <v>10105</v>
      </c>
      <c r="F40" s="114">
        <v>9992</v>
      </c>
      <c r="G40" s="114">
        <v>11038</v>
      </c>
      <c r="H40" s="140">
        <v>10351</v>
      </c>
      <c r="I40" s="115">
        <v>-611</v>
      </c>
      <c r="J40" s="116">
        <v>-5.9028113225775289</v>
      </c>
    </row>
    <row r="41" spans="1:10" s="110" customFormat="1" ht="13.5" customHeight="1" x14ac:dyDescent="0.2">
      <c r="A41" s="118"/>
      <c r="B41" s="121" t="s">
        <v>109</v>
      </c>
      <c r="C41" s="113">
        <v>33.4603952533297</v>
      </c>
      <c r="D41" s="115">
        <v>14747</v>
      </c>
      <c r="E41" s="114">
        <v>15544</v>
      </c>
      <c r="F41" s="114">
        <v>15773</v>
      </c>
      <c r="G41" s="114">
        <v>16409</v>
      </c>
      <c r="H41" s="140">
        <v>16701</v>
      </c>
      <c r="I41" s="115">
        <v>-1954</v>
      </c>
      <c r="J41" s="116">
        <v>-11.699898209688042</v>
      </c>
    </row>
    <row r="42" spans="1:10" s="110" customFormat="1" ht="13.5" customHeight="1" x14ac:dyDescent="0.2">
      <c r="A42" s="118"/>
      <c r="B42" s="121" t="s">
        <v>110</v>
      </c>
      <c r="C42" s="113">
        <v>21.913643273659609</v>
      </c>
      <c r="D42" s="115">
        <v>9658</v>
      </c>
      <c r="E42" s="114">
        <v>9827</v>
      </c>
      <c r="F42" s="114">
        <v>9921</v>
      </c>
      <c r="G42" s="114">
        <v>9997</v>
      </c>
      <c r="H42" s="140">
        <v>10009</v>
      </c>
      <c r="I42" s="115">
        <v>-351</v>
      </c>
      <c r="J42" s="116">
        <v>-3.5068438405435107</v>
      </c>
    </row>
    <row r="43" spans="1:10" s="110" customFormat="1" ht="13.5" customHeight="1" x14ac:dyDescent="0.2">
      <c r="A43" s="120"/>
      <c r="B43" s="121" t="s">
        <v>111</v>
      </c>
      <c r="C43" s="113">
        <v>22.526263245070677</v>
      </c>
      <c r="D43" s="115">
        <v>9928</v>
      </c>
      <c r="E43" s="114">
        <v>10092</v>
      </c>
      <c r="F43" s="114">
        <v>10060</v>
      </c>
      <c r="G43" s="114">
        <v>9884</v>
      </c>
      <c r="H43" s="140">
        <v>9687</v>
      </c>
      <c r="I43" s="115">
        <v>241</v>
      </c>
      <c r="J43" s="116">
        <v>2.4878703416950554</v>
      </c>
    </row>
    <row r="44" spans="1:10" s="110" customFormat="1" ht="13.5" customHeight="1" x14ac:dyDescent="0.2">
      <c r="A44" s="120"/>
      <c r="B44" s="121" t="s">
        <v>112</v>
      </c>
      <c r="C44" s="113">
        <v>2.2780387085063416</v>
      </c>
      <c r="D44" s="115">
        <v>1004</v>
      </c>
      <c r="E44" s="114">
        <v>1039</v>
      </c>
      <c r="F44" s="114">
        <v>1121</v>
      </c>
      <c r="G44" s="114">
        <v>958</v>
      </c>
      <c r="H44" s="140">
        <v>903</v>
      </c>
      <c r="I44" s="115">
        <v>101</v>
      </c>
      <c r="J44" s="116">
        <v>11.184939091915837</v>
      </c>
    </row>
    <row r="45" spans="1:10" s="110" customFormat="1" ht="13.5" customHeight="1" x14ac:dyDescent="0.2">
      <c r="A45" s="118" t="s">
        <v>113</v>
      </c>
      <c r="B45" s="122" t="s">
        <v>116</v>
      </c>
      <c r="C45" s="113">
        <v>92.891339368774538</v>
      </c>
      <c r="D45" s="115">
        <v>40940</v>
      </c>
      <c r="E45" s="114">
        <v>42292</v>
      </c>
      <c r="F45" s="114">
        <v>42473</v>
      </c>
      <c r="G45" s="114">
        <v>43882</v>
      </c>
      <c r="H45" s="140">
        <v>43421</v>
      </c>
      <c r="I45" s="115">
        <v>-2481</v>
      </c>
      <c r="J45" s="116">
        <v>-5.7138251076667972</v>
      </c>
    </row>
    <row r="46" spans="1:10" s="110" customFormat="1" ht="13.5" customHeight="1" x14ac:dyDescent="0.2">
      <c r="A46" s="118"/>
      <c r="B46" s="119" t="s">
        <v>117</v>
      </c>
      <c r="C46" s="113">
        <v>6.8726884940893518</v>
      </c>
      <c r="D46" s="115">
        <v>3029</v>
      </c>
      <c r="E46" s="114">
        <v>3164</v>
      </c>
      <c r="F46" s="114">
        <v>3164</v>
      </c>
      <c r="G46" s="114">
        <v>3324</v>
      </c>
      <c r="H46" s="140">
        <v>3207</v>
      </c>
      <c r="I46" s="115">
        <v>-178</v>
      </c>
      <c r="J46" s="116">
        <v>-5.5503585905830999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26208</v>
      </c>
      <c r="E48" s="114">
        <v>27229</v>
      </c>
      <c r="F48" s="114">
        <v>27560</v>
      </c>
      <c r="G48" s="114">
        <v>26532</v>
      </c>
      <c r="H48" s="140">
        <v>25940</v>
      </c>
      <c r="I48" s="115">
        <v>268</v>
      </c>
      <c r="J48" s="116">
        <v>1.0331534309946029</v>
      </c>
    </row>
    <row r="49" spans="1:12" s="110" customFormat="1" ht="13.5" customHeight="1" x14ac:dyDescent="0.2">
      <c r="A49" s="118" t="s">
        <v>105</v>
      </c>
      <c r="B49" s="119" t="s">
        <v>106</v>
      </c>
      <c r="C49" s="113">
        <v>49.48870573870574</v>
      </c>
      <c r="D49" s="115">
        <v>12970</v>
      </c>
      <c r="E49" s="114">
        <v>13426</v>
      </c>
      <c r="F49" s="114">
        <v>13681</v>
      </c>
      <c r="G49" s="114">
        <v>13125</v>
      </c>
      <c r="H49" s="140">
        <v>12853</v>
      </c>
      <c r="I49" s="115">
        <v>117</v>
      </c>
      <c r="J49" s="116">
        <v>0.91029331673539249</v>
      </c>
    </row>
    <row r="50" spans="1:12" s="110" customFormat="1" ht="13.5" customHeight="1" x14ac:dyDescent="0.2">
      <c r="A50" s="120"/>
      <c r="B50" s="119" t="s">
        <v>107</v>
      </c>
      <c r="C50" s="113">
        <v>50.51129426129426</v>
      </c>
      <c r="D50" s="115">
        <v>13238</v>
      </c>
      <c r="E50" s="114">
        <v>13803</v>
      </c>
      <c r="F50" s="114">
        <v>13879</v>
      </c>
      <c r="G50" s="114">
        <v>13407</v>
      </c>
      <c r="H50" s="140">
        <v>13087</v>
      </c>
      <c r="I50" s="115">
        <v>151</v>
      </c>
      <c r="J50" s="116">
        <v>1.1538167647283564</v>
      </c>
    </row>
    <row r="51" spans="1:12" s="110" customFormat="1" ht="13.5" customHeight="1" x14ac:dyDescent="0.2">
      <c r="A51" s="118" t="s">
        <v>105</v>
      </c>
      <c r="B51" s="121" t="s">
        <v>108</v>
      </c>
      <c r="C51" s="113">
        <v>16.452991452991451</v>
      </c>
      <c r="D51" s="115">
        <v>4312</v>
      </c>
      <c r="E51" s="114">
        <v>4707</v>
      </c>
      <c r="F51" s="114">
        <v>4965</v>
      </c>
      <c r="G51" s="114">
        <v>4358</v>
      </c>
      <c r="H51" s="140">
        <v>4317</v>
      </c>
      <c r="I51" s="115">
        <v>-5</v>
      </c>
      <c r="J51" s="116">
        <v>-0.11582117211026176</v>
      </c>
    </row>
    <row r="52" spans="1:12" s="110" customFormat="1" ht="13.5" customHeight="1" x14ac:dyDescent="0.2">
      <c r="A52" s="118"/>
      <c r="B52" s="121" t="s">
        <v>109</v>
      </c>
      <c r="C52" s="113">
        <v>66.651404151404151</v>
      </c>
      <c r="D52" s="115">
        <v>17468</v>
      </c>
      <c r="E52" s="114">
        <v>18004</v>
      </c>
      <c r="F52" s="114">
        <v>18168</v>
      </c>
      <c r="G52" s="114">
        <v>17911</v>
      </c>
      <c r="H52" s="140">
        <v>17514</v>
      </c>
      <c r="I52" s="115">
        <v>-46</v>
      </c>
      <c r="J52" s="116">
        <v>-0.26264702523695327</v>
      </c>
    </row>
    <row r="53" spans="1:12" s="110" customFormat="1" ht="13.5" customHeight="1" x14ac:dyDescent="0.2">
      <c r="A53" s="118"/>
      <c r="B53" s="121" t="s">
        <v>110</v>
      </c>
      <c r="C53" s="113">
        <v>15.873015873015873</v>
      </c>
      <c r="D53" s="115">
        <v>4160</v>
      </c>
      <c r="E53" s="114">
        <v>4232</v>
      </c>
      <c r="F53" s="114">
        <v>4157</v>
      </c>
      <c r="G53" s="114">
        <v>4020</v>
      </c>
      <c r="H53" s="140">
        <v>3857</v>
      </c>
      <c r="I53" s="115">
        <v>303</v>
      </c>
      <c r="J53" s="116">
        <v>7.8558465128338089</v>
      </c>
    </row>
    <row r="54" spans="1:12" s="110" customFormat="1" ht="13.5" customHeight="1" x14ac:dyDescent="0.2">
      <c r="A54" s="120"/>
      <c r="B54" s="121" t="s">
        <v>111</v>
      </c>
      <c r="C54" s="113">
        <v>1.0225885225885225</v>
      </c>
      <c r="D54" s="115">
        <v>268</v>
      </c>
      <c r="E54" s="114">
        <v>286</v>
      </c>
      <c r="F54" s="114">
        <v>270</v>
      </c>
      <c r="G54" s="114">
        <v>243</v>
      </c>
      <c r="H54" s="140">
        <v>252</v>
      </c>
      <c r="I54" s="115">
        <v>16</v>
      </c>
      <c r="J54" s="116">
        <v>6.3492063492063489</v>
      </c>
    </row>
    <row r="55" spans="1:12" s="110" customFormat="1" ht="13.5" customHeight="1" x14ac:dyDescent="0.2">
      <c r="A55" s="120"/>
      <c r="B55" s="121" t="s">
        <v>112</v>
      </c>
      <c r="C55" s="113">
        <v>0.24420024420024419</v>
      </c>
      <c r="D55" s="115">
        <v>64</v>
      </c>
      <c r="E55" s="114">
        <v>65</v>
      </c>
      <c r="F55" s="114">
        <v>64</v>
      </c>
      <c r="G55" s="114">
        <v>52</v>
      </c>
      <c r="H55" s="140">
        <v>66</v>
      </c>
      <c r="I55" s="115">
        <v>-2</v>
      </c>
      <c r="J55" s="116">
        <v>-3.0303030303030303</v>
      </c>
    </row>
    <row r="56" spans="1:12" s="110" customFormat="1" ht="13.5" customHeight="1" x14ac:dyDescent="0.2">
      <c r="A56" s="118" t="s">
        <v>113</v>
      </c>
      <c r="B56" s="122" t="s">
        <v>116</v>
      </c>
      <c r="C56" s="113">
        <v>94.49023199023199</v>
      </c>
      <c r="D56" s="115">
        <v>24764</v>
      </c>
      <c r="E56" s="114">
        <v>25773</v>
      </c>
      <c r="F56" s="114">
        <v>26094</v>
      </c>
      <c r="G56" s="114">
        <v>25112</v>
      </c>
      <c r="H56" s="140">
        <v>24615</v>
      </c>
      <c r="I56" s="115">
        <v>149</v>
      </c>
      <c r="J56" s="116">
        <v>0.6053219581555962</v>
      </c>
    </row>
    <row r="57" spans="1:12" s="110" customFormat="1" ht="13.5" customHeight="1" x14ac:dyDescent="0.2">
      <c r="A57" s="142"/>
      <c r="B57" s="124" t="s">
        <v>117</v>
      </c>
      <c r="C57" s="125">
        <v>5.5021367521367521</v>
      </c>
      <c r="D57" s="143">
        <v>1442</v>
      </c>
      <c r="E57" s="144">
        <v>1453</v>
      </c>
      <c r="F57" s="144">
        <v>1462</v>
      </c>
      <c r="G57" s="144">
        <v>1417</v>
      </c>
      <c r="H57" s="145">
        <v>1321</v>
      </c>
      <c r="I57" s="143">
        <v>121</v>
      </c>
      <c r="J57" s="146">
        <v>9.1597274791824379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223367</v>
      </c>
      <c r="E12" s="236">
        <v>222921</v>
      </c>
      <c r="F12" s="114">
        <v>224494</v>
      </c>
      <c r="G12" s="114">
        <v>219456</v>
      </c>
      <c r="H12" s="140">
        <v>219533</v>
      </c>
      <c r="I12" s="115">
        <v>3834</v>
      </c>
      <c r="J12" s="116">
        <v>1.7464344768212523</v>
      </c>
    </row>
    <row r="13" spans="1:15" s="110" customFormat="1" ht="12" customHeight="1" x14ac:dyDescent="0.2">
      <c r="A13" s="118" t="s">
        <v>105</v>
      </c>
      <c r="B13" s="119" t="s">
        <v>106</v>
      </c>
      <c r="C13" s="113">
        <v>56.56789051202729</v>
      </c>
      <c r="D13" s="115">
        <v>126354</v>
      </c>
      <c r="E13" s="114">
        <v>126226</v>
      </c>
      <c r="F13" s="114">
        <v>127781</v>
      </c>
      <c r="G13" s="114">
        <v>125125</v>
      </c>
      <c r="H13" s="140">
        <v>125277</v>
      </c>
      <c r="I13" s="115">
        <v>1077</v>
      </c>
      <c r="J13" s="116">
        <v>0.85969491606599779</v>
      </c>
    </row>
    <row r="14" spans="1:15" s="110" customFormat="1" ht="12" customHeight="1" x14ac:dyDescent="0.2">
      <c r="A14" s="118"/>
      <c r="B14" s="119" t="s">
        <v>107</v>
      </c>
      <c r="C14" s="113">
        <v>43.43210948797271</v>
      </c>
      <c r="D14" s="115">
        <v>97013</v>
      </c>
      <c r="E14" s="114">
        <v>96695</v>
      </c>
      <c r="F14" s="114">
        <v>96713</v>
      </c>
      <c r="G14" s="114">
        <v>94331</v>
      </c>
      <c r="H14" s="140">
        <v>94256</v>
      </c>
      <c r="I14" s="115">
        <v>2757</v>
      </c>
      <c r="J14" s="116">
        <v>2.9250127312850109</v>
      </c>
    </row>
    <row r="15" spans="1:15" s="110" customFormat="1" ht="12" customHeight="1" x14ac:dyDescent="0.2">
      <c r="A15" s="118" t="s">
        <v>105</v>
      </c>
      <c r="B15" s="121" t="s">
        <v>108</v>
      </c>
      <c r="C15" s="113">
        <v>12.614217856711152</v>
      </c>
      <c r="D15" s="115">
        <v>28176</v>
      </c>
      <c r="E15" s="114">
        <v>29001</v>
      </c>
      <c r="F15" s="114">
        <v>30225</v>
      </c>
      <c r="G15" s="114">
        <v>27161</v>
      </c>
      <c r="H15" s="140">
        <v>28354</v>
      </c>
      <c r="I15" s="115">
        <v>-178</v>
      </c>
      <c r="J15" s="116">
        <v>-0.62777738590675036</v>
      </c>
    </row>
    <row r="16" spans="1:15" s="110" customFormat="1" ht="12" customHeight="1" x14ac:dyDescent="0.2">
      <c r="A16" s="118"/>
      <c r="B16" s="121" t="s">
        <v>109</v>
      </c>
      <c r="C16" s="113">
        <v>66.359847246907549</v>
      </c>
      <c r="D16" s="115">
        <v>148226</v>
      </c>
      <c r="E16" s="114">
        <v>147578</v>
      </c>
      <c r="F16" s="114">
        <v>148512</v>
      </c>
      <c r="G16" s="114">
        <v>147540</v>
      </c>
      <c r="H16" s="140">
        <v>147350</v>
      </c>
      <c r="I16" s="115">
        <v>876</v>
      </c>
      <c r="J16" s="116">
        <v>0.59450288428910758</v>
      </c>
    </row>
    <row r="17" spans="1:10" s="110" customFormat="1" ht="12" customHeight="1" x14ac:dyDescent="0.2">
      <c r="A17" s="118"/>
      <c r="B17" s="121" t="s">
        <v>110</v>
      </c>
      <c r="C17" s="113">
        <v>19.850738918461545</v>
      </c>
      <c r="D17" s="115">
        <v>44340</v>
      </c>
      <c r="E17" s="114">
        <v>43748</v>
      </c>
      <c r="F17" s="114">
        <v>43190</v>
      </c>
      <c r="G17" s="114">
        <v>42286</v>
      </c>
      <c r="H17" s="140">
        <v>41452</v>
      </c>
      <c r="I17" s="115">
        <v>2888</v>
      </c>
      <c r="J17" s="116">
        <v>6.9670944707131142</v>
      </c>
    </row>
    <row r="18" spans="1:10" s="110" customFormat="1" ht="12" customHeight="1" x14ac:dyDescent="0.2">
      <c r="A18" s="120"/>
      <c r="B18" s="121" t="s">
        <v>111</v>
      </c>
      <c r="C18" s="113">
        <v>1.1751959779197465</v>
      </c>
      <c r="D18" s="115">
        <v>2625</v>
      </c>
      <c r="E18" s="114">
        <v>2594</v>
      </c>
      <c r="F18" s="114">
        <v>2567</v>
      </c>
      <c r="G18" s="114">
        <v>2469</v>
      </c>
      <c r="H18" s="140">
        <v>2377</v>
      </c>
      <c r="I18" s="115">
        <v>248</v>
      </c>
      <c r="J18" s="116">
        <v>10.43331931005469</v>
      </c>
    </row>
    <row r="19" spans="1:10" s="110" customFormat="1" ht="12" customHeight="1" x14ac:dyDescent="0.2">
      <c r="A19" s="120"/>
      <c r="B19" s="121" t="s">
        <v>112</v>
      </c>
      <c r="C19" s="113">
        <v>0.29905939552395833</v>
      </c>
      <c r="D19" s="115">
        <v>668</v>
      </c>
      <c r="E19" s="114">
        <v>661</v>
      </c>
      <c r="F19" s="114">
        <v>659</v>
      </c>
      <c r="G19" s="114">
        <v>566</v>
      </c>
      <c r="H19" s="140">
        <v>559</v>
      </c>
      <c r="I19" s="115">
        <v>109</v>
      </c>
      <c r="J19" s="116">
        <v>19.499105545617173</v>
      </c>
    </row>
    <row r="20" spans="1:10" s="110" customFormat="1" ht="12" customHeight="1" x14ac:dyDescent="0.2">
      <c r="A20" s="118" t="s">
        <v>113</v>
      </c>
      <c r="B20" s="119" t="s">
        <v>181</v>
      </c>
      <c r="C20" s="113">
        <v>73.207322478253275</v>
      </c>
      <c r="D20" s="115">
        <v>163521</v>
      </c>
      <c r="E20" s="114">
        <v>163533</v>
      </c>
      <c r="F20" s="114">
        <v>165543</v>
      </c>
      <c r="G20" s="114">
        <v>161634</v>
      </c>
      <c r="H20" s="140">
        <v>162330</v>
      </c>
      <c r="I20" s="115">
        <v>1191</v>
      </c>
      <c r="J20" s="116">
        <v>0.73369063019774539</v>
      </c>
    </row>
    <row r="21" spans="1:10" s="110" customFormat="1" ht="12" customHeight="1" x14ac:dyDescent="0.2">
      <c r="A21" s="118"/>
      <c r="B21" s="119" t="s">
        <v>182</v>
      </c>
      <c r="C21" s="113">
        <v>26.792677521746722</v>
      </c>
      <c r="D21" s="115">
        <v>59846</v>
      </c>
      <c r="E21" s="114">
        <v>59388</v>
      </c>
      <c r="F21" s="114">
        <v>58951</v>
      </c>
      <c r="G21" s="114">
        <v>57822</v>
      </c>
      <c r="H21" s="140">
        <v>57203</v>
      </c>
      <c r="I21" s="115">
        <v>2643</v>
      </c>
      <c r="J21" s="116">
        <v>4.6203870426376241</v>
      </c>
    </row>
    <row r="22" spans="1:10" s="110" customFormat="1" ht="12" customHeight="1" x14ac:dyDescent="0.2">
      <c r="A22" s="118" t="s">
        <v>113</v>
      </c>
      <c r="B22" s="119" t="s">
        <v>116</v>
      </c>
      <c r="C22" s="113">
        <v>92.44561640707893</v>
      </c>
      <c r="D22" s="115">
        <v>206493</v>
      </c>
      <c r="E22" s="114">
        <v>206773</v>
      </c>
      <c r="F22" s="114">
        <v>207915</v>
      </c>
      <c r="G22" s="114">
        <v>203457</v>
      </c>
      <c r="H22" s="140">
        <v>203886</v>
      </c>
      <c r="I22" s="115">
        <v>2607</v>
      </c>
      <c r="J22" s="116">
        <v>1.2786557193725905</v>
      </c>
    </row>
    <row r="23" spans="1:10" s="110" customFormat="1" ht="12" customHeight="1" x14ac:dyDescent="0.2">
      <c r="A23" s="118"/>
      <c r="B23" s="119" t="s">
        <v>117</v>
      </c>
      <c r="C23" s="113">
        <v>7.501555735627913</v>
      </c>
      <c r="D23" s="115">
        <v>16756</v>
      </c>
      <c r="E23" s="114">
        <v>16025</v>
      </c>
      <c r="F23" s="114">
        <v>16454</v>
      </c>
      <c r="G23" s="114">
        <v>15896</v>
      </c>
      <c r="H23" s="140">
        <v>15545</v>
      </c>
      <c r="I23" s="115">
        <v>1211</v>
      </c>
      <c r="J23" s="116">
        <v>7.7902862656802832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247382</v>
      </c>
      <c r="E64" s="236">
        <v>247462</v>
      </c>
      <c r="F64" s="236">
        <v>248617</v>
      </c>
      <c r="G64" s="236">
        <v>243514</v>
      </c>
      <c r="H64" s="140">
        <v>243636</v>
      </c>
      <c r="I64" s="115">
        <v>3746</v>
      </c>
      <c r="J64" s="116">
        <v>1.5375396082680721</v>
      </c>
    </row>
    <row r="65" spans="1:12" s="110" customFormat="1" ht="12" customHeight="1" x14ac:dyDescent="0.2">
      <c r="A65" s="118" t="s">
        <v>105</v>
      </c>
      <c r="B65" s="119" t="s">
        <v>106</v>
      </c>
      <c r="C65" s="113">
        <v>55.447041417726432</v>
      </c>
      <c r="D65" s="235">
        <v>137166</v>
      </c>
      <c r="E65" s="236">
        <v>137317</v>
      </c>
      <c r="F65" s="236">
        <v>138467</v>
      </c>
      <c r="G65" s="236">
        <v>135954</v>
      </c>
      <c r="H65" s="140">
        <v>136056</v>
      </c>
      <c r="I65" s="115">
        <v>1110</v>
      </c>
      <c r="J65" s="116">
        <v>0.81584053624977948</v>
      </c>
    </row>
    <row r="66" spans="1:12" s="110" customFormat="1" ht="12" customHeight="1" x14ac:dyDescent="0.2">
      <c r="A66" s="118"/>
      <c r="B66" s="119" t="s">
        <v>107</v>
      </c>
      <c r="C66" s="113">
        <v>44.552958582273568</v>
      </c>
      <c r="D66" s="235">
        <v>110216</v>
      </c>
      <c r="E66" s="236">
        <v>110145</v>
      </c>
      <c r="F66" s="236">
        <v>110150</v>
      </c>
      <c r="G66" s="236">
        <v>107560</v>
      </c>
      <c r="H66" s="140">
        <v>107580</v>
      </c>
      <c r="I66" s="115">
        <v>2636</v>
      </c>
      <c r="J66" s="116">
        <v>2.4502695668339842</v>
      </c>
    </row>
    <row r="67" spans="1:12" s="110" customFormat="1" ht="12" customHeight="1" x14ac:dyDescent="0.2">
      <c r="A67" s="118" t="s">
        <v>105</v>
      </c>
      <c r="B67" s="121" t="s">
        <v>108</v>
      </c>
      <c r="C67" s="113">
        <v>12.162970628420823</v>
      </c>
      <c r="D67" s="235">
        <v>30089</v>
      </c>
      <c r="E67" s="236">
        <v>31123</v>
      </c>
      <c r="F67" s="236">
        <v>32286</v>
      </c>
      <c r="G67" s="236">
        <v>29155</v>
      </c>
      <c r="H67" s="140">
        <v>30446</v>
      </c>
      <c r="I67" s="115">
        <v>-357</v>
      </c>
      <c r="J67" s="116">
        <v>-1.1725678250016422</v>
      </c>
    </row>
    <row r="68" spans="1:12" s="110" customFormat="1" ht="12" customHeight="1" x14ac:dyDescent="0.2">
      <c r="A68" s="118"/>
      <c r="B68" s="121" t="s">
        <v>109</v>
      </c>
      <c r="C68" s="113">
        <v>66.124859528987557</v>
      </c>
      <c r="D68" s="235">
        <v>163581</v>
      </c>
      <c r="E68" s="236">
        <v>163395</v>
      </c>
      <c r="F68" s="236">
        <v>164055</v>
      </c>
      <c r="G68" s="236">
        <v>163144</v>
      </c>
      <c r="H68" s="140">
        <v>163078</v>
      </c>
      <c r="I68" s="115">
        <v>503</v>
      </c>
      <c r="J68" s="116">
        <v>0.30844135934951372</v>
      </c>
    </row>
    <row r="69" spans="1:12" s="110" customFormat="1" ht="12" customHeight="1" x14ac:dyDescent="0.2">
      <c r="A69" s="118"/>
      <c r="B69" s="121" t="s">
        <v>110</v>
      </c>
      <c r="C69" s="113">
        <v>20.57101971849205</v>
      </c>
      <c r="D69" s="235">
        <v>50889</v>
      </c>
      <c r="E69" s="236">
        <v>50141</v>
      </c>
      <c r="F69" s="236">
        <v>49527</v>
      </c>
      <c r="G69" s="236">
        <v>48579</v>
      </c>
      <c r="H69" s="140">
        <v>47569</v>
      </c>
      <c r="I69" s="115">
        <v>3320</v>
      </c>
      <c r="J69" s="116">
        <v>6.979335281380731</v>
      </c>
    </row>
    <row r="70" spans="1:12" s="110" customFormat="1" ht="12" customHeight="1" x14ac:dyDescent="0.2">
      <c r="A70" s="120"/>
      <c r="B70" s="121" t="s">
        <v>111</v>
      </c>
      <c r="C70" s="113">
        <v>1.1411501240995707</v>
      </c>
      <c r="D70" s="235">
        <v>2823</v>
      </c>
      <c r="E70" s="236">
        <v>2803</v>
      </c>
      <c r="F70" s="236">
        <v>2749</v>
      </c>
      <c r="G70" s="236">
        <v>2636</v>
      </c>
      <c r="H70" s="140">
        <v>2543</v>
      </c>
      <c r="I70" s="115">
        <v>280</v>
      </c>
      <c r="J70" s="116">
        <v>11.010617381046009</v>
      </c>
    </row>
    <row r="71" spans="1:12" s="110" customFormat="1" ht="12" customHeight="1" x14ac:dyDescent="0.2">
      <c r="A71" s="120"/>
      <c r="B71" s="121" t="s">
        <v>112</v>
      </c>
      <c r="C71" s="113">
        <v>0.30438754638575161</v>
      </c>
      <c r="D71" s="235">
        <v>753</v>
      </c>
      <c r="E71" s="236">
        <v>739</v>
      </c>
      <c r="F71" s="236">
        <v>734</v>
      </c>
      <c r="G71" s="236">
        <v>629</v>
      </c>
      <c r="H71" s="140">
        <v>622</v>
      </c>
      <c r="I71" s="115">
        <v>131</v>
      </c>
      <c r="J71" s="116">
        <v>21.061093247588424</v>
      </c>
    </row>
    <row r="72" spans="1:12" s="110" customFormat="1" ht="12" customHeight="1" x14ac:dyDescent="0.2">
      <c r="A72" s="118" t="s">
        <v>113</v>
      </c>
      <c r="B72" s="119" t="s">
        <v>181</v>
      </c>
      <c r="C72" s="113">
        <v>72.962058678481057</v>
      </c>
      <c r="D72" s="235">
        <v>180495</v>
      </c>
      <c r="E72" s="236">
        <v>180922</v>
      </c>
      <c r="F72" s="236">
        <v>182691</v>
      </c>
      <c r="G72" s="236">
        <v>178925</v>
      </c>
      <c r="H72" s="140">
        <v>179643</v>
      </c>
      <c r="I72" s="115">
        <v>852</v>
      </c>
      <c r="J72" s="116">
        <v>0.47427397672049565</v>
      </c>
    </row>
    <row r="73" spans="1:12" s="110" customFormat="1" ht="12" customHeight="1" x14ac:dyDescent="0.2">
      <c r="A73" s="118"/>
      <c r="B73" s="119" t="s">
        <v>182</v>
      </c>
      <c r="C73" s="113">
        <v>27.037941321518947</v>
      </c>
      <c r="D73" s="115">
        <v>66887</v>
      </c>
      <c r="E73" s="114">
        <v>66540</v>
      </c>
      <c r="F73" s="114">
        <v>65926</v>
      </c>
      <c r="G73" s="114">
        <v>64589</v>
      </c>
      <c r="H73" s="140">
        <v>63993</v>
      </c>
      <c r="I73" s="115">
        <v>2894</v>
      </c>
      <c r="J73" s="116">
        <v>4.5223696341787383</v>
      </c>
    </row>
    <row r="74" spans="1:12" s="110" customFormat="1" ht="12" customHeight="1" x14ac:dyDescent="0.2">
      <c r="A74" s="118" t="s">
        <v>113</v>
      </c>
      <c r="B74" s="119" t="s">
        <v>116</v>
      </c>
      <c r="C74" s="113">
        <v>93.849997170368098</v>
      </c>
      <c r="D74" s="115">
        <v>232168</v>
      </c>
      <c r="E74" s="114">
        <v>232877</v>
      </c>
      <c r="F74" s="114">
        <v>233767</v>
      </c>
      <c r="G74" s="114">
        <v>229155</v>
      </c>
      <c r="H74" s="140">
        <v>229556</v>
      </c>
      <c r="I74" s="115">
        <v>2612</v>
      </c>
      <c r="J74" s="116">
        <v>1.1378487166530171</v>
      </c>
    </row>
    <row r="75" spans="1:12" s="110" customFormat="1" ht="12" customHeight="1" x14ac:dyDescent="0.2">
      <c r="A75" s="142"/>
      <c r="B75" s="124" t="s">
        <v>117</v>
      </c>
      <c r="C75" s="125">
        <v>6.1031117866295848</v>
      </c>
      <c r="D75" s="143">
        <v>15098</v>
      </c>
      <c r="E75" s="144">
        <v>14468</v>
      </c>
      <c r="F75" s="144">
        <v>14732</v>
      </c>
      <c r="G75" s="144">
        <v>14253</v>
      </c>
      <c r="H75" s="145">
        <v>13975</v>
      </c>
      <c r="I75" s="143">
        <v>1123</v>
      </c>
      <c r="J75" s="146">
        <v>8.0357781753130588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223367</v>
      </c>
      <c r="G11" s="114">
        <v>222921</v>
      </c>
      <c r="H11" s="114">
        <v>224494</v>
      </c>
      <c r="I11" s="114">
        <v>219456</v>
      </c>
      <c r="J11" s="140">
        <v>219533</v>
      </c>
      <c r="K11" s="114">
        <v>3834</v>
      </c>
      <c r="L11" s="116">
        <v>1.7464344768212523</v>
      </c>
    </row>
    <row r="12" spans="1:17" s="110" customFormat="1" ht="24.95" customHeight="1" x14ac:dyDescent="0.2">
      <c r="A12" s="604" t="s">
        <v>185</v>
      </c>
      <c r="B12" s="605"/>
      <c r="C12" s="605"/>
      <c r="D12" s="606"/>
      <c r="E12" s="113">
        <v>56.56789051202729</v>
      </c>
      <c r="F12" s="115">
        <v>126354</v>
      </c>
      <c r="G12" s="114">
        <v>126226</v>
      </c>
      <c r="H12" s="114">
        <v>127781</v>
      </c>
      <c r="I12" s="114">
        <v>125125</v>
      </c>
      <c r="J12" s="140">
        <v>125277</v>
      </c>
      <c r="K12" s="114">
        <v>1077</v>
      </c>
      <c r="L12" s="116">
        <v>0.85969491606599779</v>
      </c>
    </row>
    <row r="13" spans="1:17" s="110" customFormat="1" ht="15" customHeight="1" x14ac:dyDescent="0.2">
      <c r="A13" s="120"/>
      <c r="B13" s="612" t="s">
        <v>107</v>
      </c>
      <c r="C13" s="612"/>
      <c r="E13" s="113">
        <v>43.43210948797271</v>
      </c>
      <c r="F13" s="115">
        <v>97013</v>
      </c>
      <c r="G13" s="114">
        <v>96695</v>
      </c>
      <c r="H13" s="114">
        <v>96713</v>
      </c>
      <c r="I13" s="114">
        <v>94331</v>
      </c>
      <c r="J13" s="140">
        <v>94256</v>
      </c>
      <c r="K13" s="114">
        <v>2757</v>
      </c>
      <c r="L13" s="116">
        <v>2.9250127312850109</v>
      </c>
    </row>
    <row r="14" spans="1:17" s="110" customFormat="1" ht="24.95" customHeight="1" x14ac:dyDescent="0.2">
      <c r="A14" s="604" t="s">
        <v>186</v>
      </c>
      <c r="B14" s="605"/>
      <c r="C14" s="605"/>
      <c r="D14" s="606"/>
      <c r="E14" s="113">
        <v>12.614217856711152</v>
      </c>
      <c r="F14" s="115">
        <v>28176</v>
      </c>
      <c r="G14" s="114">
        <v>29001</v>
      </c>
      <c r="H14" s="114">
        <v>30225</v>
      </c>
      <c r="I14" s="114">
        <v>27161</v>
      </c>
      <c r="J14" s="140">
        <v>28354</v>
      </c>
      <c r="K14" s="114">
        <v>-178</v>
      </c>
      <c r="L14" s="116">
        <v>-0.62777738590675036</v>
      </c>
    </row>
    <row r="15" spans="1:17" s="110" customFormat="1" ht="15" customHeight="1" x14ac:dyDescent="0.2">
      <c r="A15" s="120"/>
      <c r="B15" s="119"/>
      <c r="C15" s="258" t="s">
        <v>106</v>
      </c>
      <c r="E15" s="113">
        <v>60.374077228847248</v>
      </c>
      <c r="F15" s="115">
        <v>17011</v>
      </c>
      <c r="G15" s="114">
        <v>17483</v>
      </c>
      <c r="H15" s="114">
        <v>18427</v>
      </c>
      <c r="I15" s="114">
        <v>16602</v>
      </c>
      <c r="J15" s="140">
        <v>17285</v>
      </c>
      <c r="K15" s="114">
        <v>-274</v>
      </c>
      <c r="L15" s="116">
        <v>-1.5851894706392826</v>
      </c>
    </row>
    <row r="16" spans="1:17" s="110" customFormat="1" ht="15" customHeight="1" x14ac:dyDescent="0.2">
      <c r="A16" s="120"/>
      <c r="B16" s="119"/>
      <c r="C16" s="258" t="s">
        <v>107</v>
      </c>
      <c r="E16" s="113">
        <v>39.625922771152752</v>
      </c>
      <c r="F16" s="115">
        <v>11165</v>
      </c>
      <c r="G16" s="114">
        <v>11518</v>
      </c>
      <c r="H16" s="114">
        <v>11798</v>
      </c>
      <c r="I16" s="114">
        <v>10559</v>
      </c>
      <c r="J16" s="140">
        <v>11069</v>
      </c>
      <c r="K16" s="114">
        <v>96</v>
      </c>
      <c r="L16" s="116">
        <v>0.86728701779745232</v>
      </c>
    </row>
    <row r="17" spans="1:12" s="110" customFormat="1" ht="15" customHeight="1" x14ac:dyDescent="0.2">
      <c r="A17" s="120"/>
      <c r="B17" s="121" t="s">
        <v>109</v>
      </c>
      <c r="C17" s="258"/>
      <c r="E17" s="113">
        <v>66.359847246907549</v>
      </c>
      <c r="F17" s="115">
        <v>148226</v>
      </c>
      <c r="G17" s="114">
        <v>147578</v>
      </c>
      <c r="H17" s="114">
        <v>148512</v>
      </c>
      <c r="I17" s="114">
        <v>147540</v>
      </c>
      <c r="J17" s="140">
        <v>147350</v>
      </c>
      <c r="K17" s="114">
        <v>876</v>
      </c>
      <c r="L17" s="116">
        <v>0.59450288428910758</v>
      </c>
    </row>
    <row r="18" spans="1:12" s="110" customFormat="1" ht="15" customHeight="1" x14ac:dyDescent="0.2">
      <c r="A18" s="120"/>
      <c r="B18" s="119"/>
      <c r="C18" s="258" t="s">
        <v>106</v>
      </c>
      <c r="E18" s="113">
        <v>56.217532686573207</v>
      </c>
      <c r="F18" s="115">
        <v>83329</v>
      </c>
      <c r="G18" s="114">
        <v>83043</v>
      </c>
      <c r="H18" s="114">
        <v>83886</v>
      </c>
      <c r="I18" s="114">
        <v>83655</v>
      </c>
      <c r="J18" s="140">
        <v>83630</v>
      </c>
      <c r="K18" s="114">
        <v>-301</v>
      </c>
      <c r="L18" s="116">
        <v>-0.35991868946550282</v>
      </c>
    </row>
    <row r="19" spans="1:12" s="110" customFormat="1" ht="15" customHeight="1" x14ac:dyDescent="0.2">
      <c r="A19" s="120"/>
      <c r="B19" s="119"/>
      <c r="C19" s="258" t="s">
        <v>107</v>
      </c>
      <c r="E19" s="113">
        <v>43.782467313426793</v>
      </c>
      <c r="F19" s="115">
        <v>64897</v>
      </c>
      <c r="G19" s="114">
        <v>64535</v>
      </c>
      <c r="H19" s="114">
        <v>64626</v>
      </c>
      <c r="I19" s="114">
        <v>63885</v>
      </c>
      <c r="J19" s="140">
        <v>63720</v>
      </c>
      <c r="K19" s="114">
        <v>1177</v>
      </c>
      <c r="L19" s="116">
        <v>1.847143753923415</v>
      </c>
    </row>
    <row r="20" spans="1:12" s="110" customFormat="1" ht="15" customHeight="1" x14ac:dyDescent="0.2">
      <c r="A20" s="120"/>
      <c r="B20" s="121" t="s">
        <v>110</v>
      </c>
      <c r="C20" s="258"/>
      <c r="E20" s="113">
        <v>19.850738918461545</v>
      </c>
      <c r="F20" s="115">
        <v>44340</v>
      </c>
      <c r="G20" s="114">
        <v>43748</v>
      </c>
      <c r="H20" s="114">
        <v>43190</v>
      </c>
      <c r="I20" s="114">
        <v>42286</v>
      </c>
      <c r="J20" s="140">
        <v>41452</v>
      </c>
      <c r="K20" s="114">
        <v>2888</v>
      </c>
      <c r="L20" s="116">
        <v>6.9670944707131142</v>
      </c>
    </row>
    <row r="21" spans="1:12" s="110" customFormat="1" ht="15" customHeight="1" x14ac:dyDescent="0.2">
      <c r="A21" s="120"/>
      <c r="B21" s="119"/>
      <c r="C21" s="258" t="s">
        <v>106</v>
      </c>
      <c r="E21" s="113">
        <v>54.594046008119079</v>
      </c>
      <c r="F21" s="115">
        <v>24207</v>
      </c>
      <c r="G21" s="114">
        <v>23909</v>
      </c>
      <c r="H21" s="114">
        <v>23693</v>
      </c>
      <c r="I21" s="114">
        <v>23147</v>
      </c>
      <c r="J21" s="140">
        <v>22699</v>
      </c>
      <c r="K21" s="114">
        <v>1508</v>
      </c>
      <c r="L21" s="116">
        <v>6.6434644698004321</v>
      </c>
    </row>
    <row r="22" spans="1:12" s="110" customFormat="1" ht="15" customHeight="1" x14ac:dyDescent="0.2">
      <c r="A22" s="120"/>
      <c r="B22" s="119"/>
      <c r="C22" s="258" t="s">
        <v>107</v>
      </c>
      <c r="E22" s="113">
        <v>45.405953991880921</v>
      </c>
      <c r="F22" s="115">
        <v>20133</v>
      </c>
      <c r="G22" s="114">
        <v>19839</v>
      </c>
      <c r="H22" s="114">
        <v>19497</v>
      </c>
      <c r="I22" s="114">
        <v>19139</v>
      </c>
      <c r="J22" s="140">
        <v>18753</v>
      </c>
      <c r="K22" s="114">
        <v>1380</v>
      </c>
      <c r="L22" s="116">
        <v>7.3588225883858582</v>
      </c>
    </row>
    <row r="23" spans="1:12" s="110" customFormat="1" ht="15" customHeight="1" x14ac:dyDescent="0.2">
      <c r="A23" s="120"/>
      <c r="B23" s="121" t="s">
        <v>111</v>
      </c>
      <c r="C23" s="258"/>
      <c r="E23" s="113">
        <v>1.1751959779197465</v>
      </c>
      <c r="F23" s="115">
        <v>2625</v>
      </c>
      <c r="G23" s="114">
        <v>2594</v>
      </c>
      <c r="H23" s="114">
        <v>2567</v>
      </c>
      <c r="I23" s="114">
        <v>2469</v>
      </c>
      <c r="J23" s="140">
        <v>2377</v>
      </c>
      <c r="K23" s="114">
        <v>248</v>
      </c>
      <c r="L23" s="116">
        <v>10.43331931005469</v>
      </c>
    </row>
    <row r="24" spans="1:12" s="110" customFormat="1" ht="15" customHeight="1" x14ac:dyDescent="0.2">
      <c r="A24" s="120"/>
      <c r="B24" s="119"/>
      <c r="C24" s="258" t="s">
        <v>106</v>
      </c>
      <c r="E24" s="113">
        <v>68.838095238095235</v>
      </c>
      <c r="F24" s="115">
        <v>1807</v>
      </c>
      <c r="G24" s="114">
        <v>1791</v>
      </c>
      <c r="H24" s="114">
        <v>1775</v>
      </c>
      <c r="I24" s="114">
        <v>1721</v>
      </c>
      <c r="J24" s="140">
        <v>1663</v>
      </c>
      <c r="K24" s="114">
        <v>144</v>
      </c>
      <c r="L24" s="116">
        <v>8.6590499098015634</v>
      </c>
    </row>
    <row r="25" spans="1:12" s="110" customFormat="1" ht="15" customHeight="1" x14ac:dyDescent="0.2">
      <c r="A25" s="120"/>
      <c r="B25" s="119"/>
      <c r="C25" s="258" t="s">
        <v>107</v>
      </c>
      <c r="E25" s="113">
        <v>31.161904761904761</v>
      </c>
      <c r="F25" s="115">
        <v>818</v>
      </c>
      <c r="G25" s="114">
        <v>803</v>
      </c>
      <c r="H25" s="114">
        <v>792</v>
      </c>
      <c r="I25" s="114">
        <v>748</v>
      </c>
      <c r="J25" s="140">
        <v>714</v>
      </c>
      <c r="K25" s="114">
        <v>104</v>
      </c>
      <c r="L25" s="116">
        <v>14.565826330532213</v>
      </c>
    </row>
    <row r="26" spans="1:12" s="110" customFormat="1" ht="15" customHeight="1" x14ac:dyDescent="0.2">
      <c r="A26" s="120"/>
      <c r="C26" s="121" t="s">
        <v>187</v>
      </c>
      <c r="D26" s="110" t="s">
        <v>188</v>
      </c>
      <c r="E26" s="113">
        <v>0.29905939552395833</v>
      </c>
      <c r="F26" s="115">
        <v>668</v>
      </c>
      <c r="G26" s="114">
        <v>661</v>
      </c>
      <c r="H26" s="114">
        <v>659</v>
      </c>
      <c r="I26" s="114">
        <v>566</v>
      </c>
      <c r="J26" s="140">
        <v>559</v>
      </c>
      <c r="K26" s="114">
        <v>109</v>
      </c>
      <c r="L26" s="116">
        <v>19.499105545617173</v>
      </c>
    </row>
    <row r="27" spans="1:12" s="110" customFormat="1" ht="15" customHeight="1" x14ac:dyDescent="0.2">
      <c r="A27" s="120"/>
      <c r="B27" s="119"/>
      <c r="D27" s="259" t="s">
        <v>106</v>
      </c>
      <c r="E27" s="113">
        <v>56.886227544910177</v>
      </c>
      <c r="F27" s="115">
        <v>380</v>
      </c>
      <c r="G27" s="114">
        <v>370</v>
      </c>
      <c r="H27" s="114">
        <v>368</v>
      </c>
      <c r="I27" s="114">
        <v>322</v>
      </c>
      <c r="J27" s="140">
        <v>314</v>
      </c>
      <c r="K27" s="114">
        <v>66</v>
      </c>
      <c r="L27" s="116">
        <v>21.019108280254777</v>
      </c>
    </row>
    <row r="28" spans="1:12" s="110" customFormat="1" ht="15" customHeight="1" x14ac:dyDescent="0.2">
      <c r="A28" s="120"/>
      <c r="B28" s="119"/>
      <c r="D28" s="259" t="s">
        <v>107</v>
      </c>
      <c r="E28" s="113">
        <v>43.113772455089823</v>
      </c>
      <c r="F28" s="115">
        <v>288</v>
      </c>
      <c r="G28" s="114">
        <v>291</v>
      </c>
      <c r="H28" s="114">
        <v>291</v>
      </c>
      <c r="I28" s="114">
        <v>244</v>
      </c>
      <c r="J28" s="140">
        <v>245</v>
      </c>
      <c r="K28" s="114">
        <v>43</v>
      </c>
      <c r="L28" s="116">
        <v>17.551020408163264</v>
      </c>
    </row>
    <row r="29" spans="1:12" s="110" customFormat="1" ht="24.95" customHeight="1" x14ac:dyDescent="0.2">
      <c r="A29" s="604" t="s">
        <v>189</v>
      </c>
      <c r="B29" s="605"/>
      <c r="C29" s="605"/>
      <c r="D29" s="606"/>
      <c r="E29" s="113">
        <v>92.44561640707893</v>
      </c>
      <c r="F29" s="115">
        <v>206493</v>
      </c>
      <c r="G29" s="114">
        <v>206773</v>
      </c>
      <c r="H29" s="114">
        <v>207915</v>
      </c>
      <c r="I29" s="114">
        <v>203457</v>
      </c>
      <c r="J29" s="140">
        <v>203886</v>
      </c>
      <c r="K29" s="114">
        <v>2607</v>
      </c>
      <c r="L29" s="116">
        <v>1.2786557193725905</v>
      </c>
    </row>
    <row r="30" spans="1:12" s="110" customFormat="1" ht="15" customHeight="1" x14ac:dyDescent="0.2">
      <c r="A30" s="120"/>
      <c r="B30" s="119"/>
      <c r="C30" s="258" t="s">
        <v>106</v>
      </c>
      <c r="E30" s="113">
        <v>55.283229939997966</v>
      </c>
      <c r="F30" s="115">
        <v>114156</v>
      </c>
      <c r="G30" s="114">
        <v>114600</v>
      </c>
      <c r="H30" s="114">
        <v>115748</v>
      </c>
      <c r="I30" s="114">
        <v>113428</v>
      </c>
      <c r="J30" s="140">
        <v>113829</v>
      </c>
      <c r="K30" s="114">
        <v>327</v>
      </c>
      <c r="L30" s="116">
        <v>0.2872730147853359</v>
      </c>
    </row>
    <row r="31" spans="1:12" s="110" customFormat="1" ht="15" customHeight="1" x14ac:dyDescent="0.2">
      <c r="A31" s="120"/>
      <c r="B31" s="119"/>
      <c r="C31" s="258" t="s">
        <v>107</v>
      </c>
      <c r="E31" s="113">
        <v>44.716770060002034</v>
      </c>
      <c r="F31" s="115">
        <v>92337</v>
      </c>
      <c r="G31" s="114">
        <v>92173</v>
      </c>
      <c r="H31" s="114">
        <v>92167</v>
      </c>
      <c r="I31" s="114">
        <v>90029</v>
      </c>
      <c r="J31" s="140">
        <v>90057</v>
      </c>
      <c r="K31" s="114">
        <v>2280</v>
      </c>
      <c r="L31" s="116">
        <v>2.5317299043938837</v>
      </c>
    </row>
    <row r="32" spans="1:12" s="110" customFormat="1" ht="15" customHeight="1" x14ac:dyDescent="0.2">
      <c r="A32" s="120"/>
      <c r="B32" s="119" t="s">
        <v>117</v>
      </c>
      <c r="C32" s="258"/>
      <c r="E32" s="113">
        <v>7.501555735627913</v>
      </c>
      <c r="F32" s="115">
        <v>16756</v>
      </c>
      <c r="G32" s="114">
        <v>16025</v>
      </c>
      <c r="H32" s="114">
        <v>16454</v>
      </c>
      <c r="I32" s="114">
        <v>15896</v>
      </c>
      <c r="J32" s="140">
        <v>15545</v>
      </c>
      <c r="K32" s="114">
        <v>1211</v>
      </c>
      <c r="L32" s="116">
        <v>7.7902862656802832</v>
      </c>
    </row>
    <row r="33" spans="1:12" s="110" customFormat="1" ht="15" customHeight="1" x14ac:dyDescent="0.2">
      <c r="A33" s="120"/>
      <c r="B33" s="119"/>
      <c r="C33" s="258" t="s">
        <v>106</v>
      </c>
      <c r="E33" s="113">
        <v>72.368106946765337</v>
      </c>
      <c r="F33" s="115">
        <v>12126</v>
      </c>
      <c r="G33" s="114">
        <v>11550</v>
      </c>
      <c r="H33" s="114">
        <v>11956</v>
      </c>
      <c r="I33" s="114">
        <v>11635</v>
      </c>
      <c r="J33" s="140">
        <v>11387</v>
      </c>
      <c r="K33" s="114">
        <v>739</v>
      </c>
      <c r="L33" s="116">
        <v>6.4898568543075434</v>
      </c>
    </row>
    <row r="34" spans="1:12" s="110" customFormat="1" ht="15" customHeight="1" x14ac:dyDescent="0.2">
      <c r="A34" s="120"/>
      <c r="B34" s="119"/>
      <c r="C34" s="258" t="s">
        <v>107</v>
      </c>
      <c r="E34" s="113">
        <v>27.631893053234663</v>
      </c>
      <c r="F34" s="115">
        <v>4630</v>
      </c>
      <c r="G34" s="114">
        <v>4475</v>
      </c>
      <c r="H34" s="114">
        <v>4498</v>
      </c>
      <c r="I34" s="114">
        <v>4261</v>
      </c>
      <c r="J34" s="140">
        <v>4158</v>
      </c>
      <c r="K34" s="114">
        <v>472</v>
      </c>
      <c r="L34" s="116">
        <v>11.351611351611352</v>
      </c>
    </row>
    <row r="35" spans="1:12" s="110" customFormat="1" ht="24.95" customHeight="1" x14ac:dyDescent="0.2">
      <c r="A35" s="604" t="s">
        <v>190</v>
      </c>
      <c r="B35" s="605"/>
      <c r="C35" s="605"/>
      <c r="D35" s="606"/>
      <c r="E35" s="113">
        <v>73.207322478253275</v>
      </c>
      <c r="F35" s="115">
        <v>163521</v>
      </c>
      <c r="G35" s="114">
        <v>163533</v>
      </c>
      <c r="H35" s="114">
        <v>165543</v>
      </c>
      <c r="I35" s="114">
        <v>161634</v>
      </c>
      <c r="J35" s="140">
        <v>162330</v>
      </c>
      <c r="K35" s="114">
        <v>1191</v>
      </c>
      <c r="L35" s="116">
        <v>0.73369063019774539</v>
      </c>
    </row>
    <row r="36" spans="1:12" s="110" customFormat="1" ht="15" customHeight="1" x14ac:dyDescent="0.2">
      <c r="A36" s="120"/>
      <c r="B36" s="119"/>
      <c r="C36" s="258" t="s">
        <v>106</v>
      </c>
      <c r="E36" s="113">
        <v>71.462380978589906</v>
      </c>
      <c r="F36" s="115">
        <v>116856</v>
      </c>
      <c r="G36" s="114">
        <v>116794</v>
      </c>
      <c r="H36" s="114">
        <v>118368</v>
      </c>
      <c r="I36" s="114">
        <v>115950</v>
      </c>
      <c r="J36" s="140">
        <v>116313</v>
      </c>
      <c r="K36" s="114">
        <v>543</v>
      </c>
      <c r="L36" s="116">
        <v>0.46684377498645896</v>
      </c>
    </row>
    <row r="37" spans="1:12" s="110" customFormat="1" ht="15" customHeight="1" x14ac:dyDescent="0.2">
      <c r="A37" s="120"/>
      <c r="B37" s="119"/>
      <c r="C37" s="258" t="s">
        <v>107</v>
      </c>
      <c r="E37" s="113">
        <v>28.537619021410094</v>
      </c>
      <c r="F37" s="115">
        <v>46665</v>
      </c>
      <c r="G37" s="114">
        <v>46739</v>
      </c>
      <c r="H37" s="114">
        <v>47175</v>
      </c>
      <c r="I37" s="114">
        <v>45684</v>
      </c>
      <c r="J37" s="140">
        <v>46017</v>
      </c>
      <c r="K37" s="114">
        <v>648</v>
      </c>
      <c r="L37" s="116">
        <v>1.4081752395853706</v>
      </c>
    </row>
    <row r="38" spans="1:12" s="110" customFormat="1" ht="15" customHeight="1" x14ac:dyDescent="0.2">
      <c r="A38" s="120"/>
      <c r="B38" s="119" t="s">
        <v>182</v>
      </c>
      <c r="C38" s="258"/>
      <c r="E38" s="113">
        <v>26.792677521746722</v>
      </c>
      <c r="F38" s="115">
        <v>59846</v>
      </c>
      <c r="G38" s="114">
        <v>59388</v>
      </c>
      <c r="H38" s="114">
        <v>58951</v>
      </c>
      <c r="I38" s="114">
        <v>57822</v>
      </c>
      <c r="J38" s="140">
        <v>57203</v>
      </c>
      <c r="K38" s="114">
        <v>2643</v>
      </c>
      <c r="L38" s="116">
        <v>4.6203870426376241</v>
      </c>
    </row>
    <row r="39" spans="1:12" s="110" customFormat="1" ht="15" customHeight="1" x14ac:dyDescent="0.2">
      <c r="A39" s="120"/>
      <c r="B39" s="119"/>
      <c r="C39" s="258" t="s">
        <v>106</v>
      </c>
      <c r="E39" s="113">
        <v>15.870734886207934</v>
      </c>
      <c r="F39" s="115">
        <v>9498</v>
      </c>
      <c r="G39" s="114">
        <v>9432</v>
      </c>
      <c r="H39" s="114">
        <v>9413</v>
      </c>
      <c r="I39" s="114">
        <v>9175</v>
      </c>
      <c r="J39" s="140">
        <v>8964</v>
      </c>
      <c r="K39" s="114">
        <v>534</v>
      </c>
      <c r="L39" s="116">
        <v>5.9571619812583672</v>
      </c>
    </row>
    <row r="40" spans="1:12" s="110" customFormat="1" ht="15" customHeight="1" x14ac:dyDescent="0.2">
      <c r="A40" s="120"/>
      <c r="B40" s="119"/>
      <c r="C40" s="258" t="s">
        <v>107</v>
      </c>
      <c r="E40" s="113">
        <v>84.129265113792073</v>
      </c>
      <c r="F40" s="115">
        <v>50348</v>
      </c>
      <c r="G40" s="114">
        <v>49956</v>
      </c>
      <c r="H40" s="114">
        <v>49538</v>
      </c>
      <c r="I40" s="114">
        <v>48647</v>
      </c>
      <c r="J40" s="140">
        <v>48239</v>
      </c>
      <c r="K40" s="114">
        <v>2109</v>
      </c>
      <c r="L40" s="116">
        <v>4.3719811770559094</v>
      </c>
    </row>
    <row r="41" spans="1:12" s="110" customFormat="1" ht="24.75" customHeight="1" x14ac:dyDescent="0.2">
      <c r="A41" s="604" t="s">
        <v>518</v>
      </c>
      <c r="B41" s="605"/>
      <c r="C41" s="605"/>
      <c r="D41" s="606"/>
      <c r="E41" s="113">
        <v>5.9619370811265764</v>
      </c>
      <c r="F41" s="115">
        <v>13317</v>
      </c>
      <c r="G41" s="114">
        <v>14705</v>
      </c>
      <c r="H41" s="114">
        <v>14911</v>
      </c>
      <c r="I41" s="114">
        <v>12155</v>
      </c>
      <c r="J41" s="140">
        <v>13408</v>
      </c>
      <c r="K41" s="114">
        <v>-91</v>
      </c>
      <c r="L41" s="116">
        <v>-0.67869928400954649</v>
      </c>
    </row>
    <row r="42" spans="1:12" s="110" customFormat="1" ht="15" customHeight="1" x14ac:dyDescent="0.2">
      <c r="A42" s="120"/>
      <c r="B42" s="119"/>
      <c r="C42" s="258" t="s">
        <v>106</v>
      </c>
      <c r="E42" s="113">
        <v>61.958399038822556</v>
      </c>
      <c r="F42" s="115">
        <v>8251</v>
      </c>
      <c r="G42" s="114">
        <v>9301</v>
      </c>
      <c r="H42" s="114">
        <v>9467</v>
      </c>
      <c r="I42" s="114">
        <v>7635</v>
      </c>
      <c r="J42" s="140">
        <v>8283</v>
      </c>
      <c r="K42" s="114">
        <v>-32</v>
      </c>
      <c r="L42" s="116">
        <v>-0.38633345406253772</v>
      </c>
    </row>
    <row r="43" spans="1:12" s="110" customFormat="1" ht="15" customHeight="1" x14ac:dyDescent="0.2">
      <c r="A43" s="123"/>
      <c r="B43" s="124"/>
      <c r="C43" s="260" t="s">
        <v>107</v>
      </c>
      <c r="D43" s="261"/>
      <c r="E43" s="125">
        <v>38.041600961177444</v>
      </c>
      <c r="F43" s="143">
        <v>5066</v>
      </c>
      <c r="G43" s="144">
        <v>5404</v>
      </c>
      <c r="H43" s="144">
        <v>5444</v>
      </c>
      <c r="I43" s="144">
        <v>4520</v>
      </c>
      <c r="J43" s="145">
        <v>5125</v>
      </c>
      <c r="K43" s="144">
        <v>-59</v>
      </c>
      <c r="L43" s="146">
        <v>-1.1512195121951219</v>
      </c>
    </row>
    <row r="44" spans="1:12" s="110" customFormat="1" ht="45.75" customHeight="1" x14ac:dyDescent="0.2">
      <c r="A44" s="604" t="s">
        <v>191</v>
      </c>
      <c r="B44" s="605"/>
      <c r="C44" s="605"/>
      <c r="D44" s="606"/>
      <c r="E44" s="113">
        <v>2.085357281961973</v>
      </c>
      <c r="F44" s="115">
        <v>4658</v>
      </c>
      <c r="G44" s="114">
        <v>4710</v>
      </c>
      <c r="H44" s="114">
        <v>4763</v>
      </c>
      <c r="I44" s="114">
        <v>4616</v>
      </c>
      <c r="J44" s="140">
        <v>4668</v>
      </c>
      <c r="K44" s="114">
        <v>-10</v>
      </c>
      <c r="L44" s="116">
        <v>-0.21422450728363324</v>
      </c>
    </row>
    <row r="45" spans="1:12" s="110" customFormat="1" ht="15" customHeight="1" x14ac:dyDescent="0.2">
      <c r="A45" s="120"/>
      <c r="B45" s="119"/>
      <c r="C45" s="258" t="s">
        <v>106</v>
      </c>
      <c r="E45" s="113">
        <v>55.130957492486047</v>
      </c>
      <c r="F45" s="115">
        <v>2568</v>
      </c>
      <c r="G45" s="114">
        <v>2594</v>
      </c>
      <c r="H45" s="114">
        <v>2618</v>
      </c>
      <c r="I45" s="114">
        <v>2560</v>
      </c>
      <c r="J45" s="140">
        <v>2595</v>
      </c>
      <c r="K45" s="114">
        <v>-27</v>
      </c>
      <c r="L45" s="116">
        <v>-1.0404624277456647</v>
      </c>
    </row>
    <row r="46" spans="1:12" s="110" customFormat="1" ht="15" customHeight="1" x14ac:dyDescent="0.2">
      <c r="A46" s="123"/>
      <c r="B46" s="124"/>
      <c r="C46" s="260" t="s">
        <v>107</v>
      </c>
      <c r="D46" s="261"/>
      <c r="E46" s="125">
        <v>44.869042507513953</v>
      </c>
      <c r="F46" s="143">
        <v>2090</v>
      </c>
      <c r="G46" s="144">
        <v>2116</v>
      </c>
      <c r="H46" s="144">
        <v>2145</v>
      </c>
      <c r="I46" s="144">
        <v>2056</v>
      </c>
      <c r="J46" s="145">
        <v>2073</v>
      </c>
      <c r="K46" s="144">
        <v>17</v>
      </c>
      <c r="L46" s="146">
        <v>0.8200675349734684</v>
      </c>
    </row>
    <row r="47" spans="1:12" s="110" customFormat="1" ht="39" customHeight="1" x14ac:dyDescent="0.2">
      <c r="A47" s="604" t="s">
        <v>519</v>
      </c>
      <c r="B47" s="607"/>
      <c r="C47" s="607"/>
      <c r="D47" s="608"/>
      <c r="E47" s="113">
        <v>0.26861622352451348</v>
      </c>
      <c r="F47" s="115">
        <v>600</v>
      </c>
      <c r="G47" s="114">
        <v>613</v>
      </c>
      <c r="H47" s="114">
        <v>568</v>
      </c>
      <c r="I47" s="114">
        <v>533</v>
      </c>
      <c r="J47" s="140">
        <v>589</v>
      </c>
      <c r="K47" s="114">
        <v>11</v>
      </c>
      <c r="L47" s="116">
        <v>1.8675721561969441</v>
      </c>
    </row>
    <row r="48" spans="1:12" s="110" customFormat="1" ht="15" customHeight="1" x14ac:dyDescent="0.2">
      <c r="A48" s="120"/>
      <c r="B48" s="119"/>
      <c r="C48" s="258" t="s">
        <v>106</v>
      </c>
      <c r="E48" s="113">
        <v>35.333333333333336</v>
      </c>
      <c r="F48" s="115">
        <v>212</v>
      </c>
      <c r="G48" s="114">
        <v>216</v>
      </c>
      <c r="H48" s="114">
        <v>201</v>
      </c>
      <c r="I48" s="114">
        <v>219</v>
      </c>
      <c r="J48" s="140">
        <v>233</v>
      </c>
      <c r="K48" s="114">
        <v>-21</v>
      </c>
      <c r="L48" s="116">
        <v>-9.0128755364806867</v>
      </c>
    </row>
    <row r="49" spans="1:12" s="110" customFormat="1" ht="15" customHeight="1" x14ac:dyDescent="0.2">
      <c r="A49" s="123"/>
      <c r="B49" s="124"/>
      <c r="C49" s="260" t="s">
        <v>107</v>
      </c>
      <c r="D49" s="261"/>
      <c r="E49" s="125">
        <v>64.666666666666671</v>
      </c>
      <c r="F49" s="143">
        <v>388</v>
      </c>
      <c r="G49" s="144">
        <v>397</v>
      </c>
      <c r="H49" s="144">
        <v>367</v>
      </c>
      <c r="I49" s="144">
        <v>314</v>
      </c>
      <c r="J49" s="145">
        <v>356</v>
      </c>
      <c r="K49" s="144">
        <v>32</v>
      </c>
      <c r="L49" s="146">
        <v>8.9887640449438209</v>
      </c>
    </row>
    <row r="50" spans="1:12" s="110" customFormat="1" ht="24.95" customHeight="1" x14ac:dyDescent="0.2">
      <c r="A50" s="609" t="s">
        <v>192</v>
      </c>
      <c r="B50" s="610"/>
      <c r="C50" s="610"/>
      <c r="D50" s="611"/>
      <c r="E50" s="262">
        <v>13.269641442110965</v>
      </c>
      <c r="F50" s="263">
        <v>29640</v>
      </c>
      <c r="G50" s="264">
        <v>30827</v>
      </c>
      <c r="H50" s="264">
        <v>31636</v>
      </c>
      <c r="I50" s="264">
        <v>28835</v>
      </c>
      <c r="J50" s="265">
        <v>29258</v>
      </c>
      <c r="K50" s="263">
        <v>382</v>
      </c>
      <c r="L50" s="266">
        <v>1.3056258117437967</v>
      </c>
    </row>
    <row r="51" spans="1:12" s="110" customFormat="1" ht="15" customHeight="1" x14ac:dyDescent="0.2">
      <c r="A51" s="120"/>
      <c r="B51" s="119"/>
      <c r="C51" s="258" t="s">
        <v>106</v>
      </c>
      <c r="E51" s="113">
        <v>61.285425101214578</v>
      </c>
      <c r="F51" s="115">
        <v>18165</v>
      </c>
      <c r="G51" s="114">
        <v>18777</v>
      </c>
      <c r="H51" s="114">
        <v>19499</v>
      </c>
      <c r="I51" s="114">
        <v>17862</v>
      </c>
      <c r="J51" s="140">
        <v>18058</v>
      </c>
      <c r="K51" s="114">
        <v>107</v>
      </c>
      <c r="L51" s="116">
        <v>0.59253516447004095</v>
      </c>
    </row>
    <row r="52" spans="1:12" s="110" customFormat="1" ht="15" customHeight="1" x14ac:dyDescent="0.2">
      <c r="A52" s="120"/>
      <c r="B52" s="119"/>
      <c r="C52" s="258" t="s">
        <v>107</v>
      </c>
      <c r="E52" s="113">
        <v>38.714574898785422</v>
      </c>
      <c r="F52" s="115">
        <v>11475</v>
      </c>
      <c r="G52" s="114">
        <v>12050</v>
      </c>
      <c r="H52" s="114">
        <v>12137</v>
      </c>
      <c r="I52" s="114">
        <v>10973</v>
      </c>
      <c r="J52" s="140">
        <v>11200</v>
      </c>
      <c r="K52" s="114">
        <v>275</v>
      </c>
      <c r="L52" s="116">
        <v>2.4553571428571428</v>
      </c>
    </row>
    <row r="53" spans="1:12" s="110" customFormat="1" ht="15" customHeight="1" x14ac:dyDescent="0.2">
      <c r="A53" s="120"/>
      <c r="B53" s="119"/>
      <c r="C53" s="258" t="s">
        <v>187</v>
      </c>
      <c r="D53" s="110" t="s">
        <v>193</v>
      </c>
      <c r="E53" s="113">
        <v>31.059379217273953</v>
      </c>
      <c r="F53" s="115">
        <v>9206</v>
      </c>
      <c r="G53" s="114">
        <v>10705</v>
      </c>
      <c r="H53" s="114">
        <v>11037</v>
      </c>
      <c r="I53" s="114">
        <v>8550</v>
      </c>
      <c r="J53" s="140">
        <v>9206</v>
      </c>
      <c r="K53" s="114">
        <v>0</v>
      </c>
      <c r="L53" s="116">
        <v>0</v>
      </c>
    </row>
    <row r="54" spans="1:12" s="110" customFormat="1" ht="15" customHeight="1" x14ac:dyDescent="0.2">
      <c r="A54" s="120"/>
      <c r="B54" s="119"/>
      <c r="D54" s="267" t="s">
        <v>194</v>
      </c>
      <c r="E54" s="113">
        <v>64.175537692809044</v>
      </c>
      <c r="F54" s="115">
        <v>5908</v>
      </c>
      <c r="G54" s="114">
        <v>6823</v>
      </c>
      <c r="H54" s="114">
        <v>7153</v>
      </c>
      <c r="I54" s="114">
        <v>5514</v>
      </c>
      <c r="J54" s="140">
        <v>5864</v>
      </c>
      <c r="K54" s="114">
        <v>44</v>
      </c>
      <c r="L54" s="116">
        <v>0.75034106412005452</v>
      </c>
    </row>
    <row r="55" spans="1:12" s="110" customFormat="1" ht="15" customHeight="1" x14ac:dyDescent="0.2">
      <c r="A55" s="120"/>
      <c r="B55" s="119"/>
      <c r="D55" s="267" t="s">
        <v>195</v>
      </c>
      <c r="E55" s="113">
        <v>35.824462307190963</v>
      </c>
      <c r="F55" s="115">
        <v>3298</v>
      </c>
      <c r="G55" s="114">
        <v>3882</v>
      </c>
      <c r="H55" s="114">
        <v>3884</v>
      </c>
      <c r="I55" s="114">
        <v>3036</v>
      </c>
      <c r="J55" s="140">
        <v>3342</v>
      </c>
      <c r="K55" s="114">
        <v>-44</v>
      </c>
      <c r="L55" s="116">
        <v>-1.3165769000598444</v>
      </c>
    </row>
    <row r="56" spans="1:12" s="110" customFormat="1" ht="15" customHeight="1" x14ac:dyDescent="0.2">
      <c r="A56" s="120"/>
      <c r="B56" s="119" t="s">
        <v>196</v>
      </c>
      <c r="C56" s="258"/>
      <c r="E56" s="113">
        <v>68.883944360626231</v>
      </c>
      <c r="F56" s="115">
        <v>153864</v>
      </c>
      <c r="G56" s="114">
        <v>152414</v>
      </c>
      <c r="H56" s="114">
        <v>153059</v>
      </c>
      <c r="I56" s="114">
        <v>151789</v>
      </c>
      <c r="J56" s="140">
        <v>151522</v>
      </c>
      <c r="K56" s="114">
        <v>2342</v>
      </c>
      <c r="L56" s="116">
        <v>1.5456501366138251</v>
      </c>
    </row>
    <row r="57" spans="1:12" s="110" customFormat="1" ht="15" customHeight="1" x14ac:dyDescent="0.2">
      <c r="A57" s="120"/>
      <c r="B57" s="119"/>
      <c r="C57" s="258" t="s">
        <v>106</v>
      </c>
      <c r="E57" s="113">
        <v>55.435969427546404</v>
      </c>
      <c r="F57" s="115">
        <v>85296</v>
      </c>
      <c r="G57" s="114">
        <v>84691</v>
      </c>
      <c r="H57" s="114">
        <v>85359</v>
      </c>
      <c r="I57" s="114">
        <v>84840</v>
      </c>
      <c r="J57" s="140">
        <v>84849</v>
      </c>
      <c r="K57" s="114">
        <v>447</v>
      </c>
      <c r="L57" s="116">
        <v>0.52681823003217476</v>
      </c>
    </row>
    <row r="58" spans="1:12" s="110" customFormat="1" ht="15" customHeight="1" x14ac:dyDescent="0.2">
      <c r="A58" s="120"/>
      <c r="B58" s="119"/>
      <c r="C58" s="258" t="s">
        <v>107</v>
      </c>
      <c r="E58" s="113">
        <v>44.564030572453596</v>
      </c>
      <c r="F58" s="115">
        <v>68568</v>
      </c>
      <c r="G58" s="114">
        <v>67723</v>
      </c>
      <c r="H58" s="114">
        <v>67700</v>
      </c>
      <c r="I58" s="114">
        <v>66949</v>
      </c>
      <c r="J58" s="140">
        <v>66673</v>
      </c>
      <c r="K58" s="114">
        <v>1895</v>
      </c>
      <c r="L58" s="116">
        <v>2.8422299881511255</v>
      </c>
    </row>
    <row r="59" spans="1:12" s="110" customFormat="1" ht="15" customHeight="1" x14ac:dyDescent="0.2">
      <c r="A59" s="120"/>
      <c r="B59" s="119"/>
      <c r="C59" s="258" t="s">
        <v>105</v>
      </c>
      <c r="D59" s="110" t="s">
        <v>197</v>
      </c>
      <c r="E59" s="113">
        <v>91.747907242759837</v>
      </c>
      <c r="F59" s="115">
        <v>141167</v>
      </c>
      <c r="G59" s="114">
        <v>139767</v>
      </c>
      <c r="H59" s="114">
        <v>140475</v>
      </c>
      <c r="I59" s="114">
        <v>139438</v>
      </c>
      <c r="J59" s="140">
        <v>139238</v>
      </c>
      <c r="K59" s="114">
        <v>1929</v>
      </c>
      <c r="L59" s="116">
        <v>1.3853976644306871</v>
      </c>
    </row>
    <row r="60" spans="1:12" s="110" customFormat="1" ht="15" customHeight="1" x14ac:dyDescent="0.2">
      <c r="A60" s="120"/>
      <c r="B60" s="119"/>
      <c r="C60" s="258"/>
      <c r="D60" s="267" t="s">
        <v>198</v>
      </c>
      <c r="E60" s="113">
        <v>53.387123052838128</v>
      </c>
      <c r="F60" s="115">
        <v>75365</v>
      </c>
      <c r="G60" s="114">
        <v>74777</v>
      </c>
      <c r="H60" s="114">
        <v>75486</v>
      </c>
      <c r="I60" s="114">
        <v>75119</v>
      </c>
      <c r="J60" s="140">
        <v>75174</v>
      </c>
      <c r="K60" s="114">
        <v>191</v>
      </c>
      <c r="L60" s="116">
        <v>0.25407720754516189</v>
      </c>
    </row>
    <row r="61" spans="1:12" s="110" customFormat="1" ht="15" customHeight="1" x14ac:dyDescent="0.2">
      <c r="A61" s="120"/>
      <c r="B61" s="119"/>
      <c r="C61" s="258"/>
      <c r="D61" s="267" t="s">
        <v>199</v>
      </c>
      <c r="E61" s="113">
        <v>46.612876947161872</v>
      </c>
      <c r="F61" s="115">
        <v>65802</v>
      </c>
      <c r="G61" s="114">
        <v>64990</v>
      </c>
      <c r="H61" s="114">
        <v>64989</v>
      </c>
      <c r="I61" s="114">
        <v>64319</v>
      </c>
      <c r="J61" s="140">
        <v>64064</v>
      </c>
      <c r="K61" s="114">
        <v>1738</v>
      </c>
      <c r="L61" s="116">
        <v>2.712912087912088</v>
      </c>
    </row>
    <row r="62" spans="1:12" s="110" customFormat="1" ht="15" customHeight="1" x14ac:dyDescent="0.2">
      <c r="A62" s="120"/>
      <c r="B62" s="119"/>
      <c r="C62" s="258"/>
      <c r="D62" s="258" t="s">
        <v>200</v>
      </c>
      <c r="E62" s="113">
        <v>8.2520927572401597</v>
      </c>
      <c r="F62" s="115">
        <v>12697</v>
      </c>
      <c r="G62" s="114">
        <v>12647</v>
      </c>
      <c r="H62" s="114">
        <v>12584</v>
      </c>
      <c r="I62" s="114">
        <v>12351</v>
      </c>
      <c r="J62" s="140">
        <v>12284</v>
      </c>
      <c r="K62" s="114">
        <v>413</v>
      </c>
      <c r="L62" s="116">
        <v>3.3620970367958321</v>
      </c>
    </row>
    <row r="63" spans="1:12" s="110" customFormat="1" ht="15" customHeight="1" x14ac:dyDescent="0.2">
      <c r="A63" s="120"/>
      <c r="B63" s="119"/>
      <c r="C63" s="258"/>
      <c r="D63" s="267" t="s">
        <v>198</v>
      </c>
      <c r="E63" s="113">
        <v>78.215326455068123</v>
      </c>
      <c r="F63" s="115">
        <v>9931</v>
      </c>
      <c r="G63" s="114">
        <v>9914</v>
      </c>
      <c r="H63" s="114">
        <v>9873</v>
      </c>
      <c r="I63" s="114">
        <v>9721</v>
      </c>
      <c r="J63" s="140">
        <v>9675</v>
      </c>
      <c r="K63" s="114">
        <v>256</v>
      </c>
      <c r="L63" s="116">
        <v>2.6459948320413438</v>
      </c>
    </row>
    <row r="64" spans="1:12" s="110" customFormat="1" ht="15" customHeight="1" x14ac:dyDescent="0.2">
      <c r="A64" s="120"/>
      <c r="B64" s="119"/>
      <c r="C64" s="258"/>
      <c r="D64" s="267" t="s">
        <v>199</v>
      </c>
      <c r="E64" s="113">
        <v>21.784673544931874</v>
      </c>
      <c r="F64" s="115">
        <v>2766</v>
      </c>
      <c r="G64" s="114">
        <v>2733</v>
      </c>
      <c r="H64" s="114">
        <v>2711</v>
      </c>
      <c r="I64" s="114">
        <v>2630</v>
      </c>
      <c r="J64" s="140">
        <v>2609</v>
      </c>
      <c r="K64" s="114">
        <v>157</v>
      </c>
      <c r="L64" s="116">
        <v>6.017631276351092</v>
      </c>
    </row>
    <row r="65" spans="1:12" s="110" customFormat="1" ht="15" customHeight="1" x14ac:dyDescent="0.2">
      <c r="A65" s="120"/>
      <c r="B65" s="119" t="s">
        <v>201</v>
      </c>
      <c r="C65" s="258"/>
      <c r="E65" s="113">
        <v>8.5634852059614897</v>
      </c>
      <c r="F65" s="115">
        <v>19128</v>
      </c>
      <c r="G65" s="114">
        <v>18849</v>
      </c>
      <c r="H65" s="114">
        <v>18629</v>
      </c>
      <c r="I65" s="114">
        <v>18336</v>
      </c>
      <c r="J65" s="140">
        <v>18072</v>
      </c>
      <c r="K65" s="114">
        <v>1056</v>
      </c>
      <c r="L65" s="116">
        <v>5.8432934926958833</v>
      </c>
    </row>
    <row r="66" spans="1:12" s="110" customFormat="1" ht="15" customHeight="1" x14ac:dyDescent="0.2">
      <c r="A66" s="120"/>
      <c r="B66" s="119"/>
      <c r="C66" s="258" t="s">
        <v>106</v>
      </c>
      <c r="E66" s="113">
        <v>53.910497699707236</v>
      </c>
      <c r="F66" s="115">
        <v>10312</v>
      </c>
      <c r="G66" s="114">
        <v>10164</v>
      </c>
      <c r="H66" s="114">
        <v>10065</v>
      </c>
      <c r="I66" s="114">
        <v>9980</v>
      </c>
      <c r="J66" s="140">
        <v>9860</v>
      </c>
      <c r="K66" s="114">
        <v>452</v>
      </c>
      <c r="L66" s="116">
        <v>4.5841784989858017</v>
      </c>
    </row>
    <row r="67" spans="1:12" s="110" customFormat="1" ht="15" customHeight="1" x14ac:dyDescent="0.2">
      <c r="A67" s="120"/>
      <c r="B67" s="119"/>
      <c r="C67" s="258" t="s">
        <v>107</v>
      </c>
      <c r="E67" s="113">
        <v>46.089502300292764</v>
      </c>
      <c r="F67" s="115">
        <v>8816</v>
      </c>
      <c r="G67" s="114">
        <v>8685</v>
      </c>
      <c r="H67" s="114">
        <v>8564</v>
      </c>
      <c r="I67" s="114">
        <v>8356</v>
      </c>
      <c r="J67" s="140">
        <v>8212</v>
      </c>
      <c r="K67" s="114">
        <v>604</v>
      </c>
      <c r="L67" s="116">
        <v>7.3550901120311742</v>
      </c>
    </row>
    <row r="68" spans="1:12" s="110" customFormat="1" ht="15" customHeight="1" x14ac:dyDescent="0.2">
      <c r="A68" s="120"/>
      <c r="B68" s="119"/>
      <c r="C68" s="258" t="s">
        <v>105</v>
      </c>
      <c r="D68" s="110" t="s">
        <v>202</v>
      </c>
      <c r="E68" s="113">
        <v>23.018611459640319</v>
      </c>
      <c r="F68" s="115">
        <v>4403</v>
      </c>
      <c r="G68" s="114">
        <v>4245</v>
      </c>
      <c r="H68" s="114">
        <v>4161</v>
      </c>
      <c r="I68" s="114">
        <v>3974</v>
      </c>
      <c r="J68" s="140">
        <v>3881</v>
      </c>
      <c r="K68" s="114">
        <v>522</v>
      </c>
      <c r="L68" s="116">
        <v>13.450141716052563</v>
      </c>
    </row>
    <row r="69" spans="1:12" s="110" customFormat="1" ht="15" customHeight="1" x14ac:dyDescent="0.2">
      <c r="A69" s="120"/>
      <c r="B69" s="119"/>
      <c r="C69" s="258"/>
      <c r="D69" s="267" t="s">
        <v>198</v>
      </c>
      <c r="E69" s="113">
        <v>50.669997728821258</v>
      </c>
      <c r="F69" s="115">
        <v>2231</v>
      </c>
      <c r="G69" s="114">
        <v>2149</v>
      </c>
      <c r="H69" s="114">
        <v>2111</v>
      </c>
      <c r="I69" s="114">
        <v>2046</v>
      </c>
      <c r="J69" s="140">
        <v>1983</v>
      </c>
      <c r="K69" s="114">
        <v>248</v>
      </c>
      <c r="L69" s="116">
        <v>12.506303580433686</v>
      </c>
    </row>
    <row r="70" spans="1:12" s="110" customFormat="1" ht="15" customHeight="1" x14ac:dyDescent="0.2">
      <c r="A70" s="120"/>
      <c r="B70" s="119"/>
      <c r="C70" s="258"/>
      <c r="D70" s="267" t="s">
        <v>199</v>
      </c>
      <c r="E70" s="113">
        <v>49.330002271178742</v>
      </c>
      <c r="F70" s="115">
        <v>2172</v>
      </c>
      <c r="G70" s="114">
        <v>2096</v>
      </c>
      <c r="H70" s="114">
        <v>2050</v>
      </c>
      <c r="I70" s="114">
        <v>1928</v>
      </c>
      <c r="J70" s="140">
        <v>1898</v>
      </c>
      <c r="K70" s="114">
        <v>274</v>
      </c>
      <c r="L70" s="116">
        <v>14.436248682824026</v>
      </c>
    </row>
    <row r="71" spans="1:12" s="110" customFormat="1" ht="15" customHeight="1" x14ac:dyDescent="0.2">
      <c r="A71" s="120"/>
      <c r="B71" s="119"/>
      <c r="C71" s="258"/>
      <c r="D71" s="110" t="s">
        <v>203</v>
      </c>
      <c r="E71" s="113">
        <v>70.577164366373907</v>
      </c>
      <c r="F71" s="115">
        <v>13500</v>
      </c>
      <c r="G71" s="114">
        <v>13398</v>
      </c>
      <c r="H71" s="114">
        <v>13271</v>
      </c>
      <c r="I71" s="114">
        <v>13205</v>
      </c>
      <c r="J71" s="140">
        <v>13047</v>
      </c>
      <c r="K71" s="114">
        <v>453</v>
      </c>
      <c r="L71" s="116">
        <v>3.4720625431133594</v>
      </c>
    </row>
    <row r="72" spans="1:12" s="110" customFormat="1" ht="15" customHeight="1" x14ac:dyDescent="0.2">
      <c r="A72" s="120"/>
      <c r="B72" s="119"/>
      <c r="C72" s="258"/>
      <c r="D72" s="267" t="s">
        <v>198</v>
      </c>
      <c r="E72" s="113">
        <v>54.755555555555553</v>
      </c>
      <c r="F72" s="115">
        <v>7392</v>
      </c>
      <c r="G72" s="114">
        <v>7338</v>
      </c>
      <c r="H72" s="114">
        <v>7280</v>
      </c>
      <c r="I72" s="114">
        <v>7283</v>
      </c>
      <c r="J72" s="140">
        <v>7235</v>
      </c>
      <c r="K72" s="114">
        <v>157</v>
      </c>
      <c r="L72" s="116">
        <v>2.1700069108500344</v>
      </c>
    </row>
    <row r="73" spans="1:12" s="110" customFormat="1" ht="15" customHeight="1" x14ac:dyDescent="0.2">
      <c r="A73" s="120"/>
      <c r="B73" s="119"/>
      <c r="C73" s="258"/>
      <c r="D73" s="267" t="s">
        <v>199</v>
      </c>
      <c r="E73" s="113">
        <v>45.244444444444447</v>
      </c>
      <c r="F73" s="115">
        <v>6108</v>
      </c>
      <c r="G73" s="114">
        <v>6060</v>
      </c>
      <c r="H73" s="114">
        <v>5991</v>
      </c>
      <c r="I73" s="114">
        <v>5922</v>
      </c>
      <c r="J73" s="140">
        <v>5812</v>
      </c>
      <c r="K73" s="114">
        <v>296</v>
      </c>
      <c r="L73" s="116">
        <v>5.0929112181693048</v>
      </c>
    </row>
    <row r="74" spans="1:12" s="110" customFormat="1" ht="15" customHeight="1" x14ac:dyDescent="0.2">
      <c r="A74" s="120"/>
      <c r="B74" s="119"/>
      <c r="C74" s="258"/>
      <c r="D74" s="110" t="s">
        <v>204</v>
      </c>
      <c r="E74" s="113">
        <v>6.4042241739857797</v>
      </c>
      <c r="F74" s="115">
        <v>1225</v>
      </c>
      <c r="G74" s="114">
        <v>1206</v>
      </c>
      <c r="H74" s="114">
        <v>1197</v>
      </c>
      <c r="I74" s="114">
        <v>1157</v>
      </c>
      <c r="J74" s="140">
        <v>1144</v>
      </c>
      <c r="K74" s="114">
        <v>81</v>
      </c>
      <c r="L74" s="116">
        <v>7.0804195804195809</v>
      </c>
    </row>
    <row r="75" spans="1:12" s="110" customFormat="1" ht="15" customHeight="1" x14ac:dyDescent="0.2">
      <c r="A75" s="120"/>
      <c r="B75" s="119"/>
      <c r="C75" s="258"/>
      <c r="D75" s="267" t="s">
        <v>198</v>
      </c>
      <c r="E75" s="113">
        <v>56.244897959183675</v>
      </c>
      <c r="F75" s="115">
        <v>689</v>
      </c>
      <c r="G75" s="114">
        <v>677</v>
      </c>
      <c r="H75" s="114">
        <v>674</v>
      </c>
      <c r="I75" s="114">
        <v>651</v>
      </c>
      <c r="J75" s="140">
        <v>642</v>
      </c>
      <c r="K75" s="114">
        <v>47</v>
      </c>
      <c r="L75" s="116">
        <v>7.3208722741433023</v>
      </c>
    </row>
    <row r="76" spans="1:12" s="110" customFormat="1" ht="15" customHeight="1" x14ac:dyDescent="0.2">
      <c r="A76" s="120"/>
      <c r="B76" s="119"/>
      <c r="C76" s="258"/>
      <c r="D76" s="267" t="s">
        <v>199</v>
      </c>
      <c r="E76" s="113">
        <v>43.755102040816325</v>
      </c>
      <c r="F76" s="115">
        <v>536</v>
      </c>
      <c r="G76" s="114">
        <v>529</v>
      </c>
      <c r="H76" s="114">
        <v>523</v>
      </c>
      <c r="I76" s="114">
        <v>506</v>
      </c>
      <c r="J76" s="140">
        <v>502</v>
      </c>
      <c r="K76" s="114">
        <v>34</v>
      </c>
      <c r="L76" s="116">
        <v>6.7729083665338647</v>
      </c>
    </row>
    <row r="77" spans="1:12" s="110" customFormat="1" ht="15" customHeight="1" x14ac:dyDescent="0.2">
      <c r="A77" s="534"/>
      <c r="B77" s="119" t="s">
        <v>205</v>
      </c>
      <c r="C77" s="268"/>
      <c r="D77" s="182"/>
      <c r="E77" s="113">
        <v>9.2829289913013113</v>
      </c>
      <c r="F77" s="115">
        <v>20735</v>
      </c>
      <c r="G77" s="114">
        <v>20831</v>
      </c>
      <c r="H77" s="114">
        <v>21170</v>
      </c>
      <c r="I77" s="114">
        <v>20496</v>
      </c>
      <c r="J77" s="140">
        <v>20681</v>
      </c>
      <c r="K77" s="114">
        <v>54</v>
      </c>
      <c r="L77" s="116">
        <v>0.26110923069484065</v>
      </c>
    </row>
    <row r="78" spans="1:12" s="110" customFormat="1" ht="15" customHeight="1" x14ac:dyDescent="0.2">
      <c r="A78" s="120"/>
      <c r="B78" s="119"/>
      <c r="C78" s="268" t="s">
        <v>106</v>
      </c>
      <c r="D78" s="182"/>
      <c r="E78" s="113">
        <v>60.67518688208343</v>
      </c>
      <c r="F78" s="115">
        <v>12581</v>
      </c>
      <c r="G78" s="114">
        <v>12594</v>
      </c>
      <c r="H78" s="114">
        <v>12858</v>
      </c>
      <c r="I78" s="114">
        <v>12443</v>
      </c>
      <c r="J78" s="140">
        <v>12510</v>
      </c>
      <c r="K78" s="114">
        <v>71</v>
      </c>
      <c r="L78" s="116">
        <v>0.56754596322941642</v>
      </c>
    </row>
    <row r="79" spans="1:12" s="110" customFormat="1" ht="15" customHeight="1" x14ac:dyDescent="0.2">
      <c r="A79" s="123"/>
      <c r="B79" s="124"/>
      <c r="C79" s="260" t="s">
        <v>107</v>
      </c>
      <c r="D79" s="261"/>
      <c r="E79" s="125">
        <v>39.32481311791657</v>
      </c>
      <c r="F79" s="143">
        <v>8154</v>
      </c>
      <c r="G79" s="144">
        <v>8237</v>
      </c>
      <c r="H79" s="144">
        <v>8312</v>
      </c>
      <c r="I79" s="144">
        <v>8053</v>
      </c>
      <c r="J79" s="145">
        <v>8171</v>
      </c>
      <c r="K79" s="144">
        <v>-17</v>
      </c>
      <c r="L79" s="146">
        <v>-0.2080528699057643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223367</v>
      </c>
      <c r="E11" s="114">
        <v>222921</v>
      </c>
      <c r="F11" s="114">
        <v>224494</v>
      </c>
      <c r="G11" s="114">
        <v>219456</v>
      </c>
      <c r="H11" s="140">
        <v>219533</v>
      </c>
      <c r="I11" s="115">
        <v>3834</v>
      </c>
      <c r="J11" s="116">
        <v>1.7464344768212523</v>
      </c>
    </row>
    <row r="12" spans="1:15" s="110" customFormat="1" ht="24.95" customHeight="1" x14ac:dyDescent="0.2">
      <c r="A12" s="193" t="s">
        <v>132</v>
      </c>
      <c r="B12" s="194" t="s">
        <v>133</v>
      </c>
      <c r="C12" s="113">
        <v>1.4496322196206244</v>
      </c>
      <c r="D12" s="115">
        <v>3238</v>
      </c>
      <c r="E12" s="114">
        <v>3152</v>
      </c>
      <c r="F12" s="114">
        <v>3219</v>
      </c>
      <c r="G12" s="114">
        <v>3155</v>
      </c>
      <c r="H12" s="140">
        <v>3161</v>
      </c>
      <c r="I12" s="115">
        <v>77</v>
      </c>
      <c r="J12" s="116">
        <v>2.4359379943055997</v>
      </c>
    </row>
    <row r="13" spans="1:15" s="110" customFormat="1" ht="24.95" customHeight="1" x14ac:dyDescent="0.2">
      <c r="A13" s="193" t="s">
        <v>134</v>
      </c>
      <c r="B13" s="199" t="s">
        <v>214</v>
      </c>
      <c r="C13" s="113">
        <v>1.3390518742696997</v>
      </c>
      <c r="D13" s="115">
        <v>2991</v>
      </c>
      <c r="E13" s="114">
        <v>2970</v>
      </c>
      <c r="F13" s="114">
        <v>2966</v>
      </c>
      <c r="G13" s="114">
        <v>2879</v>
      </c>
      <c r="H13" s="140">
        <v>2842</v>
      </c>
      <c r="I13" s="115">
        <v>149</v>
      </c>
      <c r="J13" s="116">
        <v>5.2427867698803663</v>
      </c>
    </row>
    <row r="14" spans="1:15" s="287" customFormat="1" ht="24" customHeight="1" x14ac:dyDescent="0.2">
      <c r="A14" s="193" t="s">
        <v>215</v>
      </c>
      <c r="B14" s="199" t="s">
        <v>137</v>
      </c>
      <c r="C14" s="113">
        <v>27.17948488362202</v>
      </c>
      <c r="D14" s="115">
        <v>60710</v>
      </c>
      <c r="E14" s="114">
        <v>61195</v>
      </c>
      <c r="F14" s="114">
        <v>61598</v>
      </c>
      <c r="G14" s="114">
        <v>60423</v>
      </c>
      <c r="H14" s="140">
        <v>60721</v>
      </c>
      <c r="I14" s="115">
        <v>-11</v>
      </c>
      <c r="J14" s="116">
        <v>-1.8115643681757547E-2</v>
      </c>
      <c r="K14" s="110"/>
      <c r="L14" s="110"/>
      <c r="M14" s="110"/>
      <c r="N14" s="110"/>
      <c r="O14" s="110"/>
    </row>
    <row r="15" spans="1:15" s="110" customFormat="1" ht="24.75" customHeight="1" x14ac:dyDescent="0.2">
      <c r="A15" s="193" t="s">
        <v>216</v>
      </c>
      <c r="B15" s="199" t="s">
        <v>217</v>
      </c>
      <c r="C15" s="113">
        <v>7.9353709366200018</v>
      </c>
      <c r="D15" s="115">
        <v>17725</v>
      </c>
      <c r="E15" s="114">
        <v>17829</v>
      </c>
      <c r="F15" s="114">
        <v>17867</v>
      </c>
      <c r="G15" s="114">
        <v>17343</v>
      </c>
      <c r="H15" s="140">
        <v>17417</v>
      </c>
      <c r="I15" s="115">
        <v>308</v>
      </c>
      <c r="J15" s="116">
        <v>1.7683872079003273</v>
      </c>
    </row>
    <row r="16" spans="1:15" s="287" customFormat="1" ht="24.95" customHeight="1" x14ac:dyDescent="0.2">
      <c r="A16" s="193" t="s">
        <v>218</v>
      </c>
      <c r="B16" s="199" t="s">
        <v>141</v>
      </c>
      <c r="C16" s="113">
        <v>13.373506381873778</v>
      </c>
      <c r="D16" s="115">
        <v>29872</v>
      </c>
      <c r="E16" s="114">
        <v>30204</v>
      </c>
      <c r="F16" s="114">
        <v>30453</v>
      </c>
      <c r="G16" s="114">
        <v>29796</v>
      </c>
      <c r="H16" s="140">
        <v>29934</v>
      </c>
      <c r="I16" s="115">
        <v>-62</v>
      </c>
      <c r="J16" s="116">
        <v>-0.20712233580543862</v>
      </c>
      <c r="K16" s="110"/>
      <c r="L16" s="110"/>
      <c r="M16" s="110"/>
      <c r="N16" s="110"/>
      <c r="O16" s="110"/>
    </row>
    <row r="17" spans="1:15" s="110" customFormat="1" ht="24.95" customHeight="1" x14ac:dyDescent="0.2">
      <c r="A17" s="193" t="s">
        <v>219</v>
      </c>
      <c r="B17" s="199" t="s">
        <v>220</v>
      </c>
      <c r="C17" s="113">
        <v>5.8706075651282417</v>
      </c>
      <c r="D17" s="115">
        <v>13113</v>
      </c>
      <c r="E17" s="114">
        <v>13162</v>
      </c>
      <c r="F17" s="114">
        <v>13278</v>
      </c>
      <c r="G17" s="114">
        <v>13284</v>
      </c>
      <c r="H17" s="140">
        <v>13370</v>
      </c>
      <c r="I17" s="115">
        <v>-257</v>
      </c>
      <c r="J17" s="116">
        <v>-1.9222139117427075</v>
      </c>
    </row>
    <row r="18" spans="1:15" s="287" customFormat="1" ht="24.95" customHeight="1" x14ac:dyDescent="0.2">
      <c r="A18" s="201" t="s">
        <v>144</v>
      </c>
      <c r="B18" s="202" t="s">
        <v>145</v>
      </c>
      <c r="C18" s="113">
        <v>8.6467562352540881</v>
      </c>
      <c r="D18" s="115">
        <v>19314</v>
      </c>
      <c r="E18" s="114">
        <v>19138</v>
      </c>
      <c r="F18" s="114">
        <v>19381</v>
      </c>
      <c r="G18" s="114">
        <v>18738</v>
      </c>
      <c r="H18" s="140">
        <v>18645</v>
      </c>
      <c r="I18" s="115">
        <v>669</v>
      </c>
      <c r="J18" s="116">
        <v>3.5880933226065967</v>
      </c>
      <c r="K18" s="110"/>
      <c r="L18" s="110"/>
      <c r="M18" s="110"/>
      <c r="N18" s="110"/>
      <c r="O18" s="110"/>
    </row>
    <row r="19" spans="1:15" s="110" customFormat="1" ht="24.95" customHeight="1" x14ac:dyDescent="0.2">
      <c r="A19" s="193" t="s">
        <v>146</v>
      </c>
      <c r="B19" s="199" t="s">
        <v>147</v>
      </c>
      <c r="C19" s="113">
        <v>15.879695747357488</v>
      </c>
      <c r="D19" s="115">
        <v>35470</v>
      </c>
      <c r="E19" s="114">
        <v>35428</v>
      </c>
      <c r="F19" s="114">
        <v>35574</v>
      </c>
      <c r="G19" s="114">
        <v>34528</v>
      </c>
      <c r="H19" s="140">
        <v>34685</v>
      </c>
      <c r="I19" s="115">
        <v>785</v>
      </c>
      <c r="J19" s="116">
        <v>2.2632261784633125</v>
      </c>
    </row>
    <row r="20" spans="1:15" s="287" customFormat="1" ht="24.95" customHeight="1" x14ac:dyDescent="0.2">
      <c r="A20" s="193" t="s">
        <v>148</v>
      </c>
      <c r="B20" s="199" t="s">
        <v>149</v>
      </c>
      <c r="C20" s="113">
        <v>4.2642825484516509</v>
      </c>
      <c r="D20" s="115">
        <v>9525</v>
      </c>
      <c r="E20" s="114">
        <v>9557</v>
      </c>
      <c r="F20" s="114">
        <v>9755</v>
      </c>
      <c r="G20" s="114">
        <v>9570</v>
      </c>
      <c r="H20" s="140">
        <v>9522</v>
      </c>
      <c r="I20" s="115">
        <v>3</v>
      </c>
      <c r="J20" s="116">
        <v>3.1505986137366097E-2</v>
      </c>
      <c r="K20" s="110"/>
      <c r="L20" s="110"/>
      <c r="M20" s="110"/>
      <c r="N20" s="110"/>
      <c r="O20" s="110"/>
    </row>
    <row r="21" spans="1:15" s="110" customFormat="1" ht="24.95" customHeight="1" x14ac:dyDescent="0.2">
      <c r="A21" s="201" t="s">
        <v>150</v>
      </c>
      <c r="B21" s="202" t="s">
        <v>151</v>
      </c>
      <c r="C21" s="113">
        <v>1.9335891156706229</v>
      </c>
      <c r="D21" s="115">
        <v>4319</v>
      </c>
      <c r="E21" s="114">
        <v>4318</v>
      </c>
      <c r="F21" s="114">
        <v>4425</v>
      </c>
      <c r="G21" s="114">
        <v>4365</v>
      </c>
      <c r="H21" s="140">
        <v>4398</v>
      </c>
      <c r="I21" s="115">
        <v>-79</v>
      </c>
      <c r="J21" s="116">
        <v>-1.7962710322874034</v>
      </c>
    </row>
    <row r="22" spans="1:15" s="110" customFormat="1" ht="24.95" customHeight="1" x14ac:dyDescent="0.2">
      <c r="A22" s="201" t="s">
        <v>152</v>
      </c>
      <c r="B22" s="199" t="s">
        <v>153</v>
      </c>
      <c r="C22" s="113">
        <v>1.5803587817358875</v>
      </c>
      <c r="D22" s="115">
        <v>3530</v>
      </c>
      <c r="E22" s="114">
        <v>3469</v>
      </c>
      <c r="F22" s="114">
        <v>3473</v>
      </c>
      <c r="G22" s="114">
        <v>3386</v>
      </c>
      <c r="H22" s="140">
        <v>3336</v>
      </c>
      <c r="I22" s="115">
        <v>194</v>
      </c>
      <c r="J22" s="116">
        <v>5.8153477218225422</v>
      </c>
    </row>
    <row r="23" spans="1:15" s="110" customFormat="1" ht="24.95" customHeight="1" x14ac:dyDescent="0.2">
      <c r="A23" s="193" t="s">
        <v>154</v>
      </c>
      <c r="B23" s="199" t="s">
        <v>155</v>
      </c>
      <c r="C23" s="113">
        <v>2.0199940009043411</v>
      </c>
      <c r="D23" s="115">
        <v>4512</v>
      </c>
      <c r="E23" s="114">
        <v>4537</v>
      </c>
      <c r="F23" s="114">
        <v>4450</v>
      </c>
      <c r="G23" s="114">
        <v>4322</v>
      </c>
      <c r="H23" s="140">
        <v>4367</v>
      </c>
      <c r="I23" s="115">
        <v>145</v>
      </c>
      <c r="J23" s="116">
        <v>3.3203572246393405</v>
      </c>
    </row>
    <row r="24" spans="1:15" s="110" customFormat="1" ht="24.95" customHeight="1" x14ac:dyDescent="0.2">
      <c r="A24" s="193" t="s">
        <v>156</v>
      </c>
      <c r="B24" s="199" t="s">
        <v>221</v>
      </c>
      <c r="C24" s="113">
        <v>5.3065134957267635</v>
      </c>
      <c r="D24" s="115">
        <v>11853</v>
      </c>
      <c r="E24" s="114">
        <v>11857</v>
      </c>
      <c r="F24" s="114">
        <v>11833</v>
      </c>
      <c r="G24" s="114">
        <v>11443</v>
      </c>
      <c r="H24" s="140">
        <v>11456</v>
      </c>
      <c r="I24" s="115">
        <v>397</v>
      </c>
      <c r="J24" s="116">
        <v>3.4654329608938546</v>
      </c>
    </row>
    <row r="25" spans="1:15" s="110" customFormat="1" ht="24.95" customHeight="1" x14ac:dyDescent="0.2">
      <c r="A25" s="193" t="s">
        <v>222</v>
      </c>
      <c r="B25" s="204" t="s">
        <v>159</v>
      </c>
      <c r="C25" s="113">
        <v>2.485595455013498</v>
      </c>
      <c r="D25" s="115">
        <v>5552</v>
      </c>
      <c r="E25" s="114">
        <v>5335</v>
      </c>
      <c r="F25" s="114">
        <v>5477</v>
      </c>
      <c r="G25" s="114">
        <v>5239</v>
      </c>
      <c r="H25" s="140">
        <v>5120</v>
      </c>
      <c r="I25" s="115">
        <v>432</v>
      </c>
      <c r="J25" s="116">
        <v>8.4375</v>
      </c>
    </row>
    <row r="26" spans="1:15" s="110" customFormat="1" ht="24.95" customHeight="1" x14ac:dyDescent="0.2">
      <c r="A26" s="201">
        <v>782.78300000000002</v>
      </c>
      <c r="B26" s="203" t="s">
        <v>160</v>
      </c>
      <c r="C26" s="113">
        <v>1.8315149507313078</v>
      </c>
      <c r="D26" s="115">
        <v>4091</v>
      </c>
      <c r="E26" s="114">
        <v>3767</v>
      </c>
      <c r="F26" s="114">
        <v>4493</v>
      </c>
      <c r="G26" s="114">
        <v>4773</v>
      </c>
      <c r="H26" s="140">
        <v>4802</v>
      </c>
      <c r="I26" s="115">
        <v>-711</v>
      </c>
      <c r="J26" s="116">
        <v>-14.806330695543524</v>
      </c>
    </row>
    <row r="27" spans="1:15" s="110" customFormat="1" ht="24.95" customHeight="1" x14ac:dyDescent="0.2">
      <c r="A27" s="193" t="s">
        <v>161</v>
      </c>
      <c r="B27" s="199" t="s">
        <v>223</v>
      </c>
      <c r="C27" s="113">
        <v>3.5797588721700162</v>
      </c>
      <c r="D27" s="115">
        <v>7996</v>
      </c>
      <c r="E27" s="114">
        <v>7976</v>
      </c>
      <c r="F27" s="114">
        <v>7938</v>
      </c>
      <c r="G27" s="114">
        <v>7721</v>
      </c>
      <c r="H27" s="140">
        <v>7732</v>
      </c>
      <c r="I27" s="115">
        <v>264</v>
      </c>
      <c r="J27" s="116">
        <v>3.4143817899637869</v>
      </c>
    </row>
    <row r="28" spans="1:15" s="110" customFormat="1" ht="24.95" customHeight="1" x14ac:dyDescent="0.2">
      <c r="A28" s="193" t="s">
        <v>163</v>
      </c>
      <c r="B28" s="199" t="s">
        <v>164</v>
      </c>
      <c r="C28" s="113">
        <v>2.9126952504174746</v>
      </c>
      <c r="D28" s="115">
        <v>6506</v>
      </c>
      <c r="E28" s="114">
        <v>6496</v>
      </c>
      <c r="F28" s="114">
        <v>6431</v>
      </c>
      <c r="G28" s="114">
        <v>6334</v>
      </c>
      <c r="H28" s="140">
        <v>6325</v>
      </c>
      <c r="I28" s="115">
        <v>181</v>
      </c>
      <c r="J28" s="116">
        <v>2.8616600790513833</v>
      </c>
    </row>
    <row r="29" spans="1:15" s="110" customFormat="1" ht="24.95" customHeight="1" x14ac:dyDescent="0.2">
      <c r="A29" s="193">
        <v>86</v>
      </c>
      <c r="B29" s="199" t="s">
        <v>165</v>
      </c>
      <c r="C29" s="113">
        <v>6.7521164719945199</v>
      </c>
      <c r="D29" s="115">
        <v>15082</v>
      </c>
      <c r="E29" s="114">
        <v>15062</v>
      </c>
      <c r="F29" s="114">
        <v>14936</v>
      </c>
      <c r="G29" s="114">
        <v>14624</v>
      </c>
      <c r="H29" s="140">
        <v>14625</v>
      </c>
      <c r="I29" s="115">
        <v>457</v>
      </c>
      <c r="J29" s="116">
        <v>3.1247863247863248</v>
      </c>
    </row>
    <row r="30" spans="1:15" s="110" customFormat="1" ht="24.95" customHeight="1" x14ac:dyDescent="0.2">
      <c r="A30" s="193">
        <v>87.88</v>
      </c>
      <c r="B30" s="204" t="s">
        <v>166</v>
      </c>
      <c r="C30" s="113">
        <v>10.274570549812641</v>
      </c>
      <c r="D30" s="115">
        <v>22950</v>
      </c>
      <c r="E30" s="114">
        <v>22956</v>
      </c>
      <c r="F30" s="114">
        <v>22843</v>
      </c>
      <c r="G30" s="114">
        <v>22337</v>
      </c>
      <c r="H30" s="140">
        <v>22249</v>
      </c>
      <c r="I30" s="115">
        <v>701</v>
      </c>
      <c r="J30" s="116">
        <v>3.1507034024001079</v>
      </c>
    </row>
    <row r="31" spans="1:15" s="110" customFormat="1" ht="24.95" customHeight="1" x14ac:dyDescent="0.2">
      <c r="A31" s="193" t="s">
        <v>167</v>
      </c>
      <c r="B31" s="199" t="s">
        <v>168</v>
      </c>
      <c r="C31" s="113">
        <v>2.5599126101886132</v>
      </c>
      <c r="D31" s="115">
        <v>5718</v>
      </c>
      <c r="E31" s="114">
        <v>5699</v>
      </c>
      <c r="F31" s="114">
        <v>5693</v>
      </c>
      <c r="G31" s="114">
        <v>5608</v>
      </c>
      <c r="H31" s="140">
        <v>5536</v>
      </c>
      <c r="I31" s="115">
        <v>182</v>
      </c>
      <c r="J31" s="116">
        <v>3.2875722543352599</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1.4496322196206244</v>
      </c>
      <c r="D34" s="115">
        <v>3238</v>
      </c>
      <c r="E34" s="114">
        <v>3152</v>
      </c>
      <c r="F34" s="114">
        <v>3219</v>
      </c>
      <c r="G34" s="114">
        <v>3155</v>
      </c>
      <c r="H34" s="140">
        <v>3161</v>
      </c>
      <c r="I34" s="115">
        <v>77</v>
      </c>
      <c r="J34" s="116">
        <v>2.4359379943055997</v>
      </c>
    </row>
    <row r="35" spans="1:10" s="110" customFormat="1" ht="24.95" customHeight="1" x14ac:dyDescent="0.2">
      <c r="A35" s="292" t="s">
        <v>171</v>
      </c>
      <c r="B35" s="293" t="s">
        <v>172</v>
      </c>
      <c r="C35" s="113">
        <v>37.165292993145812</v>
      </c>
      <c r="D35" s="115">
        <v>83015</v>
      </c>
      <c r="E35" s="114">
        <v>83303</v>
      </c>
      <c r="F35" s="114">
        <v>83945</v>
      </c>
      <c r="G35" s="114">
        <v>82040</v>
      </c>
      <c r="H35" s="140">
        <v>82208</v>
      </c>
      <c r="I35" s="115">
        <v>807</v>
      </c>
      <c r="J35" s="116">
        <v>0.98165628649279879</v>
      </c>
    </row>
    <row r="36" spans="1:10" s="110" customFormat="1" ht="24.95" customHeight="1" x14ac:dyDescent="0.2">
      <c r="A36" s="294" t="s">
        <v>173</v>
      </c>
      <c r="B36" s="295" t="s">
        <v>174</v>
      </c>
      <c r="C36" s="125">
        <v>61.380597850174823</v>
      </c>
      <c r="D36" s="143">
        <v>137104</v>
      </c>
      <c r="E36" s="144">
        <v>136457</v>
      </c>
      <c r="F36" s="144">
        <v>137321</v>
      </c>
      <c r="G36" s="144">
        <v>134250</v>
      </c>
      <c r="H36" s="145">
        <v>134153</v>
      </c>
      <c r="I36" s="143">
        <v>2951</v>
      </c>
      <c r="J36" s="146">
        <v>2.1997271771782962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2020-09-28T07:33:27Z</dcterms:created>
  <dcterms:modified xsi:type="dcterms:W3CDTF">2020-09-28T10:32:59Z</dcterms:modified>
</cp:coreProperties>
</file>