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c r="K75" i="24" s="1"/>
  <c r="G75" i="24"/>
  <c r="F75" i="24"/>
  <c r="E75" i="24"/>
  <c r="L74" i="24"/>
  <c r="H74" i="24"/>
  <c r="K74" i="24" s="1"/>
  <c r="G74" i="24"/>
  <c r="F74" i="24"/>
  <c r="E74" i="24"/>
  <c r="L73" i="24"/>
  <c r="H73" i="24"/>
  <c r="K73" i="24" s="1"/>
  <c r="G73" i="24"/>
  <c r="F73" i="24"/>
  <c r="E73" i="24"/>
  <c r="L72" i="24"/>
  <c r="H72" i="24"/>
  <c r="K72" i="24" s="1"/>
  <c r="G72" i="24"/>
  <c r="F72" i="24"/>
  <c r="E72" i="24"/>
  <c r="L71" i="24"/>
  <c r="H71" i="24"/>
  <c r="K71" i="24" s="1"/>
  <c r="G71" i="24"/>
  <c r="F71" i="24"/>
  <c r="E71" i="24"/>
  <c r="L70" i="24"/>
  <c r="H70" i="24"/>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L44" i="24"/>
  <c r="I44" i="24"/>
  <c r="E44" i="24"/>
  <c r="D44" i="24"/>
  <c r="C44" i="24"/>
  <c r="G44" i="24" s="1"/>
  <c r="B44" i="24"/>
  <c r="K44" i="24" s="1"/>
  <c r="M43" i="24"/>
  <c r="I43" i="24"/>
  <c r="H43" i="24"/>
  <c r="G43" i="24"/>
  <c r="F43" i="24"/>
  <c r="E43" i="24"/>
  <c r="C43" i="24"/>
  <c r="L43" i="24" s="1"/>
  <c r="B43" i="24"/>
  <c r="D43" i="24" s="1"/>
  <c r="M42" i="24"/>
  <c r="L42" i="24"/>
  <c r="I42" i="24"/>
  <c r="E42" i="24"/>
  <c r="C42" i="24"/>
  <c r="G42" i="24" s="1"/>
  <c r="B42" i="24"/>
  <c r="D42" i="24" s="1"/>
  <c r="M41" i="24"/>
  <c r="I41" i="24"/>
  <c r="H41" i="24"/>
  <c r="G41" i="24"/>
  <c r="F41" i="24"/>
  <c r="E41" i="24"/>
  <c r="C41" i="24"/>
  <c r="L41" i="24" s="1"/>
  <c r="B41" i="24"/>
  <c r="D41" i="24" s="1"/>
  <c r="M40" i="24"/>
  <c r="L40" i="24"/>
  <c r="I40" i="24"/>
  <c r="E40" i="24"/>
  <c r="C40" i="24"/>
  <c r="G40" i="24" s="1"/>
  <c r="B40" i="24"/>
  <c r="D40" i="24" s="1"/>
  <c r="M36" i="24"/>
  <c r="L36" i="24"/>
  <c r="K36" i="24"/>
  <c r="J36" i="24"/>
  <c r="I36" i="24"/>
  <c r="H36" i="24"/>
  <c r="G36" i="24"/>
  <c r="F36" i="24"/>
  <c r="E36" i="24"/>
  <c r="D36" i="24"/>
  <c r="L57" i="15"/>
  <c r="K57" i="15"/>
  <c r="C38" i="24"/>
  <c r="M38" i="24" s="1"/>
  <c r="C37" i="24"/>
  <c r="I37" i="24" s="1"/>
  <c r="C35" i="24"/>
  <c r="G35" i="24" s="1"/>
  <c r="C34" i="24"/>
  <c r="C33" i="24"/>
  <c r="C32" i="24"/>
  <c r="C31" i="24"/>
  <c r="G31" i="24" s="1"/>
  <c r="C30" i="24"/>
  <c r="C29" i="24"/>
  <c r="C28" i="24"/>
  <c r="C27" i="24"/>
  <c r="C26" i="24"/>
  <c r="C25" i="24"/>
  <c r="C24" i="24"/>
  <c r="C23" i="24"/>
  <c r="C22" i="24"/>
  <c r="C21" i="24"/>
  <c r="G21" i="24" s="1"/>
  <c r="C20" i="24"/>
  <c r="C19" i="24"/>
  <c r="G19" i="24" s="1"/>
  <c r="C18" i="24"/>
  <c r="C17" i="24"/>
  <c r="C16" i="24"/>
  <c r="C15" i="24"/>
  <c r="G15" i="24" s="1"/>
  <c r="C9" i="24"/>
  <c r="C8" i="24"/>
  <c r="C7" i="24"/>
  <c r="B38" i="24"/>
  <c r="B37" i="24"/>
  <c r="B35" i="24"/>
  <c r="B34" i="24"/>
  <c r="B33" i="24"/>
  <c r="B32" i="24"/>
  <c r="B31" i="24"/>
  <c r="B30" i="24"/>
  <c r="B29" i="24"/>
  <c r="B28" i="24"/>
  <c r="B27" i="24"/>
  <c r="B26" i="24"/>
  <c r="B25" i="24"/>
  <c r="B24" i="24"/>
  <c r="K24" i="24" s="1"/>
  <c r="B23" i="24"/>
  <c r="B22" i="24"/>
  <c r="B21" i="24"/>
  <c r="B20" i="24"/>
  <c r="B19" i="24"/>
  <c r="B18" i="24"/>
  <c r="B17" i="24"/>
  <c r="B16" i="24"/>
  <c r="B15" i="24"/>
  <c r="B9" i="24"/>
  <c r="B8" i="24"/>
  <c r="B7" i="24"/>
  <c r="J22" i="24" l="1"/>
  <c r="H22" i="24"/>
  <c r="F22" i="24"/>
  <c r="D22" i="24"/>
  <c r="K22" i="24"/>
  <c r="J28" i="24"/>
  <c r="H28" i="24"/>
  <c r="F28" i="24"/>
  <c r="D28" i="24"/>
  <c r="K28" i="24"/>
  <c r="B45" i="24"/>
  <c r="B39" i="24"/>
  <c r="M17" i="24"/>
  <c r="E17" i="24"/>
  <c r="L17" i="24"/>
  <c r="I17" i="24"/>
  <c r="G17" i="24"/>
  <c r="I20" i="24"/>
  <c r="G20" i="24"/>
  <c r="M20" i="24"/>
  <c r="E20" i="24"/>
  <c r="L20" i="24"/>
  <c r="M33" i="24"/>
  <c r="E33" i="24"/>
  <c r="L33" i="24"/>
  <c r="I33" i="24"/>
  <c r="G33" i="24"/>
  <c r="F9" i="24"/>
  <c r="D9" i="24"/>
  <c r="K9" i="24"/>
  <c r="J9" i="24"/>
  <c r="H9" i="24"/>
  <c r="F25" i="24"/>
  <c r="D25" i="24"/>
  <c r="K25" i="24"/>
  <c r="J25" i="24"/>
  <c r="H25" i="24"/>
  <c r="C14" i="24"/>
  <c r="C6" i="24"/>
  <c r="I30" i="24"/>
  <c r="G30" i="24"/>
  <c r="M30" i="24"/>
  <c r="E30" i="24"/>
  <c r="L30" i="24"/>
  <c r="J8" i="24"/>
  <c r="H8" i="24"/>
  <c r="F8" i="24"/>
  <c r="D8" i="24"/>
  <c r="K8" i="24"/>
  <c r="F19" i="24"/>
  <c r="D19" i="24"/>
  <c r="K19" i="24"/>
  <c r="J19" i="24"/>
  <c r="H19" i="24"/>
  <c r="F29" i="24"/>
  <c r="D29" i="24"/>
  <c r="K29" i="24"/>
  <c r="J29" i="24"/>
  <c r="H29" i="24"/>
  <c r="F35" i="24"/>
  <c r="D35" i="24"/>
  <c r="K35" i="24"/>
  <c r="J35" i="24"/>
  <c r="H35" i="24"/>
  <c r="I18" i="24"/>
  <c r="G18" i="24"/>
  <c r="M18" i="24"/>
  <c r="E18" i="24"/>
  <c r="L18" i="24"/>
  <c r="I24" i="24"/>
  <c r="G24" i="24"/>
  <c r="M24" i="24"/>
  <c r="E24" i="24"/>
  <c r="L24" i="24"/>
  <c r="I34" i="24"/>
  <c r="G34" i="24"/>
  <c r="M34" i="24"/>
  <c r="E34" i="24"/>
  <c r="L34" i="24"/>
  <c r="F23" i="24"/>
  <c r="D23" i="24"/>
  <c r="K23" i="24"/>
  <c r="J23" i="24"/>
  <c r="H23" i="24"/>
  <c r="J26" i="24"/>
  <c r="H26" i="24"/>
  <c r="F26" i="24"/>
  <c r="D26" i="24"/>
  <c r="K26" i="24"/>
  <c r="M7" i="24"/>
  <c r="E7" i="24"/>
  <c r="L7" i="24"/>
  <c r="I7" i="24"/>
  <c r="G7" i="24"/>
  <c r="I8" i="24"/>
  <c r="G8" i="24"/>
  <c r="M8" i="24"/>
  <c r="E8" i="24"/>
  <c r="L8" i="24"/>
  <c r="M9" i="24"/>
  <c r="E9" i="24"/>
  <c r="L9" i="24"/>
  <c r="I9" i="24"/>
  <c r="G9" i="24"/>
  <c r="B14" i="24"/>
  <c r="B6" i="24"/>
  <c r="J20" i="24"/>
  <c r="H20" i="24"/>
  <c r="F20" i="24"/>
  <c r="D20" i="24"/>
  <c r="K20" i="24"/>
  <c r="J30" i="24"/>
  <c r="H30" i="24"/>
  <c r="F30" i="24"/>
  <c r="D30" i="24"/>
  <c r="K30" i="24"/>
  <c r="H37" i="24"/>
  <c r="F37" i="24"/>
  <c r="D37" i="24"/>
  <c r="K37" i="24"/>
  <c r="J37" i="24"/>
  <c r="M25" i="24"/>
  <c r="E25" i="24"/>
  <c r="L25" i="24"/>
  <c r="I25" i="24"/>
  <c r="G25" i="24"/>
  <c r="I28" i="24"/>
  <c r="G28" i="24"/>
  <c r="M28" i="24"/>
  <c r="E28" i="24"/>
  <c r="L28" i="24"/>
  <c r="F17" i="24"/>
  <c r="D17" i="24"/>
  <c r="K17" i="24"/>
  <c r="J17" i="24"/>
  <c r="H17" i="24"/>
  <c r="F33" i="24"/>
  <c r="D33" i="24"/>
  <c r="K33" i="24"/>
  <c r="J33" i="24"/>
  <c r="H33" i="24"/>
  <c r="I22" i="24"/>
  <c r="G22" i="24"/>
  <c r="M22" i="24"/>
  <c r="E22" i="24"/>
  <c r="L22" i="24"/>
  <c r="C45" i="24"/>
  <c r="C39" i="24"/>
  <c r="F21" i="24"/>
  <c r="D21" i="24"/>
  <c r="K21" i="24"/>
  <c r="J21" i="24"/>
  <c r="H21" i="24"/>
  <c r="F27" i="24"/>
  <c r="D27" i="24"/>
  <c r="K27" i="24"/>
  <c r="J27" i="24"/>
  <c r="H27" i="24"/>
  <c r="D38" i="24"/>
  <c r="K38" i="24"/>
  <c r="J38" i="24"/>
  <c r="H38" i="24"/>
  <c r="F38" i="24"/>
  <c r="I16" i="24"/>
  <c r="G16" i="24"/>
  <c r="M16" i="24"/>
  <c r="E16" i="24"/>
  <c r="L16" i="24"/>
  <c r="I26" i="24"/>
  <c r="G26" i="24"/>
  <c r="M26" i="24"/>
  <c r="E26" i="24"/>
  <c r="L26" i="24"/>
  <c r="I32" i="24"/>
  <c r="G32" i="24"/>
  <c r="M32" i="24"/>
  <c r="E32" i="24"/>
  <c r="L32" i="24"/>
  <c r="F7" i="24"/>
  <c r="D7" i="24"/>
  <c r="K7" i="24"/>
  <c r="J7" i="24"/>
  <c r="H7" i="24"/>
  <c r="F15" i="24"/>
  <c r="D15" i="24"/>
  <c r="K15" i="24"/>
  <c r="J15" i="24"/>
  <c r="H15" i="24"/>
  <c r="J18" i="24"/>
  <c r="H18" i="24"/>
  <c r="F18" i="24"/>
  <c r="D18" i="24"/>
  <c r="K18" i="24"/>
  <c r="F31" i="24"/>
  <c r="D31" i="24"/>
  <c r="K31" i="24"/>
  <c r="J31" i="24"/>
  <c r="H31" i="24"/>
  <c r="J34" i="24"/>
  <c r="H34" i="24"/>
  <c r="F34" i="24"/>
  <c r="D34" i="24"/>
  <c r="K34" i="24"/>
  <c r="K53" i="24"/>
  <c r="J53" i="24"/>
  <c r="I53" i="24"/>
  <c r="K61" i="24"/>
  <c r="J61" i="24"/>
  <c r="I61" i="24"/>
  <c r="K69" i="24"/>
  <c r="J69" i="24"/>
  <c r="I69" i="24"/>
  <c r="M19" i="24"/>
  <c r="E19" i="24"/>
  <c r="L19" i="24"/>
  <c r="I19" i="24"/>
  <c r="M27" i="24"/>
  <c r="E27" i="24"/>
  <c r="L27" i="24"/>
  <c r="I27" i="24"/>
  <c r="M35" i="24"/>
  <c r="E35" i="24"/>
  <c r="L35" i="24"/>
  <c r="I35" i="24"/>
  <c r="K58" i="24"/>
  <c r="J58" i="24"/>
  <c r="I58" i="24"/>
  <c r="K66" i="24"/>
  <c r="J66" i="24"/>
  <c r="I66" i="24"/>
  <c r="K55" i="24"/>
  <c r="J55" i="24"/>
  <c r="I55" i="24"/>
  <c r="K63" i="24"/>
  <c r="J63" i="24"/>
  <c r="I63" i="24"/>
  <c r="K52" i="24"/>
  <c r="J52" i="24"/>
  <c r="I52" i="24"/>
  <c r="K60" i="24"/>
  <c r="J60" i="24"/>
  <c r="I60" i="24"/>
  <c r="K68" i="24"/>
  <c r="J68" i="24"/>
  <c r="I68" i="24"/>
  <c r="J16" i="24"/>
  <c r="H16" i="24"/>
  <c r="F16" i="24"/>
  <c r="D16" i="24"/>
  <c r="J24" i="24"/>
  <c r="H24" i="24"/>
  <c r="F24" i="24"/>
  <c r="D24" i="24"/>
  <c r="J32" i="24"/>
  <c r="H32" i="24"/>
  <c r="F32" i="24"/>
  <c r="D32" i="24"/>
  <c r="G37" i="24"/>
  <c r="M37" i="24"/>
  <c r="E37" i="24"/>
  <c r="L37" i="24"/>
  <c r="K16" i="24"/>
  <c r="G27" i="24"/>
  <c r="K32" i="24"/>
  <c r="E38" i="24"/>
  <c r="K57" i="24"/>
  <c r="J57" i="24"/>
  <c r="I57" i="24"/>
  <c r="K65" i="24"/>
  <c r="J65" i="24"/>
  <c r="I65" i="24"/>
  <c r="M15" i="24"/>
  <c r="E15" i="24"/>
  <c r="L15" i="24"/>
  <c r="I15" i="24"/>
  <c r="M23" i="24"/>
  <c r="E23" i="24"/>
  <c r="L23" i="24"/>
  <c r="I23" i="24"/>
  <c r="M31" i="24"/>
  <c r="E31" i="24"/>
  <c r="L31" i="24"/>
  <c r="I31" i="24"/>
  <c r="K54" i="24"/>
  <c r="J54" i="24"/>
  <c r="I54" i="24"/>
  <c r="K62" i="24"/>
  <c r="J62" i="24"/>
  <c r="I62" i="24"/>
  <c r="K70" i="24"/>
  <c r="J70" i="24"/>
  <c r="I70" i="24"/>
  <c r="G23" i="24"/>
  <c r="K51" i="24"/>
  <c r="J51" i="24"/>
  <c r="I51" i="24"/>
  <c r="K59" i="24"/>
  <c r="J59" i="24"/>
  <c r="I59" i="24"/>
  <c r="K67" i="24"/>
  <c r="J67" i="24"/>
  <c r="I67" i="24"/>
  <c r="K77" i="24"/>
  <c r="M21" i="24"/>
  <c r="E21" i="24"/>
  <c r="L21" i="24"/>
  <c r="I21" i="24"/>
  <c r="M29" i="24"/>
  <c r="E29" i="24"/>
  <c r="L29" i="24"/>
  <c r="I29" i="24"/>
  <c r="L38" i="24"/>
  <c r="I38" i="24"/>
  <c r="G38" i="24"/>
  <c r="G29" i="24"/>
  <c r="K56" i="24"/>
  <c r="J56" i="24"/>
  <c r="I56" i="24"/>
  <c r="K64" i="24"/>
  <c r="J64" i="24"/>
  <c r="I64" i="24"/>
  <c r="F40" i="24"/>
  <c r="J41" i="24"/>
  <c r="F42" i="24"/>
  <c r="J43" i="24"/>
  <c r="F44" i="24"/>
  <c r="I71" i="24"/>
  <c r="I72" i="24"/>
  <c r="I73" i="24"/>
  <c r="I74" i="24"/>
  <c r="I75" i="24"/>
  <c r="I77" i="24" s="1"/>
  <c r="K41" i="24"/>
  <c r="K43" i="24"/>
  <c r="J71" i="24"/>
  <c r="J72" i="24"/>
  <c r="J73" i="24"/>
  <c r="J74" i="24"/>
  <c r="J75" i="24"/>
  <c r="H40" i="24"/>
  <c r="H42" i="24"/>
  <c r="H44" i="24"/>
  <c r="J40" i="24"/>
  <c r="J42" i="24"/>
  <c r="J44" i="24"/>
  <c r="K40" i="24"/>
  <c r="K42" i="24"/>
  <c r="I79" i="24" l="1"/>
  <c r="I6" i="24"/>
  <c r="M6" i="24"/>
  <c r="E6" i="24"/>
  <c r="L6" i="24"/>
  <c r="G6" i="24"/>
  <c r="K79" i="24"/>
  <c r="I14" i="24"/>
  <c r="G14" i="24"/>
  <c r="M14" i="24"/>
  <c r="E14" i="24"/>
  <c r="L14" i="24"/>
  <c r="G39" i="24"/>
  <c r="M39" i="24"/>
  <c r="E39" i="24"/>
  <c r="L39" i="24"/>
  <c r="I39" i="24"/>
  <c r="H39" i="24"/>
  <c r="F39" i="24"/>
  <c r="D39" i="24"/>
  <c r="K39" i="24"/>
  <c r="J39" i="24"/>
  <c r="H45" i="24"/>
  <c r="F45" i="24"/>
  <c r="D45" i="24"/>
  <c r="K45" i="24"/>
  <c r="J45" i="24"/>
  <c r="G45" i="24"/>
  <c r="M45" i="24"/>
  <c r="E45" i="24"/>
  <c r="L45" i="24"/>
  <c r="I45" i="24"/>
  <c r="J77" i="24"/>
  <c r="K78" i="24" s="1"/>
  <c r="J6" i="24"/>
  <c r="H6" i="24"/>
  <c r="F6" i="24"/>
  <c r="D6" i="24"/>
  <c r="K6" i="24"/>
  <c r="J14" i="24"/>
  <c r="H14" i="24"/>
  <c r="F14" i="24"/>
  <c r="D14" i="24"/>
  <c r="K14" i="24"/>
  <c r="I78" i="24" l="1"/>
  <c r="J79" i="24"/>
  <c r="J78" i="24"/>
  <c r="I83" i="24" l="1"/>
  <c r="I82" i="24"/>
  <c r="I81" i="24"/>
</calcChain>
</file>

<file path=xl/sharedStrings.xml><?xml version="1.0" encoding="utf-8"?>
<sst xmlns="http://schemas.openxmlformats.org/spreadsheetml/2006/main" count="1639" uniqueCount="522">
  <si>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</si>
  <si>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</si>
  <si>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</si>
  <si>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</si>
  <si>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</si>
  <si>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</si>
  <si>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</si>
  <si>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</si>
  <si>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</si>
  <si>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</si>
  <si>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</si>
  <si>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</si>
  <si>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</si>
  <si>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Dortmund (333)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</si>
  <si>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</si>
  <si>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</si>
  <si>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</si>
  <si>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</si>
  <si>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</si>
  <si>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</si>
  <si>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</si>
  <si>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</si>
  <si>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</si>
  <si>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</si>
  <si>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</si>
  <si>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</si>
  <si>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</si>
  <si>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</si>
  <si>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</si>
  <si>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</si>
  <si>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</si>
  <si>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</si>
  <si>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</si>
  <si>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</si>
  <si>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</si>
  <si>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</si>
  <si>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</si>
  <si>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</si>
  <si>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</si>
  <si>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</si>
  <si>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</si>
  <si>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</si>
  <si>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</si>
  <si>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</si>
  <si>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</si>
  <si>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</si>
  <si>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</si>
  <si>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</si>
  <si>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</si>
  <si>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</si>
  <si>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</si>
  <si>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</si>
  <si>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</si>
  <si>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</si>
  <si>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</si>
  <si>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</si>
  <si>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</si>
  <si>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</si>
  <si>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</si>
  <si>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</si>
  <si>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</si>
  <si>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</si>
  <si>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</si>
  <si>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</si>
  <si>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</si>
  <si>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</si>
  <si>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</si>
  <si>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</si>
  <si>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</si>
  <si>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</si>
  <si>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</si>
  <si>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</si>
  <si>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</si>
  <si>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</si>
  <si>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</si>
  <si>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</si>
  <si>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</si>
  <si>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</si>
  <si>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</si>
  <si>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</si>
  <si>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</si>
  <si>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</si>
  <si>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</si>
  <si>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</si>
  <si>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</si>
  <si>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</si>
  <si>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</si>
  <si>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</si>
  <si>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</si>
  <si>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</si>
  <si>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</si>
  <si>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</si>
  <si>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Dortmund (333);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</si>
  <si>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</si>
  <si>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</si>
  <si>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</si>
  <si>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</si>
  <si>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</si>
  <si>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</si>
  <si>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</si>
  <si>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</si>
  <si>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</si>
  <si>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</si>
  <si>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</si>
  <si>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</si>
  <si>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</si>
  <si>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</si>
  <si>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</si>
  <si>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</si>
  <si>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</si>
  <si>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</si>
  <si>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</si>
  <si>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</si>
  <si>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</si>
  <si>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</si>
  <si>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</si>
  <si>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</si>
  <si>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</si>
  <si>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</si>
  <si>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</si>
  <si>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</si>
  <si>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</si>
  <si>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</si>
  <si>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</si>
  <si>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</si>
  <si>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</si>
  <si>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</si>
  <si>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</si>
  <si>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</si>
  <si>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</si>
  <si>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</si>
  <si>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</si>
  <si>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</si>
  <si>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</si>
  <si>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</si>
  <si>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</si>
  <si>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</si>
  <si>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</si>
  <si>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</si>
  <si>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</si>
  <si>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</si>
  <si>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</si>
  <si>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</si>
  <si>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</si>
  <si>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</si>
  <si>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</si>
  <si>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</si>
  <si>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</si>
  <si>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</si>
  <si>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</si>
  <si>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</si>
  <si>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</si>
  <si>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</si>
  <si>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</si>
  <si>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</si>
  <si>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</si>
  <si>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</si>
  <si>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</si>
  <si>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</si>
  <si>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</si>
  <si>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</si>
  <si>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</si>
  <si>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</si>
  <si>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</si>
  <si>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</si>
  <si>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</si>
  <si>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</si>
  <si>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</si>
  <si>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</si>
  <si>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</si>
  <si>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</si>
  <si>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</si>
  <si>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</si>
  <si>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</si>
  <si>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</si>
  <si>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</si>
  <si>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</si>
  <si>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</si>
  <si>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</si>
  <si>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</si>
  <si>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</si>
  <si>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</si>
  <si>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</si>
  <si>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Dortmund (333)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</si>
  <si>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</si>
  <si>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</si>
  <si>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</si>
  <si>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</si>
  <si>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</si>
  <si>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</si>
  <si>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</si>
  <si>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</si>
  <si>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</si>
  <si>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</si>
  <si>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</si>
  <si>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</si>
  <si>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</si>
  <si>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</si>
  <si>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</si>
  <si>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</si>
  <si>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</si>
  <si>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</si>
  <si>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</si>
  <si>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</si>
  <si>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</si>
  <si>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</si>
  <si>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</si>
  <si>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</si>
  <si>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</si>
  <si>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</si>
  <si>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</si>
  <si>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</si>
  <si>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</si>
  <si>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</si>
  <si>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</si>
  <si>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</si>
  <si>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</si>
  <si>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</si>
  <si>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</si>
  <si>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</si>
  <si>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</si>
  <si>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</si>
  <si>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</si>
  <si>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</si>
  <si>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</si>
  <si>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</si>
  <si>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</si>
  <si>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</si>
  <si>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</si>
  <si>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</si>
  <si>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</si>
  <si>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</si>
  <si>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</si>
  <si>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</si>
  <si>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</si>
  <si>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</si>
  <si>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</si>
  <si>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</si>
  <si>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</si>
  <si>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</si>
  <si>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</si>
  <si>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</si>
  <si>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</si>
  <si>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</si>
  <si>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</si>
  <si>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</si>
  <si>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</si>
  <si>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</si>
  <si>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</si>
  <si>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</si>
  <si>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</si>
  <si>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</si>
  <si>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</si>
  <si>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</si>
  <si>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</si>
  <si>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</si>
  <si>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</si>
  <si>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</si>
  <si>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</si>
  <si>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</si>
  <si>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</si>
  <si>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</si>
  <si>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</si>
  <si>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</si>
  <si>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</si>
  <si>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</si>
  <si>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</si>
  <si>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</si>
  <si>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</si>
  <si>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</si>
  <si>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</si>
  <si>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</si>
  <si>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</si>
  <si>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</si>
  <si>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</si>
  <si>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</si>
  <si>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</si>
  <si>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</si>
  <si>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</si>
  <si>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</si>
  <si>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</si>
  <si>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</si>
  <si>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</si>
  <si>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</si>
  <si>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</si>
  <si>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</si>
  <si>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</si>
  <si>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</si>
  <si>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</si>
  <si>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</si>
  <si>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</si>
  <si>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</si>
  <si>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</si>
  <si>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</si>
  <si>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</si>
  <si>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</si>
  <si>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</si>
  <si>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</si>
  <si>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</si>
  <si>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</si>
  <si>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</si>
  <si>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</si>
  <si>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</si>
  <si>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</si>
  <si>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</si>
  <si>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</si>
  <si>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</si>
  <si>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</si>
  <si>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</si>
  <si>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</si>
  <si>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</si>
  <si>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</si>
  <si>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</si>
  <si>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</si>
  <si>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</si>
  <si>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</si>
  <si>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</si>
  <si>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</si>
  <si>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</si>
  <si>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</si>
  <si>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</si>
  <si>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</si>
  <si>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</si>
  <si>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</si>
  <si>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</si>
  <si>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</si>
  <si>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</si>
  <si>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Dortmund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</si>
  <si>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</si>
  <si>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</si>
  <si>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</si>
  <si>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</si>
  <si>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</si>
  <si>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</si>
  <si>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</si>
  <si>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</si>
  <si>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</si>
  <si>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</si>
  <si>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</si>
  <si>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</si>
  <si>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</si>
  <si>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</si>
  <si>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</si>
  <si>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</si>
  <si>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</si>
  <si>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</si>
  <si>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</si>
  <si>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</si>
  <si>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</si>
  <si>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</si>
  <si>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</si>
  <si>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</si>
  <si>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</si>
  <si>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</si>
  <si>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</si>
  <si>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</si>
  <si>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</si>
  <si>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</si>
  <si>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</si>
  <si>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</si>
  <si>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</si>
  <si>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</si>
  <si>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</si>
  <si>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</si>
  <si>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</si>
  <si>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</si>
  <si>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</si>
  <si>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</si>
  <si>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</si>
  <si>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</si>
  <si>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</si>
  <si>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</si>
  <si>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</si>
  <si>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</si>
  <si>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Dortmund (333);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</si>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</sst>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{730887F6-E5CA-46D0-BD01-7E424C875237}</c15:txfldGUID>
                      <c15:f>Daten_Diagramme!$D$6</c15:f>
                      <c15:dlblFieldTableCache>
                        <c:ptCount val="1"/>
                        <c:pt idx="0">
                          <c:v>2.6</c:v>
                        </c:pt>
                      </c15:dlblFieldTableCache>
                    </c15:dlblFTEntry>
                  </c15:dlblFieldTable>
                  <c15:showDataLabelsRange val="0"/>
                </c:ext>
                <c:ext xmlns:c16="http://schemas.microsoft.com/office/drawing/2014/chart" uri="{C3380CC4-5D6E-409C-BE32-E72D297353CC}">
                  <c16:uniqueId val="{00000000-CF4C-45A6-B9CD-EBA9E57152C8}"/>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{E2FF8D52-FD85-4BA6-861E-045D872A1652}</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CF4C-45A6-B9CD-EBA9E57152C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{487107C3-A64C-43CB-9174-8FE31E0E6BF1}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F4C-45A6-B9CD-EBA9E57152C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{F058BD20-0840-43AB-A322-D88254F6475C}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F4C-45A6-B9CD-EBA9E57152C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2.5647392114882082</c:v>
                </c:pt>
                <c:pt idx="1">
                  <c:v>1.3225681822425275</c:v>
                </c:pt>
                <c:pt idx="2">
                  <c:v>1.1186464311118853</c:v>
                </c:pt>
                <c:pt idx="3">
                  <c:v>1.0875687030768</c:v>
                </c:pt>
              </c:numCache>
            </c:numRef>
          </c:val>
          <c:extLst>
            <c:ext xmlns:c16="http://schemas.microsoft.com/office/drawing/2014/chart" uri="{C3380CC4-5D6E-409C-BE32-E72D297353CC}">
              <c16:uniqueId val="{00000004-CF4C-45A6-B9CD-EBA9E57152C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{51B3B8D1-98A3-4361-BF24-B472835A1179}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F4C-45A6-B9CD-EBA9E57152C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{66FB4E1B-A6B9-49E3-9755-240D83640463}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F4C-45A6-B9CD-EBA9E57152C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{502BFF1A-73F0-4FA4-82C2-E86FC05F67CD}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F4C-45A6-B9CD-EBA9E57152C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{5A5DCF50-ACE2-4667-A09F-344A038304AF}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F4C-45A6-B9CD-EBA9E57152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F4C-45A6-B9CD-EBA9E57152C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F4C-45A6-B9CD-EBA9E57152C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{D3051345-BEF2-4D4F-AC40-E9DF155ABB5B}</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0600-43ED-917C-80A65AEC4C69}"/>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{B7E0D142-61C7-4100-8B6C-645EDDBE5D04}</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0600-43ED-917C-80A65AEC4C6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{9659F429-AA11-489B-8CE1-432E2F3DF6C0}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600-43ED-917C-80A65AEC4C6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{A9E309AA-FA4A-4994-AEF0-60EF6B919441}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600-43ED-917C-80A65AEC4C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-2.4505986125953161</c:v>
                </c:pt>
                <c:pt idx="1">
                  <c:v>-3.156552267354261</c:v>
                </c:pt>
                <c:pt idx="2">
                  <c:v>-2.7637010795899166</c:v>
                </c:pt>
                <c:pt idx="3">
                  <c:v>-2.8655893304673015</c:v>
                </c:pt>
              </c:numCache>
            </c:numRef>
          </c:val>
          <c:extLst>
            <c:ext xmlns:c16="http://schemas.microsoft.com/office/drawing/2014/chart" uri="{C3380CC4-5D6E-409C-BE32-E72D297353CC}">
              <c16:uniqueId val="{00000004-0600-43ED-917C-80A65AEC4C6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{04A3E615-10DF-4FE8-9C8C-2F585E1BA1F1}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600-43ED-917C-80A65AEC4C6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{9A506FBF-F8A2-4490-BA87-544562F1E957}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600-43ED-917C-80A65AEC4C6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{DA22F714-657D-4417-AFEE-471DF8BEF0E0}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600-43ED-917C-80A65AEC4C6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{E307000E-084D-4568-A1C6-5D932B351705}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600-43ED-917C-80A65AEC4C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600-43ED-917C-80A65AEC4C6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600-43ED-917C-80A65AEC4C6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{11404BF9-3895-4881-98CC-F3D22D33EA72}</c15:txfldGUID>
                      <c15:f>Daten_Diagramme!$D$14</c15:f>
                      <c15:dlblFieldTableCache>
                        <c:ptCount val="1"/>
                        <c:pt idx="0">
                          <c:v>2.6</c:v>
                        </c:pt>
                      </c15:dlblFieldTableCache>
                    </c15:dlblFTEntry>
                  </c15:dlblFieldTable>
                  <c15:showDataLabelsRange val="0"/>
                </c:ext>
                <c:ext xmlns:c16="http://schemas.microsoft.com/office/drawing/2014/chart" uri="{C3380CC4-5D6E-409C-BE32-E72D297353CC}">
                  <c16:uniqueId val="{00000000-63FF-4EB9-9FCE-175FD2E1ED1A}"/>
                </c:ext>
              </c:extLst>
            </c:dLbl>
            <c:dLbl>
              <c:idx val="1"/>
              <c:tx>
                <c:strRef>
                  <c:f>Daten_Diagramme!$D$15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{DC345EE0-2CEF-4872-97AA-2A6D07E23581}</c15:txfldGUID>
                      <c15:f>Daten_Diagramme!$D$15</c15:f>
                      <c15:dlblFieldTableCache>
                        <c:ptCount val="1"/>
                        <c:pt idx="0">
                          <c:v>-0.8</c:v>
                        </c:pt>
                      </c15:dlblFieldTableCache>
                    </c15:dlblFTEntry>
                  </c15:dlblFieldTable>
                  <c15:showDataLabelsRange val="0"/>
                </c:ext>
                <c:ext xmlns:c16="http://schemas.microsoft.com/office/drawing/2014/chart" uri="{C3380CC4-5D6E-409C-BE32-E72D297353CC}">
                  <c16:uniqueId val="{00000001-63FF-4EB9-9FCE-175FD2E1ED1A}"/>
                </c:ext>
              </c:extLst>
            </c:dLbl>
            <c:dLbl>
              <c:idx val="2"/>
              <c:tx>
                <c:strRef>
                  <c:f>Daten_Diagramme!$D$16</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{BF0519EE-A119-460E-80E4-41BF5B7B645D}</c15:txfldGUID>
                      <c15:f>Daten_Diagramme!$D$16</c15:f>
                      <c15:dlblFieldTableCache>
                        <c:ptCount val="1"/>
                        <c:pt idx="0">
                          <c:v>8.3</c:v>
                        </c:pt>
                      </c15:dlblFieldTableCache>
                    </c15:dlblFTEntry>
                  </c15:dlblFieldTable>
                  <c15:showDataLabelsRange val="0"/>
                </c:ext>
                <c:ext xmlns:c16="http://schemas.microsoft.com/office/drawing/2014/chart" uri="{C3380CC4-5D6E-409C-BE32-E72D297353CC}">
                  <c16:uniqueId val="{00000002-63FF-4EB9-9FCE-175FD2E1ED1A}"/>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{6AC9F97F-DF5F-4498-8D87-5F7FA3212CF9}</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63FF-4EB9-9FCE-175FD2E1ED1A}"/>
                </c:ext>
              </c:extLst>
            </c:dLbl>
            <c:dLbl>
              <c:idx val="4"/>
              <c:tx>
                <c:strRef>
                  <c:f>Daten_Diagramme!$D$18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{E221D715-FFA2-4B96-B22E-8D392807A9AA}</c15:txfldGUID>
                      <c15:f>Daten_Diagramme!$D$18</c15:f>
                      <c15:dlblFieldTableCache>
                        <c:ptCount val="1"/>
                        <c:pt idx="0">
                          <c:v>2.4</c:v>
                        </c:pt>
                      </c15:dlblFieldTableCache>
                    </c15:dlblFTEntry>
                  </c15:dlblFieldTable>
                  <c15:showDataLabelsRange val="0"/>
                </c:ext>
                <c:ext xmlns:c16="http://schemas.microsoft.com/office/drawing/2014/chart" uri="{C3380CC4-5D6E-409C-BE32-E72D297353CC}">
                  <c16:uniqueId val="{00000004-63FF-4EB9-9FCE-175FD2E1ED1A}"/>
                </c:ext>
              </c:extLst>
            </c:dLbl>
            <c:dLbl>
              <c:idx val="5"/>
              <c:tx>
                <c:strRef>
                  <c:f>Daten_Diagramme!$D$19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{446BAEA2-E89A-4AB4-8641-FEF5F29BFB76}</c15:txfldGUID>
                      <c15:f>Daten_Diagramme!$D$19</c15:f>
                      <c15:dlblFieldTableCache>
                        <c:ptCount val="1"/>
                        <c:pt idx="0">
                          <c:v>0.3</c:v>
                        </c:pt>
                      </c15:dlblFieldTableCache>
                    </c15:dlblFTEntry>
                  </c15:dlblFieldTable>
                  <c15:showDataLabelsRange val="0"/>
                </c:ext>
                <c:ext xmlns:c16="http://schemas.microsoft.com/office/drawing/2014/chart" uri="{C3380CC4-5D6E-409C-BE32-E72D297353CC}">
                  <c16:uniqueId val="{00000005-63FF-4EB9-9FCE-175FD2E1ED1A}"/>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{EF9C75B2-D039-45FD-873A-A8F5C54FED4D}</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63FF-4EB9-9FCE-175FD2E1ED1A}"/>
                </c:ext>
              </c:extLst>
            </c:dLbl>
            <c:dLbl>
              <c:idx val="7"/>
              <c:tx>
                <c:strRef>
                  <c:f>Daten_Diagramme!$D$21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{A0AF37EC-F946-43F0-A793-813E488054FE}</c15:txfldGUID>
                      <c15:f>Daten_Diagramme!$D$21</c15:f>
                      <c15:dlblFieldTableCache>
                        <c:ptCount val="1"/>
                        <c:pt idx="0">
                          <c:v>5.6</c:v>
                        </c:pt>
                      </c15:dlblFieldTableCache>
                    </c15:dlblFTEntry>
                  </c15:dlblFieldTable>
                  <c15:showDataLabelsRange val="0"/>
                </c:ext>
                <c:ext xmlns:c16="http://schemas.microsoft.com/office/drawing/2014/chart" uri="{C3380CC4-5D6E-409C-BE32-E72D297353CC}">
                  <c16:uniqueId val="{00000007-63FF-4EB9-9FCE-175FD2E1ED1A}"/>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{FB34D7EB-3AE4-416A-9187-2A63F8D19D53}</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63FF-4EB9-9FCE-175FD2E1ED1A}"/>
                </c:ext>
              </c:extLst>
            </c:dLbl>
            <c:dLbl>
              <c:idx val="9"/>
              <c:tx>
                <c:strRef>
                  <c:f>Daten_Diagramme!$D$23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{5485C45D-B9C6-4B51-8D16-9F577CD6C70A}</c15:txfldGUID>
                      <c15:f>Daten_Diagramme!$D$23</c15:f>
                      <c15:dlblFieldTableCache>
                        <c:ptCount val="1"/>
                        <c:pt idx="0">
                          <c:v>4.1</c:v>
                        </c:pt>
                      </c15:dlblFieldTableCache>
                    </c15:dlblFTEntry>
                  </c15:dlblFieldTable>
                  <c15:showDataLabelsRange val="0"/>
                </c:ext>
                <c:ext xmlns:c16="http://schemas.microsoft.com/office/drawing/2014/chart" uri="{C3380CC4-5D6E-409C-BE32-E72D297353CC}">
                  <c16:uniqueId val="{00000009-63FF-4EB9-9FCE-175FD2E1ED1A}"/>
                </c:ext>
              </c:extLst>
            </c:dLbl>
            <c:dLbl>
              <c:idx val="10"/>
              <c:tx>
                <c:strRef>
                  <c:f>Daten_Diagramme!$D$24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{C268AF67-C053-4241-A753-2DA1423F3932}</c15:txfldGUID>
                      <c15:f>Daten_Diagramme!$D$24</c15:f>
                      <c15:dlblFieldTableCache>
                        <c:ptCount val="1"/>
                        <c:pt idx="0">
                          <c:v>4.8</c:v>
                        </c:pt>
                      </c15:dlblFieldTableCache>
                    </c15:dlblFTEntry>
                  </c15:dlblFieldTable>
                  <c15:showDataLabelsRange val="0"/>
                </c:ext>
                <c:ext xmlns:c16="http://schemas.microsoft.com/office/drawing/2014/chart" uri="{C3380CC4-5D6E-409C-BE32-E72D297353CC}">
                  <c16:uniqueId val="{0000000A-63FF-4EB9-9FCE-175FD2E1ED1A}"/>
                </c:ext>
              </c:extLst>
            </c:dLbl>
            <c:dLbl>
              <c:idx val="11"/>
              <c:tx>
                <c:strRef>
                  <c:f>Daten_Diagramme!$D$25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{53A3E9B4-7A2B-40E0-BFB2-D2E940F26978}</c15:txfldGUID>
                      <c15:f>Daten_Diagramme!$D$25</c15:f>
                      <c15:dlblFieldTableCache>
                        <c:ptCount val="1"/>
                        <c:pt idx="0">
                          <c:v>7.6</c:v>
                        </c:pt>
                      </c15:dlblFieldTableCache>
                    </c15:dlblFTEntry>
                  </c15:dlblFieldTable>
                  <c15:showDataLabelsRange val="0"/>
                </c:ext>
                <c:ext xmlns:c16="http://schemas.microsoft.com/office/drawing/2014/chart" uri="{C3380CC4-5D6E-409C-BE32-E72D297353CC}">
                  <c16:uniqueId val="{0000000B-63FF-4EB9-9FCE-175FD2E1ED1A}"/>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{8651EE8F-20E0-4C84-8341-8FB4FFCBF211}</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63FF-4EB9-9FCE-175FD2E1ED1A}"/>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{51F7CAB1-F1C4-4AB7-B54C-B93AEEC38F0D}</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63FF-4EB9-9FCE-175FD2E1ED1A}"/>
                </c:ext>
              </c:extLst>
            </c:dLbl>
            <c:dLbl>
              <c:idx val="14"/>
              <c:tx>
                <c:strRef>
                  <c:f>Daten_Diagramme!$D$28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{BD07BCBA-FCF9-4AB4-A825-88016D4FC48C}</c15:txfldGUID>
                      <c15:f>Daten_Diagramme!$D$28</c15:f>
                      <c15:dlblFieldTableCache>
                        <c:ptCount val="1"/>
                        <c:pt idx="0">
                          <c:v>3.2</c:v>
                        </c:pt>
                      </c15:dlblFieldTableCache>
                    </c15:dlblFTEntry>
                  </c15:dlblFieldTable>
                  <c15:showDataLabelsRange val="0"/>
                </c:ext>
                <c:ext xmlns:c16="http://schemas.microsoft.com/office/drawing/2014/chart" uri="{C3380CC4-5D6E-409C-BE32-E72D297353CC}">
                  <c16:uniqueId val="{0000000E-63FF-4EB9-9FCE-175FD2E1ED1A}"/>
                </c:ext>
              </c:extLst>
            </c:dLbl>
            <c:dLbl>
              <c:idx val="15"/>
              <c:tx>
                <c:strRef>
                  <c:f>Daten_Diagramme!$D$29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{40BC2588-EDDC-4254-9A6C-18A1FCB34E68}</c15:txfldGUID>
                      <c15:f>Daten_Diagramme!$D$29</c15:f>
                      <c15:dlblFieldTableCache>
                        <c:ptCount val="1"/>
                        <c:pt idx="0">
                          <c:v>-10.8</c:v>
                        </c:pt>
                      </c15:dlblFieldTableCache>
                    </c15:dlblFTEntry>
                  </c15:dlblFieldTable>
                  <c15:showDataLabelsRange val="0"/>
                </c:ext>
                <c:ext xmlns:c16="http://schemas.microsoft.com/office/drawing/2014/chart" uri="{C3380CC4-5D6E-409C-BE32-E72D297353CC}">
                  <c16:uniqueId val="{0000000F-63FF-4EB9-9FCE-175FD2E1ED1A}"/>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{E1F243DA-57EE-44C7-A6FD-1F0695BAAF11}</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63FF-4EB9-9FCE-175FD2E1ED1A}"/>
                </c:ext>
              </c:extLst>
            </c:dLbl>
            <c:dLbl>
              <c:idx val="17"/>
              <c:tx>
                <c:strRef>
                  <c:f>Daten_Diagramme!$D$31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{91409751-FEA1-4C36-921A-48872E678610}</c15:txfldGUID>
                      <c15:f>Daten_Diagramme!$D$31</c15:f>
                      <c15:dlblFieldTableCache>
                        <c:ptCount val="1"/>
                        <c:pt idx="0">
                          <c:v>7.3</c:v>
                        </c:pt>
                      </c15:dlblFieldTableCache>
                    </c15:dlblFTEntry>
                  </c15:dlblFieldTable>
                  <c15:showDataLabelsRange val="0"/>
                </c:ext>
                <c:ext xmlns:c16="http://schemas.microsoft.com/office/drawing/2014/chart" uri="{C3380CC4-5D6E-409C-BE32-E72D297353CC}">
                  <c16:uniqueId val="{00000011-63FF-4EB9-9FCE-175FD2E1ED1A}"/>
                </c:ext>
              </c:extLst>
            </c:dLbl>
            <c:dLbl>
              <c:idx val="18"/>
              <c:tx>
                <c:strRef>
                  <c:f>Daten_Diagramme!$D$32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{8B927C82-0F57-4535-AD10-79D0C555EB75}</c15:txfldGUID>
                      <c15:f>Daten_Diagramme!$D$32</c15:f>
                      <c15:dlblFieldTableCache>
                        <c:ptCount val="1"/>
                        <c:pt idx="0">
                          <c:v>5.2</c:v>
                        </c:pt>
                      </c15:dlblFieldTableCache>
                    </c15:dlblFTEntry>
                  </c15:dlblFieldTable>
                  <c15:showDataLabelsRange val="0"/>
                </c:ext>
                <c:ext xmlns:c16="http://schemas.microsoft.com/office/drawing/2014/chart" uri="{C3380CC4-5D6E-409C-BE32-E72D297353CC}">
                  <c16:uniqueId val="{00000012-63FF-4EB9-9FCE-175FD2E1ED1A}"/>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{32978A31-8048-4793-9873-4F6C8CBFC072}</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63FF-4EB9-9FCE-175FD2E1ED1A}"/>
                </c:ext>
              </c:extLst>
            </c:dLbl>
            <c:dLbl>
              <c:idx val="20"/>
              <c:tx>
                <c:strRef>
                  <c:f>Daten_Diagramme!$D$34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{14BCE932-E118-428C-BCA6-B0058E13A583}</c15:txfldGUID>
                      <c15:f>Daten_Diagramme!$D$34</c15:f>
                      <c15:dlblFieldTableCache>
                        <c:ptCount val="1"/>
                        <c:pt idx="0">
                          <c:v>1.4</c:v>
                        </c:pt>
                      </c15:dlblFieldTableCache>
                    </c15:dlblFTEntry>
                  </c15:dlblFieldTable>
                  <c15:showDataLabelsRange val="0"/>
                </c:ext>
                <c:ext xmlns:c16="http://schemas.microsoft.com/office/drawing/2014/chart" uri="{C3380CC4-5D6E-409C-BE32-E72D297353CC}">
                  <c16:uniqueId val="{00000014-63FF-4EB9-9FCE-175FD2E1ED1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{95650DFD-9797-421D-BB50-CC277A604346}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3FF-4EB9-9FCE-175FD2E1ED1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{02E9DFEF-3459-4662-B603-C4F96AAB7A7D}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3FF-4EB9-9FCE-175FD2E1ED1A}"/>
                </c:ext>
              </c:extLst>
            </c:dLbl>
            <c:dLbl>
              <c:idx val="23"/>
              <c:tx>
                <c:strRef>
                  <c:f>Daten_Diagramme!$D$37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{9F45BE09-4E2B-41A1-A518-67699AA23061}</c15:txfldGUID>
                      <c15:f>Daten_Diagramme!$D$37</c15:f>
                      <c15:dlblFieldTableCache>
                        <c:ptCount val="1"/>
                        <c:pt idx="0">
                          <c:v>-0.8</c:v>
                        </c:pt>
                      </c15:dlblFieldTableCache>
                    </c15:dlblFTEntry>
                  </c15:dlblFieldTable>
                  <c15:showDataLabelsRange val="0"/>
                </c:ext>
                <c:ext xmlns:c16="http://schemas.microsoft.com/office/drawing/2014/chart" uri="{C3380CC4-5D6E-409C-BE32-E72D297353CC}">
                  <c16:uniqueId val="{00000017-63FF-4EB9-9FCE-175FD2E1ED1A}"/>
                </c:ext>
              </c:extLst>
            </c:dLbl>
            <c:dLbl>
              <c:idx val="24"/>
              <c:layout>
                <c:manualLayout>
                  <c:x val="4.7769028871392123E-3"/>
                  <c:y val="-4.6876052205785108E-5"/>
                </c:manualLayout>
              </c:layout>
              <c:tx>
                <c:strRef>
                  <c:f>Daten_Diagramme!$D$38</c:f>
                  <c:strCache>
                    <c:ptCount val="1"/>
                    <c:pt idx="0">
                      <c:v>2.9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{FDEEEE93-D177-4EFD-8D52-A5680F220199}</c15:txfldGUID>
                      <c15:f>Daten_Diagramme!$D$38</c15:f>
                      <c15:dlblFieldTableCache>
                        <c:ptCount val="1"/>
                        <c:pt idx="0">
                          <c:v>2.9</c:v>
                        </c:pt>
                      </c15:dlblFieldTableCache>
                    </c15:dlblFTEntry>
                  </c15:dlblFieldTable>
                  <c15:showDataLabelsRange val="0"/>
                </c:ext>
                <c:ext xmlns:c16="http://schemas.microsoft.com/office/drawing/2014/chart" uri="{C3380CC4-5D6E-409C-BE32-E72D297353CC}">
                  <c16:uniqueId val="{00000018-63FF-4EB9-9FCE-175FD2E1ED1A}"/>
                </c:ext>
              </c:extLst>
            </c:dLbl>
            <c:dLbl>
              <c:idx val="25"/>
              <c:tx>
                <c:strRef>
                  <c:f>Daten_Diagramme!$D$39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{9965F1FE-B690-4F06-9194-290A4D11F869}</c15:txfldGUID>
                      <c15:f>Daten_Diagramme!$D$39</c15:f>
                      <c15:dlblFieldTableCache>
                        <c:ptCount val="1"/>
                        <c:pt idx="0">
                          <c:v>2.5</c:v>
                        </c:pt>
                      </c15:dlblFieldTableCache>
                    </c15:dlblFTEntry>
                  </c15:dlblFieldTable>
                  <c15:showDataLabelsRange val="0"/>
                </c:ext>
                <c:ext xmlns:c16="http://schemas.microsoft.com/office/drawing/2014/chart" uri="{C3380CC4-5D6E-409C-BE32-E72D297353CC}">
                  <c16:uniqueId val="{00000019-63FF-4EB9-9FCE-175FD2E1ED1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{37131DBB-697A-47DF-ACCF-7AA271DA324A}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3FF-4EB9-9FCE-175FD2E1ED1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{02B42FB6-BC68-4F00-9DD7-98024690A8D6}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3FF-4EB9-9FCE-175FD2E1ED1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{4A425890-2FC7-47DC-9D6F-BCCE847C4C77}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3FF-4EB9-9FCE-175FD2E1ED1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{B2747E76-2F1D-4BFD-90E5-AEAD7048A55C}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3FF-4EB9-9FCE-175FD2E1ED1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{F835530F-573E-4436-A883-AD771ABC3B4C}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3FF-4EB9-9FCE-175FD2E1ED1A}"/>
                </c:ext>
              </c:extLst>
            </c:dLbl>
            <c:dLbl>
              <c:idx val="31"/>
              <c:tx>
                <c:strRef>
                  <c:f>Daten_Diagramme!$D$45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{E47320A7-E1E6-47DF-89B4-D372A1F571DF}</c15:txfldGUID>
                      <c15:f>Daten_Diagramme!$D$45</c15:f>
                      <c15:dlblFieldTableCache>
                        <c:ptCount val="1"/>
                        <c:pt idx="0">
                          <c:v>2.5</c:v>
                        </c:pt>
                      </c15:dlblFieldTableCache>
                    </c15:dlblFTEntry>
                  </c15:dlblFieldTable>
                  <c15:showDataLabelsRange val="0"/>
                </c:ext>
                <c:ext xmlns:c16="http://schemas.microsoft.com/office/drawing/2014/chart" uri="{C3380CC4-5D6E-409C-BE32-E72D297353CC}">
                  <c16:uniqueId val="{0000001F-63FF-4EB9-9FCE-175FD2E1ED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2.5647392114882082</c:v>
                </c:pt>
                <c:pt idx="1">
                  <c:v>-0.78740157480314965</c:v>
                </c:pt>
                <c:pt idx="2">
                  <c:v>8.2584184062166699</c:v>
                </c:pt>
                <c:pt idx="3">
                  <c:v>0.37670695338251453</c:v>
                </c:pt>
                <c:pt idx="4">
                  <c:v>2.4347315928424758</c:v>
                </c:pt>
                <c:pt idx="5">
                  <c:v>0.25526483726866622</c:v>
                </c:pt>
                <c:pt idx="6">
                  <c:v>-1.0700091715071844</c:v>
                </c:pt>
                <c:pt idx="7">
                  <c:v>5.579479498221307</c:v>
                </c:pt>
                <c:pt idx="8">
                  <c:v>0.27223767532698112</c:v>
                </c:pt>
                <c:pt idx="9">
                  <c:v>4.131175468483816</c:v>
                </c:pt>
                <c:pt idx="10">
                  <c:v>4.7665056360708533</c:v>
                </c:pt>
                <c:pt idx="11">
                  <c:v>7.6064452245926724</c:v>
                </c:pt>
                <c:pt idx="12">
                  <c:v>-0.11027384671935306</c:v>
                </c:pt>
                <c:pt idx="13">
                  <c:v>1.6649928643162959</c:v>
                </c:pt>
                <c:pt idx="14">
                  <c:v>3.1666761250780318</c:v>
                </c:pt>
                <c:pt idx="15">
                  <c:v>-10.799808429118775</c:v>
                </c:pt>
                <c:pt idx="16">
                  <c:v>3.4962488163740986</c:v>
                </c:pt>
                <c:pt idx="17">
                  <c:v>7.3454276194002217</c:v>
                </c:pt>
                <c:pt idx="18">
                  <c:v>5.1948702534816151</c:v>
                </c:pt>
                <c:pt idx="19">
                  <c:v>2.2741116751269037</c:v>
                </c:pt>
                <c:pt idx="20">
                  <c:v>1.394441735738664</c:v>
                </c:pt>
                <c:pt idx="21">
                  <c:v>0</c:v>
                </c:pt>
                <c:pt idx="23">
                  <c:v>-0.78740157480314965</c:v>
                </c:pt>
                <c:pt idx="24">
                  <c:v>2.8879683587259239</c:v>
                </c:pt>
                <c:pt idx="25">
                  <c:v>2.4987427399394542</c:v>
                </c:pt>
              </c:numCache>
            </c:numRef>
          </c:val>
          <c:extLst>
            <c:ext xmlns:c16="http://schemas.microsoft.com/office/drawing/2014/chart" uri="{C3380CC4-5D6E-409C-BE32-E72D297353CC}">
              <c16:uniqueId val="{00000020-63FF-4EB9-9FCE-175FD2E1ED1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{27A805D4-A14F-42F3-88DC-64E2BAFD388B}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3FF-4EB9-9FCE-175FD2E1ED1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{5F802A83-BF0B-4FBF-9F32-E59A6677922A}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3FF-4EB9-9FCE-175FD2E1ED1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{D36779BC-37CE-477B-90B0-5842C08ED7B9}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3FF-4EB9-9FCE-175FD2E1ED1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{6A41E87A-5370-4546-AFED-48D596CF70BC}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3FF-4EB9-9FCE-175FD2E1ED1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{4E14B321-BF6C-47C7-BD0B-E97EF19BAE92}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3FF-4EB9-9FCE-175FD2E1ED1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{EF738470-E39C-498E-AB04-401DB1103E4D}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3FF-4EB9-9FCE-175FD2E1ED1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{5886853C-DA91-4BEA-AD61-E76A2F2C09BB}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3FF-4EB9-9FCE-175FD2E1ED1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{A558728C-0E28-4AB7-AD2D-52D07FFF720D}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3FF-4EB9-9FCE-175FD2E1ED1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{B7E9FA7D-DAAA-4929-80FC-3457D51D4C83}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3FF-4EB9-9FCE-175FD2E1ED1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{FFF2317F-BA9E-47BF-9B13-8EBFC581DDEA}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3FF-4EB9-9FCE-175FD2E1ED1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{F13A632A-10A2-42D5-8E3D-1289EEEFDF86}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3FF-4EB9-9FCE-175FD2E1ED1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{547D22A8-B9DB-4758-8F6C-0BED5D82A097}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3FF-4EB9-9FCE-175FD2E1ED1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{88FBB55D-A045-4E09-969A-A222C63DB8F3}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3FF-4EB9-9FCE-175FD2E1ED1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{E8ACB4D5-C07A-454D-BDCD-D63D9CCBC0AE}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3FF-4EB9-9FCE-175FD2E1ED1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{50FCB598-6D9C-46D6-80BB-B9C2FEFC8E14}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3FF-4EB9-9FCE-175FD2E1ED1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{C79C2FD5-9B94-4D07-A4DC-4B80AF69D3DE}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3FF-4EB9-9FCE-175FD2E1ED1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{15B2438C-69C1-48C8-A3C9-F70CD8B21A96}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3FF-4EB9-9FCE-175FD2E1ED1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{CF3176BE-F09B-4848-B519-2B678BDF87FA}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3FF-4EB9-9FCE-175FD2E1ED1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{9593E8DC-DCF8-426F-8FFD-408ADAAFF842}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3FF-4EB9-9FCE-175FD2E1ED1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{BF5B9C29-60DC-455A-86B2-EE06D0C7DC6E}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3FF-4EB9-9FCE-175FD2E1ED1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{8B37A176-70BA-47EA-B193-1E3CBECA4ACE}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3FF-4EB9-9FCE-175FD2E1ED1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{073E453E-51A2-49FD-9D7F-4E2B27B5C57A}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3FF-4EB9-9FCE-175FD2E1ED1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{393059D2-D734-4ADA-8BE3-87A2DA25EA71}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3FF-4EB9-9FCE-175FD2E1ED1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{C40F244C-DD88-4AA5-A377-00EBBC0BD8BC}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3FF-4EB9-9FCE-175FD2E1ED1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{B2412267-51CC-4843-A83E-D8045B93E286}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3FF-4EB9-9FCE-175FD2E1ED1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{A05EF42F-80D1-4AE1-A3F2-053E5C1726DA}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3FF-4EB9-9FCE-175FD2E1ED1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{0D9F9473-187E-4CA0-94FC-EBF750883C29}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3FF-4EB9-9FCE-175FD2E1ED1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{737651E6-596D-4B2E-B1B3-0A3CACF7E995}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3FF-4EB9-9FCE-175FD2E1ED1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{49C43B77-379A-4A6E-9490-EA9331A89A10}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3FF-4EB9-9FCE-175FD2E1ED1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{6977DDC5-C1F5-4B8D-ACD5-DD44DD56D931}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3FF-4EB9-9FCE-175FD2E1ED1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{7209DC2C-2FC9-4BE1-A355-49C852A2EB3B}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3FF-4EB9-9FCE-175FD2E1ED1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{656019C4-BB4B-45A7-A338-3D94C0C3BCE6}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3FF-4EB9-9FCE-175FD2E1ED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3FF-4EB9-9FCE-175FD2E1ED1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3FF-4EB9-9FCE-175FD2E1ED1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{3B41D58F-CEE3-41AF-BF17-3A5BD5767323}</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8D5F-4314-9892-62E18C6ADEE4}"/>
                </c:ext>
              </c:extLst>
            </c:dLbl>
            <c:dLbl>
              <c:idx val="1"/>
              <c:tx>
                <c:strRef>
                  <c:f>Daten_Diagramme!$E$15</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{0EE72F93-A24C-4263-AF9F-F71BC45C59DC}</c15:txfldGUID>
                      <c15:f>Daten_Diagramme!$E$15</c15:f>
                      <c15:dlblFieldTableCache>
                        <c:ptCount val="1"/>
                        <c:pt idx="0">
                          <c:v>11.2</c:v>
                        </c:pt>
                      </c15:dlblFieldTableCache>
                    </c15:dlblFTEntry>
                  </c15:dlblFieldTable>
                  <c15:showDataLabelsRange val="0"/>
                </c:ext>
                <c:ext xmlns:c16="http://schemas.microsoft.com/office/drawing/2014/chart" uri="{C3380CC4-5D6E-409C-BE32-E72D297353CC}">
                  <c16:uniqueId val="{00000001-8D5F-4314-9892-62E18C6ADEE4}"/>
                </c:ext>
              </c:extLst>
            </c:dLbl>
            <c:dLbl>
              <c:idx val="2"/>
              <c:tx>
                <c:strRef>
                  <c:f>Daten_Diagramme!$E$16</c:f>
                  <c:strCache>
                    <c:ptCount val="1"/>
                    <c:pt idx="0">
                      <c:v>23.6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{54142EAE-FA9E-42E3-9DEF-F62E5E1EE097}</c15:txfldGUID>
                      <c15:f>Daten_Diagramme!$E$16</c15:f>
                      <c15:dlblFieldTableCache>
                        <c:ptCount val="1"/>
                        <c:pt idx="0">
                          <c:v>23.6</c:v>
                        </c:pt>
                      </c15:dlblFieldTableCache>
                    </c15:dlblFTEntry>
                  </c15:dlblFieldTable>
                  <c15:showDataLabelsRange val="0"/>
                </c:ext>
                <c:ext xmlns:c16="http://schemas.microsoft.com/office/drawing/2014/chart" uri="{C3380CC4-5D6E-409C-BE32-E72D297353CC}">
                  <c16:uniqueId val="{00000002-8D5F-4314-9892-62E18C6ADEE4}"/>
                </c:ext>
              </c:extLst>
            </c:dLbl>
            <c:dLbl>
              <c:idx val="3"/>
              <c:tx>
                <c:strRef>
                  <c:f>Daten_Diagramme!$E$17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{82B3422B-7231-4C40-B5FF-FFE5801012E8}</c15:txfldGUID>
                      <c15:f>Daten_Diagramme!$E$17</c15:f>
                      <c15:dlblFieldTableCache>
                        <c:ptCount val="1"/>
                        <c:pt idx="0">
                          <c:v>-7.1</c:v>
                        </c:pt>
                      </c15:dlblFieldTableCache>
                    </c15:dlblFTEntry>
                  </c15:dlblFieldTable>
                  <c15:showDataLabelsRange val="0"/>
                </c:ext>
                <c:ext xmlns:c16="http://schemas.microsoft.com/office/drawing/2014/chart" uri="{C3380CC4-5D6E-409C-BE32-E72D297353CC}">
                  <c16:uniqueId val="{00000003-8D5F-4314-9892-62E18C6ADEE4}"/>
                </c:ext>
              </c:extLst>
            </c:dLbl>
            <c:dLbl>
              <c:idx val="4"/>
              <c:tx>
                <c:strRef>
                  <c:f>Daten_Diagramme!$E$18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{B4730665-95C6-4E4B-9D0D-836B3F84EA00}</c15:txfldGUID>
                      <c15:f>Daten_Diagramme!$E$18</c15:f>
                      <c15:dlblFieldTableCache>
                        <c:ptCount val="1"/>
                        <c:pt idx="0">
                          <c:v>-0.9</c:v>
                        </c:pt>
                      </c15:dlblFieldTableCache>
                    </c15:dlblFTEntry>
                  </c15:dlblFieldTable>
                  <c15:showDataLabelsRange val="0"/>
                </c:ext>
                <c:ext xmlns:c16="http://schemas.microsoft.com/office/drawing/2014/chart" uri="{C3380CC4-5D6E-409C-BE32-E72D297353CC}">
                  <c16:uniqueId val="{00000004-8D5F-4314-9892-62E18C6ADEE4}"/>
                </c:ext>
              </c:extLst>
            </c:dLbl>
            <c:dLbl>
              <c:idx val="5"/>
              <c:tx>
                <c:strRef>
                  <c:f>Daten_Diagramme!$E$19</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{C2F99986-9F8E-49AE-9C64-F67BF9FAC61A}</c15:txfldGUID>
                      <c15:f>Daten_Diagramme!$E$19</c15:f>
                      <c15:dlblFieldTableCache>
                        <c:ptCount val="1"/>
                        <c:pt idx="0">
                          <c:v>-8.2</c:v>
                        </c:pt>
                      </c15:dlblFieldTableCache>
                    </c15:dlblFTEntry>
                  </c15:dlblFieldTable>
                  <c15:showDataLabelsRange val="0"/>
                </c:ext>
                <c:ext xmlns:c16="http://schemas.microsoft.com/office/drawing/2014/chart" uri="{C3380CC4-5D6E-409C-BE32-E72D297353CC}">
                  <c16:uniqueId val="{00000005-8D5F-4314-9892-62E18C6ADEE4}"/>
                </c:ext>
              </c:extLst>
            </c:dLbl>
            <c:dLbl>
              <c:idx val="6"/>
              <c:tx>
                <c:strRef>
                  <c:f>Daten_Diagramme!$E$20</c:f>
                  <c:strCache>
                    <c:ptCount val="1"/>
                    <c:pt idx="0">
                      <c:v>-22.7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{2B3AA35C-E738-4E04-851B-5D9AB720EA5D}</c15:txfldGUID>
                      <c15:f>Daten_Diagramme!$E$20</c15:f>
                      <c15:dlblFieldTableCache>
                        <c:ptCount val="1"/>
                        <c:pt idx="0">
                          <c:v>-22.7</c:v>
                        </c:pt>
                      </c15:dlblFieldTableCache>
                    </c15:dlblFTEntry>
                  </c15:dlblFieldTable>
                  <c15:showDataLabelsRange val="0"/>
                </c:ext>
                <c:ext xmlns:c16="http://schemas.microsoft.com/office/drawing/2014/chart" uri="{C3380CC4-5D6E-409C-BE32-E72D297353CC}">
                  <c16:uniqueId val="{00000006-8D5F-4314-9892-62E18C6ADEE4}"/>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{01487CF4-0446-401E-99AA-AF5E94043240}</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8D5F-4314-9892-62E18C6ADEE4}"/>
                </c:ext>
              </c:extLst>
            </c:dLbl>
            <c:dLbl>
              <c:idx val="8"/>
              <c:tx>
                <c:strRef>
                  <c:f>Daten_Diagramme!$E$22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{2F014EA6-0A62-4825-8FFF-11F97336AFAC}</c15:txfldGUID>
                      <c15:f>Daten_Diagramme!$E$22</c15:f>
                      <c15:dlblFieldTableCache>
                        <c:ptCount val="1"/>
                        <c:pt idx="0">
                          <c:v>-2.2</c:v>
                        </c:pt>
                      </c15:dlblFieldTableCache>
                    </c15:dlblFTEntry>
                  </c15:dlblFieldTable>
                  <c15:showDataLabelsRange val="0"/>
                </c:ext>
                <c:ext xmlns:c16="http://schemas.microsoft.com/office/drawing/2014/chart" uri="{C3380CC4-5D6E-409C-BE32-E72D297353CC}">
                  <c16:uniqueId val="{00000008-8D5F-4314-9892-62E18C6ADEE4}"/>
                </c:ext>
              </c:extLst>
            </c:dLbl>
            <c:dLbl>
              <c:idx val="9"/>
              <c:tx>
                <c:strRef>
                  <c:f>Daten_Diagramme!$E$23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{B4568833-64A8-4699-84E0-6E91BB8F22E5}</c15:txfldGUID>
                      <c15:f>Daten_Diagramme!$E$23</c15:f>
                      <c15:dlblFieldTableCache>
                        <c:ptCount val="1"/>
                        <c:pt idx="0">
                          <c:v>-3.5</c:v>
                        </c:pt>
                      </c15:dlblFieldTableCache>
                    </c15:dlblFTEntry>
                  </c15:dlblFieldTable>
                  <c15:showDataLabelsRange val="0"/>
                </c:ext>
                <c:ext xmlns:c16="http://schemas.microsoft.com/office/drawing/2014/chart" uri="{C3380CC4-5D6E-409C-BE32-E72D297353CC}">
                  <c16:uniqueId val="{00000009-8D5F-4314-9892-62E18C6ADEE4}"/>
                </c:ext>
              </c:extLst>
            </c:dLbl>
            <c:dLbl>
              <c:idx val="10"/>
              <c:tx>
                <c:strRef>
                  <c:f>Daten_Diagramme!$E$24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{8369AE6A-2CDF-4739-A5FF-C5811737C769}</c15:txfldGUID>
                      <c15:f>Daten_Diagramme!$E$24</c15:f>
                      <c15:dlblFieldTableCache>
                        <c:ptCount val="1"/>
                        <c:pt idx="0">
                          <c:v>-5.8</c:v>
                        </c:pt>
                      </c15:dlblFieldTableCache>
                    </c15:dlblFTEntry>
                  </c15:dlblFieldTable>
                  <c15:showDataLabelsRange val="0"/>
                </c:ext>
                <c:ext xmlns:c16="http://schemas.microsoft.com/office/drawing/2014/chart" uri="{C3380CC4-5D6E-409C-BE32-E72D297353CC}">
                  <c16:uniqueId val="{0000000A-8D5F-4314-9892-62E18C6ADEE4}"/>
                </c:ext>
              </c:extLst>
            </c:dLbl>
            <c:dLbl>
              <c:idx val="11"/>
              <c:tx>
                <c:strRef>
                  <c:f>Daten_Diagramme!$E$25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{1ADBC3A2-B55A-4CF8-AFAA-9F42FB5F833E}</c15:txfldGUID>
                      <c15:f>Daten_Diagramme!$E$25</c15:f>
                      <c15:dlblFieldTableCache>
                        <c:ptCount val="1"/>
                        <c:pt idx="0">
                          <c:v>-7.5</c:v>
                        </c:pt>
                      </c15:dlblFieldTableCache>
                    </c15:dlblFTEntry>
                  </c15:dlblFieldTable>
                  <c15:showDataLabelsRange val="0"/>
                </c:ext>
                <c:ext xmlns:c16="http://schemas.microsoft.com/office/drawing/2014/chart" uri="{C3380CC4-5D6E-409C-BE32-E72D297353CC}">
                  <c16:uniqueId val="{0000000B-8D5F-4314-9892-62E18C6ADEE4}"/>
                </c:ext>
              </c:extLst>
            </c:dLbl>
            <c:dLbl>
              <c:idx val="12"/>
              <c:tx>
                <c:strRef>
                  <c:f>Daten_Diagramme!$E$26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{34CA0410-0A66-4597-89C0-A4099D1BAD8F}</c15:txfldGUID>
                      <c15:f>Daten_Diagramme!$E$26</c15:f>
                      <c15:dlblFieldTableCache>
                        <c:ptCount val="1"/>
                        <c:pt idx="0">
                          <c:v>1.4</c:v>
                        </c:pt>
                      </c15:dlblFieldTableCache>
                    </c15:dlblFTEntry>
                  </c15:dlblFieldTable>
                  <c15:showDataLabelsRange val="0"/>
                </c:ext>
                <c:ext xmlns:c16="http://schemas.microsoft.com/office/drawing/2014/chart" uri="{C3380CC4-5D6E-409C-BE32-E72D297353CC}">
                  <c16:uniqueId val="{0000000C-8D5F-4314-9892-62E18C6ADEE4}"/>
                </c:ext>
              </c:extLst>
            </c:dLbl>
            <c:dLbl>
              <c:idx val="13"/>
              <c:tx>
                <c:strRef>
                  <c:f>Daten_Diagramme!$E$27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{DF48619F-A1F4-476E-A6CA-05654759835B}</c15:txfldGUID>
                      <c15:f>Daten_Diagramme!$E$27</c15:f>
                      <c15:dlblFieldTableCache>
                        <c:ptCount val="1"/>
                        <c:pt idx="0">
                          <c:v>-3.8</c:v>
                        </c:pt>
                      </c15:dlblFieldTableCache>
                    </c15:dlblFTEntry>
                  </c15:dlblFieldTable>
                  <c15:showDataLabelsRange val="0"/>
                </c:ext>
                <c:ext xmlns:c16="http://schemas.microsoft.com/office/drawing/2014/chart" uri="{C3380CC4-5D6E-409C-BE32-E72D297353CC}">
                  <c16:uniqueId val="{0000000D-8D5F-4314-9892-62E18C6ADEE4}"/>
                </c:ext>
              </c:extLst>
            </c:dLbl>
            <c:dLbl>
              <c:idx val="14"/>
              <c:tx>
                <c:strRef>
                  <c:f>Daten_Diagramme!$E$28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{94B74C63-63F8-42B4-B83D-4ECE4E4C48D7}</c15:txfldGUID>
                      <c15:f>Daten_Diagramme!$E$28</c15:f>
                      <c15:dlblFieldTableCache>
                        <c:ptCount val="1"/>
                        <c:pt idx="0">
                          <c:v>-1.1</c:v>
                        </c:pt>
                      </c15:dlblFieldTableCache>
                    </c15:dlblFTEntry>
                  </c15:dlblFieldTable>
                  <c15:showDataLabelsRange val="0"/>
                </c:ext>
                <c:ext xmlns:c16="http://schemas.microsoft.com/office/drawing/2014/chart" uri="{C3380CC4-5D6E-409C-BE32-E72D297353CC}">
                  <c16:uniqueId val="{0000000E-8D5F-4314-9892-62E18C6ADEE4}"/>
                </c:ext>
              </c:extLst>
            </c:dLbl>
            <c:dLbl>
              <c:idx val="15"/>
              <c:tx>
                <c:strRef>
                  <c:f>Daten_Diagramme!$E$29</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{E9C05B4F-A720-4207-97BA-EFE0E2560755}</c15:txfldGUID>
                      <c15:f>Daten_Diagramme!$E$29</c15:f>
                      <c15:dlblFieldTableCache>
                        <c:ptCount val="1"/>
                        <c:pt idx="0">
                          <c:v>-13.4</c:v>
                        </c:pt>
                      </c15:dlblFieldTableCache>
                    </c15:dlblFTEntry>
                  </c15:dlblFieldTable>
                  <c15:showDataLabelsRange val="0"/>
                </c:ext>
                <c:ext xmlns:c16="http://schemas.microsoft.com/office/drawing/2014/chart" uri="{C3380CC4-5D6E-409C-BE32-E72D297353CC}">
                  <c16:uniqueId val="{0000000F-8D5F-4314-9892-62E18C6ADEE4}"/>
                </c:ext>
              </c:extLst>
            </c:dLbl>
            <c:dLbl>
              <c:idx val="16"/>
              <c:tx>
                <c:strRef>
                  <c:f>Daten_Diagramme!$E$30</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{0EA4C8A7-63E1-489B-8B31-A73A6875F860}</c15:txfldGUID>
                      <c15:f>Daten_Diagramme!$E$30</c15:f>
                      <c15:dlblFieldTableCache>
                        <c:ptCount val="1"/>
                        <c:pt idx="0">
                          <c:v>10.3</c:v>
                        </c:pt>
                      </c15:dlblFieldTableCache>
                    </c15:dlblFTEntry>
                  </c15:dlblFieldTable>
                  <c15:showDataLabelsRange val="0"/>
                </c:ext>
                <c:ext xmlns:c16="http://schemas.microsoft.com/office/drawing/2014/chart" uri="{C3380CC4-5D6E-409C-BE32-E72D297353CC}">
                  <c16:uniqueId val="{00000010-8D5F-4314-9892-62E18C6ADEE4}"/>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{2457D8FA-532E-4A8A-AB2A-5B7E8CB1D41C}</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8D5F-4314-9892-62E18C6ADEE4}"/>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{D8E6749B-9B0D-4139-9AE7-BDD98B07ED6D}</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8D5F-4314-9892-62E18C6ADEE4}"/>
                </c:ext>
              </c:extLst>
            </c:dLbl>
            <c:dLbl>
              <c:idx val="19"/>
              <c:tx>
                <c:strRef>
                  <c:f>Daten_Diagramme!$E$33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{21FE6D73-2672-4E66-B952-5B961C12AF80}</c15:txfldGUID>
                      <c15:f>Daten_Diagramme!$E$33</c15:f>
                      <c15:dlblFieldTableCache>
                        <c:ptCount val="1"/>
                        <c:pt idx="0">
                          <c:v>2.3</c:v>
                        </c:pt>
                      </c15:dlblFieldTableCache>
                    </c15:dlblFTEntry>
                  </c15:dlblFieldTable>
                  <c15:showDataLabelsRange val="0"/>
                </c:ext>
                <c:ext xmlns:c16="http://schemas.microsoft.com/office/drawing/2014/chart" uri="{C3380CC4-5D6E-409C-BE32-E72D297353CC}">
                  <c16:uniqueId val="{00000013-8D5F-4314-9892-62E18C6ADEE4}"/>
                </c:ext>
              </c:extLst>
            </c:dLbl>
            <c:dLbl>
              <c:idx val="20"/>
              <c:tx>
                <c:strRef>
                  <c:f>Daten_Diagramme!$E$34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{0CA0EB9D-82E7-459E-AB86-AB7B40B8F487}</c15:txfldGUID>
                      <c15:f>Daten_Diagramme!$E$34</c15:f>
                      <c15:dlblFieldTableCache>
                        <c:ptCount val="1"/>
                        <c:pt idx="0">
                          <c:v>-1.9</c:v>
                        </c:pt>
                      </c15:dlblFieldTableCache>
                    </c15:dlblFTEntry>
                  </c15:dlblFieldTable>
                  <c15:showDataLabelsRange val="0"/>
                </c:ext>
                <c:ext xmlns:c16="http://schemas.microsoft.com/office/drawing/2014/chart" uri="{C3380CC4-5D6E-409C-BE32-E72D297353CC}">
                  <c16:uniqueId val="{00000014-8D5F-4314-9892-62E18C6ADEE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{4071A11B-C63F-4272-909C-C26F11BD164C}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8D5F-4314-9892-62E18C6ADEE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{67E0BF6A-221D-44A6-A242-72AFD2750978}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D5F-4314-9892-62E18C6ADEE4}"/>
                </c:ext>
              </c:extLst>
            </c:dLbl>
            <c:dLbl>
              <c:idx val="23"/>
              <c:tx>
                <c:strRef>
                  <c:f>Daten_Diagramme!$E$37</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{25793B80-7A6A-46B9-9BB9-9B908AAAD969}</c15:txfldGUID>
                      <c15:f>Daten_Diagramme!$E$37</c15:f>
                      <c15:dlblFieldTableCache>
                        <c:ptCount val="1"/>
                        <c:pt idx="0">
                          <c:v>11.2</c:v>
                        </c:pt>
                      </c15:dlblFieldTableCache>
                    </c15:dlblFTEntry>
                  </c15:dlblFieldTable>
                  <c15:showDataLabelsRange val="0"/>
                </c:ext>
                <c:ext xmlns:c16="http://schemas.microsoft.com/office/drawing/2014/chart" uri="{C3380CC4-5D6E-409C-BE32-E72D297353CC}">
                  <c16:uniqueId val="{00000017-8D5F-4314-9892-62E18C6ADEE4}"/>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{C74B7A06-A5C7-4D20-AD19-E2B6E39CFAD6}</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8D5F-4314-9892-62E18C6ADEE4}"/>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{824DA4AF-BDF6-46C3-B557-8C52CD8B3924}</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8D5F-4314-9892-62E18C6ADEE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{2DB7F347-61B3-4A87-9CFE-792B60322253}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D5F-4314-9892-62E18C6ADEE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{3B4CC4D7-8307-4764-BAE0-70565BA2C390}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D5F-4314-9892-62E18C6ADEE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{B19CE1AA-5003-47E1-A9EF-5CE9A36E569B}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D5F-4314-9892-62E18C6ADEE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{C9DBA1EB-D4C1-4BA3-A50E-B3E0E8D29BC1}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D5F-4314-9892-62E18C6ADEE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{ECE0DA71-E324-4B43-A225-9B8045843474}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D5F-4314-9892-62E18C6ADEE4}"/>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{AFD3A9A3-A368-4422-83AE-F29C46047B30}</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8D5F-4314-9892-62E18C6ADE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-2.4505986125953161</c:v>
                </c:pt>
                <c:pt idx="1">
                  <c:v>11.224489795918368</c:v>
                </c:pt>
                <c:pt idx="2">
                  <c:v>23.59550561797753</c:v>
                </c:pt>
                <c:pt idx="3">
                  <c:v>-7.0787637088733799</c:v>
                </c:pt>
                <c:pt idx="4">
                  <c:v>-0.88607594936708856</c:v>
                </c:pt>
                <c:pt idx="5">
                  <c:v>-8.2135523613963031</c:v>
                </c:pt>
                <c:pt idx="6">
                  <c:v>-22.727272727272727</c:v>
                </c:pt>
                <c:pt idx="7">
                  <c:v>-0.64440538957234916</c:v>
                </c:pt>
                <c:pt idx="8">
                  <c:v>-2.1944759742716609</c:v>
                </c:pt>
                <c:pt idx="9">
                  <c:v>-3.50383631713555</c:v>
                </c:pt>
                <c:pt idx="10">
                  <c:v>-5.8115109928581434</c:v>
                </c:pt>
                <c:pt idx="11">
                  <c:v>-7.4753173483779971</c:v>
                </c:pt>
                <c:pt idx="12">
                  <c:v>1.4285714285714286</c:v>
                </c:pt>
                <c:pt idx="13">
                  <c:v>-3.8489469862018884</c:v>
                </c:pt>
                <c:pt idx="14">
                  <c:v>-1.1060433295324972</c:v>
                </c:pt>
                <c:pt idx="15">
                  <c:v>-13.350785340314136</c:v>
                </c:pt>
                <c:pt idx="16">
                  <c:v>10.256410256410257</c:v>
                </c:pt>
                <c:pt idx="17">
                  <c:v>2.3460410557184752</c:v>
                </c:pt>
                <c:pt idx="18">
                  <c:v>-0.26737967914438504</c:v>
                </c:pt>
                <c:pt idx="19">
                  <c:v>2.3285899094437257</c:v>
                </c:pt>
                <c:pt idx="20">
                  <c:v>-1.8556207350652461</c:v>
                </c:pt>
                <c:pt idx="21">
                  <c:v>0</c:v>
                </c:pt>
                <c:pt idx="23">
                  <c:v>11.224489795918368</c:v>
                </c:pt>
                <c:pt idx="24">
                  <c:v>-3.4718569174118885</c:v>
                </c:pt>
                <c:pt idx="25">
                  <c:v>-2.4010446103174758</c:v>
                </c:pt>
              </c:numCache>
            </c:numRef>
          </c:val>
          <c:extLst>
            <c:ext xmlns:c16="http://schemas.microsoft.com/office/drawing/2014/chart" uri="{C3380CC4-5D6E-409C-BE32-E72D297353CC}">
              <c16:uniqueId val="{00000020-8D5F-4314-9892-62E18C6ADEE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{CD025AC7-B31E-440F-98E1-4A8F9D58B66A}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D5F-4314-9892-62E18C6ADEE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{CAB88831-1C50-4134-8D15-2CDF0372EFD7}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D5F-4314-9892-62E18C6ADEE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{B85E7A04-7761-4F50-83A6-C04E6E0918E0}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D5F-4314-9892-62E18C6ADEE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{CDBFF13F-FCF0-4918-A949-FF2ADB575088}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D5F-4314-9892-62E18C6ADEE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{61C45E55-D550-4AEB-AAB6-30C3A189A208}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D5F-4314-9892-62E18C6ADEE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{F9EA7467-ADF5-4492-A6BE-65FB2F378A4C}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D5F-4314-9892-62E18C6ADEE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{572AC2ED-D5D1-4FAF-8CFB-6A1E796D9B0E}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D5F-4314-9892-62E18C6ADEE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{0C7D655C-9609-4C22-86B7-6A1701DB1F8F}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D5F-4314-9892-62E18C6ADEE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{CB54C425-0654-4548-9E49-F14CC0CA02D8}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D5F-4314-9892-62E18C6ADEE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{8CC6BB16-4CA6-43FD-8956-2D773877A01E}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D5F-4314-9892-62E18C6ADEE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{363D0873-19C8-474B-82D6-758A3B470F13}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D5F-4314-9892-62E18C6ADEE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{52DE8C97-9BA7-4790-A2AC-54FA12AC5287}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D5F-4314-9892-62E18C6ADEE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{AD7DA418-1621-42C2-A1DF-44013658F9DF}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D5F-4314-9892-62E18C6ADEE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{E46934D0-F635-4F97-9D6C-3BE9C71F0B37}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D5F-4314-9892-62E18C6ADEE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{4A946C29-0CD5-4468-8079-EF653E7BA453}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D5F-4314-9892-62E18C6ADEE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{023991F6-AFFA-48F7-9566-ACA87BED14B5}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D5F-4314-9892-62E18C6ADEE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{D743C075-5413-4B66-9DDD-A8C8DF278267}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D5F-4314-9892-62E18C6ADEE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{0C95B161-EC5E-4111-A52F-87DE32E61522}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D5F-4314-9892-62E18C6ADEE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{3C6AAEB8-C9C2-4797-8DA9-5A5854BA4BC8}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D5F-4314-9892-62E18C6ADEE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{12260289-6983-44A6-BADC-B803F1054472}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D5F-4314-9892-62E18C6ADEE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{E8CE8858-99B2-4EE9-9293-DFE95E681FAF}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D5F-4314-9892-62E18C6ADEE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{4D169906-C785-4C22-A93C-E905761C2633}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D5F-4314-9892-62E18C6ADEE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{806A8DB8-5475-42D4-9EF4-62CA30DB1DEF}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D5F-4314-9892-62E18C6ADEE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{9E1E5C90-CE8E-4BBA-A7B1-A14FA3026592}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D5F-4314-9892-62E18C6ADEE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{F4355DCD-2623-49BD-A2FC-E69F94A85C18}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D5F-4314-9892-62E18C6ADEE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{1476A230-7BEF-41C5-92C3-65C4D651A990}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D5F-4314-9892-62E18C6ADEE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{5F122B33-5659-407B-A7B1-21B51F9A2A37}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D5F-4314-9892-62E18C6ADEE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{B1ECF7D8-1F6C-48EE-A0B8-6296F50CAB00}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D5F-4314-9892-62E18C6ADEE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{97C4E787-B3EE-450E-96A6-F48D7226D36F}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D5F-4314-9892-62E18C6ADEE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{F67FC54A-8A17-4022-9F5C-5F48F532FF2F}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D5F-4314-9892-62E18C6ADEE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{F6945023-F57C-4F88-8562-E2DEC0552160}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D5F-4314-9892-62E18C6ADEE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{EB5C5BA2-D514-4616-AAF6-EF700BF851FF}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D5F-4314-9892-62E18C6ADE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D5F-4314-9892-62E18C6ADEE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D5F-4314-9892-62E18C6ADEE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{4BC15D7E-87D7-4D1A-9A29-00B23C21C90D}</c15:txfldGUID>
                      <c15:f>Diagramm!$I$46</c15:f>
                      <c15:dlblFieldTableCache>
                        <c:ptCount val="1"/>
                      </c15:dlblFieldTableCache>
                    </c15:dlblFTEntry>
                  </c15:dlblFieldTable>
                  <c15:showDataLabelsRange val="0"/>
                </c:ext>
                <c:ext xmlns:c16="http://schemas.microsoft.com/office/drawing/2014/chart" uri="{C3380CC4-5D6E-409C-BE32-E72D297353CC}">
                  <c16:uniqueId val="{00000000-1D46-45DC-AD3B-BC691A5DBE4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{CB434508-4592-4CF6-9718-EAF549192005}</c15:txfldGUID>
                      <c15:f>Diagramm!$I$47</c15:f>
                      <c15:dlblFieldTableCache>
                        <c:ptCount val="1"/>
                      </c15:dlblFieldTableCache>
                    </c15:dlblFTEntry>
                  </c15:dlblFieldTable>
                  <c15:showDataLabelsRange val="0"/>
                </c:ext>
                <c:ext xmlns:c16="http://schemas.microsoft.com/office/drawing/2014/chart" uri="{C3380CC4-5D6E-409C-BE32-E72D297353CC}">
                  <c16:uniqueId val="{00000001-1D46-45DC-AD3B-BC691A5DBE4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{430A8CED-A555-4D8A-B7E6-8B2FB426B89D}</c15:txfldGUID>
                      <c15:f>Diagramm!$I$48</c15:f>
                      <c15:dlblFieldTableCache>
                        <c:ptCount val="1"/>
                      </c15:dlblFieldTableCache>
                    </c15:dlblFTEntry>
                  </c15:dlblFieldTable>
                  <c15:showDataLabelsRange val="0"/>
                </c:ext>
                <c:ext xmlns:c16="http://schemas.microsoft.com/office/drawing/2014/chart" uri="{C3380CC4-5D6E-409C-BE32-E72D297353CC}">
                  <c16:uniqueId val="{00000002-1D46-45DC-AD3B-BC691A5DBE4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{DB7EC3CC-91EF-45D2-B5D3-5A83C70F66AF}</c15:txfldGUID>
                      <c15:f>Diagramm!$I$49</c15:f>
                      <c15:dlblFieldTableCache>
                        <c:ptCount val="1"/>
                      </c15:dlblFieldTableCache>
                    </c15:dlblFTEntry>
                  </c15:dlblFieldTable>
                  <c15:showDataLabelsRange val="0"/>
                </c:ext>
                <c:ext xmlns:c16="http://schemas.microsoft.com/office/drawing/2014/chart" uri="{C3380CC4-5D6E-409C-BE32-E72D297353CC}">
                  <c16:uniqueId val="{00000003-1D46-45DC-AD3B-BC691A5DBE4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{DDA488B9-3DAF-4559-91C2-CAAA5FE917E1}</c15:txfldGUID>
                      <c15:f>Diagramm!$I$50</c15:f>
                      <c15:dlblFieldTableCache>
                        <c:ptCount val="1"/>
                      </c15:dlblFieldTableCache>
                    </c15:dlblFTEntry>
                  </c15:dlblFieldTable>
                  <c15:showDataLabelsRange val="0"/>
                </c:ext>
                <c:ext xmlns:c16="http://schemas.microsoft.com/office/drawing/2014/chart" uri="{C3380CC4-5D6E-409C-BE32-E72D297353CC}">
                  <c16:uniqueId val="{00000004-1D46-45DC-AD3B-BC691A5DBE4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{3C65ECA1-89F2-42CD-9933-EE472DD852C7}</c15:txfldGUID>
                      <c15:f>Diagramm!$I$51</c15:f>
                      <c15:dlblFieldTableCache>
                        <c:ptCount val="1"/>
                      </c15:dlblFieldTableCache>
                    </c15:dlblFTEntry>
                  </c15:dlblFieldTable>
                  <c15:showDataLabelsRange val="0"/>
                </c:ext>
                <c:ext xmlns:c16="http://schemas.microsoft.com/office/drawing/2014/chart" uri="{C3380CC4-5D6E-409C-BE32-E72D297353CC}">
                  <c16:uniqueId val="{00000005-1D46-45DC-AD3B-BC691A5DBE4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{325549D0-DE31-4B3C-BEB9-8264599C47C7}</c15:txfldGUID>
                      <c15:f>Diagramm!$I$52</c15:f>
                      <c15:dlblFieldTableCache>
                        <c:ptCount val="1"/>
                      </c15:dlblFieldTableCache>
                    </c15:dlblFTEntry>
                  </c15:dlblFieldTable>
                  <c15:showDataLabelsRange val="0"/>
                </c:ext>
                <c:ext xmlns:c16="http://schemas.microsoft.com/office/drawing/2014/chart" uri="{C3380CC4-5D6E-409C-BE32-E72D297353CC}">
                  <c16:uniqueId val="{00000006-1D46-45DC-AD3B-BC691A5DBE4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{26BB19AC-9599-4589-9D1C-BE94C406B6AA}</c15:txfldGUID>
                      <c15:f>Diagramm!$I$53</c15:f>
                      <c15:dlblFieldTableCache>
                        <c:ptCount val="1"/>
                      </c15:dlblFieldTableCache>
                    </c15:dlblFTEntry>
                  </c15:dlblFieldTable>
                  <c15:showDataLabelsRange val="0"/>
                </c:ext>
                <c:ext xmlns:c16="http://schemas.microsoft.com/office/drawing/2014/chart" uri="{C3380CC4-5D6E-409C-BE32-E72D297353CC}">
                  <c16:uniqueId val="{00000007-1D46-45DC-AD3B-BC691A5DBE4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{500CB93D-BB68-4BE0-B666-5F64555E5CE3}</c15:txfldGUID>
                      <c15:f>Diagramm!$I$54</c15:f>
                      <c15:dlblFieldTableCache>
                        <c:ptCount val="1"/>
                      </c15:dlblFieldTableCache>
                    </c15:dlblFTEntry>
                  </c15:dlblFieldTable>
                  <c15:showDataLabelsRange val="0"/>
                </c:ext>
                <c:ext xmlns:c16="http://schemas.microsoft.com/office/drawing/2014/chart" uri="{C3380CC4-5D6E-409C-BE32-E72D297353CC}">
                  <c16:uniqueId val="{00000008-1D46-45DC-AD3B-BC691A5DBE4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{C2BAB9C7-ED6E-4EA5-84E5-32E02BBBE6F9}</c15:txfldGUID>
                      <c15:f>Diagramm!$I$55</c15:f>
                      <c15:dlblFieldTableCache>
                        <c:ptCount val="1"/>
                      </c15:dlblFieldTableCache>
                    </c15:dlblFTEntry>
                  </c15:dlblFieldTable>
                  <c15:showDataLabelsRange val="0"/>
                </c:ext>
                <c:ext xmlns:c16="http://schemas.microsoft.com/office/drawing/2014/chart" uri="{C3380CC4-5D6E-409C-BE32-E72D297353CC}">
                  <c16:uniqueId val="{00000009-1D46-45DC-AD3B-BC691A5DBE4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{C4694F36-1A36-47F8-9B26-E7EB2031AA17}</c15:txfldGUID>
                      <c15:f>Diagramm!$I$56</c15:f>
                      <c15:dlblFieldTableCache>
                        <c:ptCount val="1"/>
                      </c15:dlblFieldTableCache>
                    </c15:dlblFTEntry>
                  </c15:dlblFieldTable>
                  <c15:showDataLabelsRange val="0"/>
                </c:ext>
                <c:ext xmlns:c16="http://schemas.microsoft.com/office/drawing/2014/chart" uri="{C3380CC4-5D6E-409C-BE32-E72D297353CC}">
                  <c16:uniqueId val="{0000000A-1D46-45DC-AD3B-BC691A5DBE4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{FD908328-ED6E-4834-AA1D-6D20FC9FCAC1}</c15:txfldGUID>
                      <c15:f>Diagramm!$I$57</c15:f>
                      <c15:dlblFieldTableCache>
                        <c:ptCount val="1"/>
                      </c15:dlblFieldTableCache>
                    </c15:dlblFTEntry>
                  </c15:dlblFieldTable>
                  <c15:showDataLabelsRange val="0"/>
                </c:ext>
                <c:ext xmlns:c16="http://schemas.microsoft.com/office/drawing/2014/chart" uri="{C3380CC4-5D6E-409C-BE32-E72D297353CC}">
                  <c16:uniqueId val="{0000000B-1D46-45DC-AD3B-BC691A5DBE4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{0826D6D9-8E75-4D47-BB67-28B621CA61AC}</c15:txfldGUID>
                      <c15:f>Diagramm!$I$58</c15:f>
                      <c15:dlblFieldTableCache>
                        <c:ptCount val="1"/>
                      </c15:dlblFieldTableCache>
                    </c15:dlblFTEntry>
                  </c15:dlblFieldTable>
                  <c15:showDataLabelsRange val="0"/>
                </c:ext>
                <c:ext xmlns:c16="http://schemas.microsoft.com/office/drawing/2014/chart" uri="{C3380CC4-5D6E-409C-BE32-E72D297353CC}">
                  <c16:uniqueId val="{0000000C-1D46-45DC-AD3B-BC691A5DBE4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{8B491DF0-E93F-4361-AE80-AF5B6F1969B0}</c15:txfldGUID>
                      <c15:f>Diagramm!$I$59</c15:f>
                      <c15:dlblFieldTableCache>
                        <c:ptCount val="1"/>
                      </c15:dlblFieldTableCache>
                    </c15:dlblFTEntry>
                  </c15:dlblFieldTable>
                  <c15:showDataLabelsRange val="0"/>
                </c:ext>
                <c:ext xmlns:c16="http://schemas.microsoft.com/office/drawing/2014/chart" uri="{C3380CC4-5D6E-409C-BE32-E72D297353CC}">
                  <c16:uniqueId val="{0000000D-1D46-45DC-AD3B-BC691A5DBE4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{0CEE0DF6-BD0B-4F4F-939E-5FC09612BE8A}</c15:txfldGUID>
                      <c15:f>Diagramm!$I$60</c15:f>
                      <c15:dlblFieldTableCache>
                        <c:ptCount val="1"/>
                      </c15:dlblFieldTableCache>
                    </c15:dlblFTEntry>
                  </c15:dlblFieldTable>
                  <c15:showDataLabelsRange val="0"/>
                </c:ext>
                <c:ext xmlns:c16="http://schemas.microsoft.com/office/drawing/2014/chart" uri="{C3380CC4-5D6E-409C-BE32-E72D297353CC}">
                  <c16:uniqueId val="{0000000E-1D46-45DC-AD3B-BC691A5DBE4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{C8B103E8-837D-46D1-A255-92B8445D91B6}</c15:txfldGUID>
                      <c15:f>Diagramm!$I$61</c15:f>
                      <c15:dlblFieldTableCache>
                        <c:ptCount val="1"/>
                      </c15:dlblFieldTableCache>
                    </c15:dlblFTEntry>
                  </c15:dlblFieldTable>
                  <c15:showDataLabelsRange val="0"/>
                </c:ext>
                <c:ext xmlns:c16="http://schemas.microsoft.com/office/drawing/2014/chart" uri="{C3380CC4-5D6E-409C-BE32-E72D297353CC}">
                  <c16:uniqueId val="{0000000F-1D46-45DC-AD3B-BC691A5DBE4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{5A5BC01E-71DA-42E5-9DB4-5513BD8FB9B4}</c15:txfldGUID>
                      <c15:f>Diagramm!$I$62</c15:f>
                      <c15:dlblFieldTableCache>
                        <c:ptCount val="1"/>
                      </c15:dlblFieldTableCache>
                    </c15:dlblFTEntry>
                  </c15:dlblFieldTable>
                  <c15:showDataLabelsRange val="0"/>
                </c:ext>
                <c:ext xmlns:c16="http://schemas.microsoft.com/office/drawing/2014/chart" uri="{C3380CC4-5D6E-409C-BE32-E72D297353CC}">
                  <c16:uniqueId val="{00000010-1D46-45DC-AD3B-BC691A5DBE4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{D5A90012-5F69-4A9B-A214-3D14B7552764}</c15:txfldGUID>
                      <c15:f>Diagramm!$I$63</c15:f>
                      <c15:dlblFieldTableCache>
                        <c:ptCount val="1"/>
                      </c15:dlblFieldTableCache>
                    </c15:dlblFTEntry>
                  </c15:dlblFieldTable>
                  <c15:showDataLabelsRange val="0"/>
                </c:ext>
                <c:ext xmlns:c16="http://schemas.microsoft.com/office/drawing/2014/chart" uri="{C3380CC4-5D6E-409C-BE32-E72D297353CC}">
                  <c16:uniqueId val="{00000011-1D46-45DC-AD3B-BC691A5DBE4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{DCCB3C7A-7846-4306-809D-402980E1D105}</c15:txfldGUID>
                      <c15:f>Diagramm!$I$64</c15:f>
                      <c15:dlblFieldTableCache>
                        <c:ptCount val="1"/>
                      </c15:dlblFieldTableCache>
                    </c15:dlblFTEntry>
                  </c15:dlblFieldTable>
                  <c15:showDataLabelsRange val="0"/>
                </c:ext>
                <c:ext xmlns:c16="http://schemas.microsoft.com/office/drawing/2014/chart" uri="{C3380CC4-5D6E-409C-BE32-E72D297353CC}">
                  <c16:uniqueId val="{00000012-1D46-45DC-AD3B-BC691A5DBE4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{4E3AA143-CA30-4046-8369-B3CA0A27109F}</c15:txfldGUID>
                      <c15:f>Diagramm!$I$65</c15:f>
                      <c15:dlblFieldTableCache>
                        <c:ptCount val="1"/>
                      </c15:dlblFieldTableCache>
                    </c15:dlblFTEntry>
                  </c15:dlblFieldTable>
                  <c15:showDataLabelsRange val="0"/>
                </c:ext>
                <c:ext xmlns:c16="http://schemas.microsoft.com/office/drawing/2014/chart" uri="{C3380CC4-5D6E-409C-BE32-E72D297353CC}">
                  <c16:uniqueId val="{00000013-1D46-45DC-AD3B-BC691A5DBE4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{05ABD518-F632-48F5-84E3-3874812DA6BE}</c15:txfldGUID>
                      <c15:f>Diagramm!$I$66</c15:f>
                      <c15:dlblFieldTableCache>
                        <c:ptCount val="1"/>
                      </c15:dlblFieldTableCache>
                    </c15:dlblFTEntry>
                  </c15:dlblFieldTable>
                  <c15:showDataLabelsRange val="0"/>
                </c:ext>
                <c:ext xmlns:c16="http://schemas.microsoft.com/office/drawing/2014/chart" uri="{C3380CC4-5D6E-409C-BE32-E72D297353CC}">
                  <c16:uniqueId val="{00000014-1D46-45DC-AD3B-BC691A5DBE4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{FE2FD584-DEAC-463B-B7A7-163893651070}</c15:txfldGUID>
                      <c15:f>Diagramm!$I$67</c15:f>
                      <c15:dlblFieldTableCache>
                        <c:ptCount val="1"/>
                      </c15:dlblFieldTableCache>
                    </c15:dlblFTEntry>
                  </c15:dlblFieldTable>
                  <c15:showDataLabelsRange val="0"/>
                </c:ext>
                <c:ext xmlns:c16="http://schemas.microsoft.com/office/drawing/2014/chart" uri="{C3380CC4-5D6E-409C-BE32-E72D297353CC}">
                  <c16:uniqueId val="{00000015-1D46-45DC-AD3B-BC691A5DBE4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D46-45DC-AD3B-BC691A5DBE4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{DA131DCC-A43E-4DB4-8D57-07FEB0B9611B}</c15:txfldGUID>
                      <c15:f>Diagramm!$K$46</c15:f>
                      <c15:dlblFieldTableCache>
                        <c:ptCount val="1"/>
                      </c15:dlblFieldTableCache>
                    </c15:dlblFTEntry>
                  </c15:dlblFieldTable>
                  <c15:showDataLabelsRange val="0"/>
                </c:ext>
                <c:ext xmlns:c16="http://schemas.microsoft.com/office/drawing/2014/chart" uri="{C3380CC4-5D6E-409C-BE32-E72D297353CC}">
                  <c16:uniqueId val="{00000017-1D46-45DC-AD3B-BC691A5DBE4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{9F78ECE9-A1F8-4D23-BDA1-2364F8B586E7}</c15:txfldGUID>
                      <c15:f>Diagramm!$K$47</c15:f>
                      <c15:dlblFieldTableCache>
                        <c:ptCount val="1"/>
                      </c15:dlblFieldTableCache>
                    </c15:dlblFTEntry>
                  </c15:dlblFieldTable>
                  <c15:showDataLabelsRange val="0"/>
                </c:ext>
                <c:ext xmlns:c16="http://schemas.microsoft.com/office/drawing/2014/chart" uri="{C3380CC4-5D6E-409C-BE32-E72D297353CC}">
                  <c16:uniqueId val="{00000018-1D46-45DC-AD3B-BC691A5DBE4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{936B4B61-8869-49D0-AC5D-198654CDE507}</c15:txfldGUID>
                      <c15:f>Diagramm!$K$48</c15:f>
                      <c15:dlblFieldTableCache>
                        <c:ptCount val="1"/>
                      </c15:dlblFieldTableCache>
                    </c15:dlblFTEntry>
                  </c15:dlblFieldTable>
                  <c15:showDataLabelsRange val="0"/>
                </c:ext>
                <c:ext xmlns:c16="http://schemas.microsoft.com/office/drawing/2014/chart" uri="{C3380CC4-5D6E-409C-BE32-E72D297353CC}">
                  <c16:uniqueId val="{00000019-1D46-45DC-AD3B-BC691A5DBE4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{F2E6DCE4-F51E-4B18-A018-C15717273BDA}</c15:txfldGUID>
                      <c15:f>Diagramm!$K$49</c15:f>
                      <c15:dlblFieldTableCache>
                        <c:ptCount val="1"/>
                      </c15:dlblFieldTableCache>
                    </c15:dlblFTEntry>
                  </c15:dlblFieldTable>
                  <c15:showDataLabelsRange val="0"/>
                </c:ext>
                <c:ext xmlns:c16="http://schemas.microsoft.com/office/drawing/2014/chart" uri="{C3380CC4-5D6E-409C-BE32-E72D297353CC}">
                  <c16:uniqueId val="{0000001A-1D46-45DC-AD3B-BC691A5DBE4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{6701D2B7-8F26-44D0-9739-3015AD4B9590}</c15:txfldGUID>
                      <c15:f>Diagramm!$K$50</c15:f>
                      <c15:dlblFieldTableCache>
                        <c:ptCount val="1"/>
                      </c15:dlblFieldTableCache>
                    </c15:dlblFTEntry>
                  </c15:dlblFieldTable>
                  <c15:showDataLabelsRange val="0"/>
                </c:ext>
                <c:ext xmlns:c16="http://schemas.microsoft.com/office/drawing/2014/chart" uri="{C3380CC4-5D6E-409C-BE32-E72D297353CC}">
                  <c16:uniqueId val="{0000001B-1D46-45DC-AD3B-BC691A5DBE4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{1DB49A73-294A-43CB-BCF0-7AEDA9819071}</c15:txfldGUID>
                      <c15:f>Diagramm!$K$51</c15:f>
                      <c15:dlblFieldTableCache>
                        <c:ptCount val="1"/>
                      </c15:dlblFieldTableCache>
                    </c15:dlblFTEntry>
                  </c15:dlblFieldTable>
                  <c15:showDataLabelsRange val="0"/>
                </c:ext>
                <c:ext xmlns:c16="http://schemas.microsoft.com/office/drawing/2014/chart" uri="{C3380CC4-5D6E-409C-BE32-E72D297353CC}">
                  <c16:uniqueId val="{0000001C-1D46-45DC-AD3B-BC691A5DBE4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{E832E177-64A6-4FA4-9B6B-1A295EE2FAF9}</c15:txfldGUID>
                      <c15:f>Diagramm!$K$52</c15:f>
                      <c15:dlblFieldTableCache>
                        <c:ptCount val="1"/>
                      </c15:dlblFieldTableCache>
                    </c15:dlblFTEntry>
                  </c15:dlblFieldTable>
                  <c15:showDataLabelsRange val="0"/>
                </c:ext>
                <c:ext xmlns:c16="http://schemas.microsoft.com/office/drawing/2014/chart" uri="{C3380CC4-5D6E-409C-BE32-E72D297353CC}">
                  <c16:uniqueId val="{0000001D-1D46-45DC-AD3B-BC691A5DBE4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{ACE19A24-19A6-4B76-A5BC-0E856AEC104B}</c15:txfldGUID>
                      <c15:f>Diagramm!$K$53</c15:f>
                      <c15:dlblFieldTableCache>
                        <c:ptCount val="1"/>
                      </c15:dlblFieldTableCache>
                    </c15:dlblFTEntry>
                  </c15:dlblFieldTable>
                  <c15:showDataLabelsRange val="0"/>
                </c:ext>
                <c:ext xmlns:c16="http://schemas.microsoft.com/office/drawing/2014/chart" uri="{C3380CC4-5D6E-409C-BE32-E72D297353CC}">
                  <c16:uniqueId val="{0000001E-1D46-45DC-AD3B-BC691A5DBE4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{9BE541F0-7016-4354-8D2E-04C5131EE718}</c15:txfldGUID>
                      <c15:f>Diagramm!$K$54</c15:f>
                      <c15:dlblFieldTableCache>
                        <c:ptCount val="1"/>
                      </c15:dlblFieldTableCache>
                    </c15:dlblFTEntry>
                  </c15:dlblFieldTable>
                  <c15:showDataLabelsRange val="0"/>
                </c:ext>
                <c:ext xmlns:c16="http://schemas.microsoft.com/office/drawing/2014/chart" uri="{C3380CC4-5D6E-409C-BE32-E72D297353CC}">
                  <c16:uniqueId val="{0000001F-1D46-45DC-AD3B-BC691A5DBE4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{AE041F04-C26D-4088-9B1B-17663ECC0133}</c15:txfldGUID>
                      <c15:f>Diagramm!$K$55</c15:f>
                      <c15:dlblFieldTableCache>
                        <c:ptCount val="1"/>
                      </c15:dlblFieldTableCache>
                    </c15:dlblFTEntry>
                  </c15:dlblFieldTable>
                  <c15:showDataLabelsRange val="0"/>
                </c:ext>
                <c:ext xmlns:c16="http://schemas.microsoft.com/office/drawing/2014/chart" uri="{C3380CC4-5D6E-409C-BE32-E72D297353CC}">
                  <c16:uniqueId val="{00000020-1D46-45DC-AD3B-BC691A5DBE4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{258DCD34-52CE-4EBB-988D-4E5D07F25AFA}</c15:txfldGUID>
                      <c15:f>Diagramm!$K$56</c15:f>
                      <c15:dlblFieldTableCache>
                        <c:ptCount val="1"/>
                      </c15:dlblFieldTableCache>
                    </c15:dlblFTEntry>
                  </c15:dlblFieldTable>
                  <c15:showDataLabelsRange val="0"/>
                </c:ext>
                <c:ext xmlns:c16="http://schemas.microsoft.com/office/drawing/2014/chart" uri="{C3380CC4-5D6E-409C-BE32-E72D297353CC}">
                  <c16:uniqueId val="{00000021-1D46-45DC-AD3B-BC691A5DBE4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{312F41E7-B509-4B17-861E-AC37E681CA76}</c15:txfldGUID>
                      <c15:f>Diagramm!$K$57</c15:f>
                      <c15:dlblFieldTableCache>
                        <c:ptCount val="1"/>
                      </c15:dlblFieldTableCache>
                    </c15:dlblFTEntry>
                  </c15:dlblFieldTable>
                  <c15:showDataLabelsRange val="0"/>
                </c:ext>
                <c:ext xmlns:c16="http://schemas.microsoft.com/office/drawing/2014/chart" uri="{C3380CC4-5D6E-409C-BE32-E72D297353CC}">
                  <c16:uniqueId val="{00000022-1D46-45DC-AD3B-BC691A5DBE4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{A7171081-B521-4F48-B227-B3EECAEC0E47}</c15:txfldGUID>
                      <c15:f>Diagramm!$K$58</c15:f>
                      <c15:dlblFieldTableCache>
                        <c:ptCount val="1"/>
                      </c15:dlblFieldTableCache>
                    </c15:dlblFTEntry>
                  </c15:dlblFieldTable>
                  <c15:showDataLabelsRange val="0"/>
                </c:ext>
                <c:ext xmlns:c16="http://schemas.microsoft.com/office/drawing/2014/chart" uri="{C3380CC4-5D6E-409C-BE32-E72D297353CC}">
                  <c16:uniqueId val="{00000023-1D46-45DC-AD3B-BC691A5DBE4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{0C472F9C-231E-416B-A6B6-99C057310C89}</c15:txfldGUID>
                      <c15:f>Diagramm!$K$59</c15:f>
                      <c15:dlblFieldTableCache>
                        <c:ptCount val="1"/>
                      </c15:dlblFieldTableCache>
                    </c15:dlblFTEntry>
                  </c15:dlblFieldTable>
                  <c15:showDataLabelsRange val="0"/>
                </c:ext>
                <c:ext xmlns:c16="http://schemas.microsoft.com/office/drawing/2014/chart" uri="{C3380CC4-5D6E-409C-BE32-E72D297353CC}">
                  <c16:uniqueId val="{00000024-1D46-45DC-AD3B-BC691A5DBE4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{F7C1DE57-9806-4F88-8DB8-34680FA3234F}</c15:txfldGUID>
                      <c15:f>Diagramm!$K$60</c15:f>
                      <c15:dlblFieldTableCache>
                        <c:ptCount val="1"/>
                      </c15:dlblFieldTableCache>
                    </c15:dlblFTEntry>
                  </c15:dlblFieldTable>
                  <c15:showDataLabelsRange val="0"/>
                </c:ext>
                <c:ext xmlns:c16="http://schemas.microsoft.com/office/drawing/2014/chart" uri="{C3380CC4-5D6E-409C-BE32-E72D297353CC}">
                  <c16:uniqueId val="{00000025-1D46-45DC-AD3B-BC691A5DBE4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{4E5D9942-48E1-4BB1-9F61-C5355E42234E}</c15:txfldGUID>
                      <c15:f>Diagramm!$K$61</c15:f>
                      <c15:dlblFieldTableCache>
                        <c:ptCount val="1"/>
                      </c15:dlblFieldTableCache>
                    </c15:dlblFTEntry>
                  </c15:dlblFieldTable>
                  <c15:showDataLabelsRange val="0"/>
                </c:ext>
                <c:ext xmlns:c16="http://schemas.microsoft.com/office/drawing/2014/chart" uri="{C3380CC4-5D6E-409C-BE32-E72D297353CC}">
                  <c16:uniqueId val="{00000026-1D46-45DC-AD3B-BC691A5DBE4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{063711FB-EB96-4474-B33B-377038F6102C}</c15:txfldGUID>
                      <c15:f>Diagramm!$K$62</c15:f>
                      <c15:dlblFieldTableCache>
                        <c:ptCount val="1"/>
                      </c15:dlblFieldTableCache>
                    </c15:dlblFTEntry>
                  </c15:dlblFieldTable>
                  <c15:showDataLabelsRange val="0"/>
                </c:ext>
                <c:ext xmlns:c16="http://schemas.microsoft.com/office/drawing/2014/chart" uri="{C3380CC4-5D6E-409C-BE32-E72D297353CC}">
                  <c16:uniqueId val="{00000027-1D46-45DC-AD3B-BC691A5DBE4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{48070065-4E27-4D0E-9CA6-5482DB42906C}</c15:txfldGUID>
                      <c15:f>Diagramm!$K$63</c15:f>
                      <c15:dlblFieldTableCache>
                        <c:ptCount val="1"/>
                      </c15:dlblFieldTableCache>
                    </c15:dlblFTEntry>
                  </c15:dlblFieldTable>
                  <c15:showDataLabelsRange val="0"/>
                </c:ext>
                <c:ext xmlns:c16="http://schemas.microsoft.com/office/drawing/2014/chart" uri="{C3380CC4-5D6E-409C-BE32-E72D297353CC}">
                  <c16:uniqueId val="{00000028-1D46-45DC-AD3B-BC691A5DBE4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{00A9C856-33D8-4AA9-8C17-12928F5D0942}</c15:txfldGUID>
                      <c15:f>Diagramm!$K$64</c15:f>
                      <c15:dlblFieldTableCache>
                        <c:ptCount val="1"/>
                      </c15:dlblFieldTableCache>
                    </c15:dlblFTEntry>
                  </c15:dlblFieldTable>
                  <c15:showDataLabelsRange val="0"/>
                </c:ext>
                <c:ext xmlns:c16="http://schemas.microsoft.com/office/drawing/2014/chart" uri="{C3380CC4-5D6E-409C-BE32-E72D297353CC}">
                  <c16:uniqueId val="{00000029-1D46-45DC-AD3B-BC691A5DBE4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{E56CF0A0-6394-480C-8E92-01E949771FC9}</c15:txfldGUID>
                      <c15:f>Diagramm!$K$65</c15:f>
                      <c15:dlblFieldTableCache>
                        <c:ptCount val="1"/>
                      </c15:dlblFieldTableCache>
                    </c15:dlblFTEntry>
                  </c15:dlblFieldTable>
                  <c15:showDataLabelsRange val="0"/>
                </c:ext>
                <c:ext xmlns:c16="http://schemas.microsoft.com/office/drawing/2014/chart" uri="{C3380CC4-5D6E-409C-BE32-E72D297353CC}">
                  <c16:uniqueId val="{0000002A-1D46-45DC-AD3B-BC691A5DBE4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{1E3FC465-B94F-43E1-B505-973F0390D31D}</c15:txfldGUID>
                      <c15:f>Diagramm!$K$66</c15:f>
                      <c15:dlblFieldTableCache>
                        <c:ptCount val="1"/>
                      </c15:dlblFieldTableCache>
                    </c15:dlblFTEntry>
                  </c15:dlblFieldTable>
                  <c15:showDataLabelsRange val="0"/>
                </c:ext>
                <c:ext xmlns:c16="http://schemas.microsoft.com/office/drawing/2014/chart" uri="{C3380CC4-5D6E-409C-BE32-E72D297353CC}">
                  <c16:uniqueId val="{0000002B-1D46-45DC-AD3B-BC691A5DBE4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{22B363A5-EB90-4356-9633-2BDC0E3EBDCF}</c15:txfldGUID>
                      <c15:f>Diagramm!$K$67</c15:f>
                      <c15:dlblFieldTableCache>
                        <c:ptCount val="1"/>
                      </c15:dlblFieldTableCache>
                    </c15:dlblFTEntry>
                  </c15:dlblFieldTable>
                  <c15:showDataLabelsRange val="0"/>
                </c:ext>
                <c:ext xmlns:c16="http://schemas.microsoft.com/office/drawing/2014/chart" uri="{C3380CC4-5D6E-409C-BE32-E72D297353CC}">
                  <c16:uniqueId val="{0000002C-1D46-45DC-AD3B-BC691A5DBE4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D46-45DC-AD3B-BC691A5DBE4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{B20DE187-126F-4898-A959-FF39ED912CC8}</c15:txfldGUID>
                      <c15:f>Diagramm!$J$46</c15:f>
                      <c15:dlblFieldTableCache>
                        <c:ptCount val="1"/>
                      </c15:dlblFieldTableCache>
                    </c15:dlblFTEntry>
                  </c15:dlblFieldTable>
                  <c15:showDataLabelsRange val="0"/>
                </c:ext>
                <c:ext xmlns:c16="http://schemas.microsoft.com/office/drawing/2014/chart" uri="{C3380CC4-5D6E-409C-BE32-E72D297353CC}">
                  <c16:uniqueId val="{0000002E-1D46-45DC-AD3B-BC691A5DBE4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{9C2D376F-461D-48DC-A182-0F27F1992D3D}</c15:txfldGUID>
                      <c15:f>Diagramm!$J$47</c15:f>
                      <c15:dlblFieldTableCache>
                        <c:ptCount val="1"/>
                      </c15:dlblFieldTableCache>
                    </c15:dlblFTEntry>
                  </c15:dlblFieldTable>
                  <c15:showDataLabelsRange val="0"/>
                </c:ext>
                <c:ext xmlns:c16="http://schemas.microsoft.com/office/drawing/2014/chart" uri="{C3380CC4-5D6E-409C-BE32-E72D297353CC}">
                  <c16:uniqueId val="{0000002F-1D46-45DC-AD3B-BC691A5DBE4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{C80CB040-1756-4FA5-8C0C-90E827403214}</c15:txfldGUID>
                      <c15:f>Diagramm!$J$48</c15:f>
                      <c15:dlblFieldTableCache>
                        <c:ptCount val="1"/>
                      </c15:dlblFieldTableCache>
                    </c15:dlblFTEntry>
                  </c15:dlblFieldTable>
                  <c15:showDataLabelsRange val="0"/>
                </c:ext>
                <c:ext xmlns:c16="http://schemas.microsoft.com/office/drawing/2014/chart" uri="{C3380CC4-5D6E-409C-BE32-E72D297353CC}">
                  <c16:uniqueId val="{00000030-1D46-45DC-AD3B-BC691A5DBE4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{91B30B3D-492E-46A9-950A-D560EB27999E}</c15:txfldGUID>
                      <c15:f>Diagramm!$J$49</c15:f>
                      <c15:dlblFieldTableCache>
                        <c:ptCount val="1"/>
                      </c15:dlblFieldTableCache>
                    </c15:dlblFTEntry>
                  </c15:dlblFieldTable>
                  <c15:showDataLabelsRange val="0"/>
                </c:ext>
                <c:ext xmlns:c16="http://schemas.microsoft.com/office/drawing/2014/chart" uri="{C3380CC4-5D6E-409C-BE32-E72D297353CC}">
                  <c16:uniqueId val="{00000031-1D46-45DC-AD3B-BC691A5DBE4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{FD3DAF54-5C1F-424F-82ED-F1F181780213}</c15:txfldGUID>
                      <c15:f>Diagramm!$J$50</c15:f>
                      <c15:dlblFieldTableCache>
                        <c:ptCount val="1"/>
                      </c15:dlblFieldTableCache>
                    </c15:dlblFTEntry>
                  </c15:dlblFieldTable>
                  <c15:showDataLabelsRange val="0"/>
                </c:ext>
                <c:ext xmlns:c16="http://schemas.microsoft.com/office/drawing/2014/chart" uri="{C3380CC4-5D6E-409C-BE32-E72D297353CC}">
                  <c16:uniqueId val="{00000032-1D46-45DC-AD3B-BC691A5DBE4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{768E71AE-450C-4764-8361-CD9CDD024A31}</c15:txfldGUID>
                      <c15:f>Diagramm!$J$51</c15:f>
                      <c15:dlblFieldTableCache>
                        <c:ptCount val="1"/>
                      </c15:dlblFieldTableCache>
                    </c15:dlblFTEntry>
                  </c15:dlblFieldTable>
                  <c15:showDataLabelsRange val="0"/>
                </c:ext>
                <c:ext xmlns:c16="http://schemas.microsoft.com/office/drawing/2014/chart" uri="{C3380CC4-5D6E-409C-BE32-E72D297353CC}">
                  <c16:uniqueId val="{00000033-1D46-45DC-AD3B-BC691A5DBE4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{393462BB-8005-424B-8D8F-9FBD3A48C328}</c15:txfldGUID>
                      <c15:f>Diagramm!$J$52</c15:f>
                      <c15:dlblFieldTableCache>
                        <c:ptCount val="1"/>
                      </c15:dlblFieldTableCache>
                    </c15:dlblFTEntry>
                  </c15:dlblFieldTable>
                  <c15:showDataLabelsRange val="0"/>
                </c:ext>
                <c:ext xmlns:c16="http://schemas.microsoft.com/office/drawing/2014/chart" uri="{C3380CC4-5D6E-409C-BE32-E72D297353CC}">
                  <c16:uniqueId val="{00000034-1D46-45DC-AD3B-BC691A5DBE4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{90C8B0D9-EB37-4294-9031-5D5DBD3B69F0}</c15:txfldGUID>
                      <c15:f>Diagramm!$J$53</c15:f>
                      <c15:dlblFieldTableCache>
                        <c:ptCount val="1"/>
                      </c15:dlblFieldTableCache>
                    </c15:dlblFTEntry>
                  </c15:dlblFieldTable>
                  <c15:showDataLabelsRange val="0"/>
                </c:ext>
                <c:ext xmlns:c16="http://schemas.microsoft.com/office/drawing/2014/chart" uri="{C3380CC4-5D6E-409C-BE32-E72D297353CC}">
                  <c16:uniqueId val="{00000035-1D46-45DC-AD3B-BC691A5DBE4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{B7A7A53B-460F-4ECE-A0E7-F98BE12ECFD7}</c15:txfldGUID>
                      <c15:f>Diagramm!$J$54</c15:f>
                      <c15:dlblFieldTableCache>
                        <c:ptCount val="1"/>
                      </c15:dlblFieldTableCache>
                    </c15:dlblFTEntry>
                  </c15:dlblFieldTable>
                  <c15:showDataLabelsRange val="0"/>
                </c:ext>
                <c:ext xmlns:c16="http://schemas.microsoft.com/office/drawing/2014/chart" uri="{C3380CC4-5D6E-409C-BE32-E72D297353CC}">
                  <c16:uniqueId val="{00000036-1D46-45DC-AD3B-BC691A5DBE4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{C2AD4E93-F5ED-4757-A072-B9390447FA02}</c15:txfldGUID>
                      <c15:f>Diagramm!$J$55</c15:f>
                      <c15:dlblFieldTableCache>
                        <c:ptCount val="1"/>
                      </c15:dlblFieldTableCache>
                    </c15:dlblFTEntry>
                  </c15:dlblFieldTable>
                  <c15:showDataLabelsRange val="0"/>
                </c:ext>
                <c:ext xmlns:c16="http://schemas.microsoft.com/office/drawing/2014/chart" uri="{C3380CC4-5D6E-409C-BE32-E72D297353CC}">
                  <c16:uniqueId val="{00000037-1D46-45DC-AD3B-BC691A5DBE4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{C6F49439-B48A-4E36-A0C4-6B257FB70321}</c15:txfldGUID>
                      <c15:f>Diagramm!$J$56</c15:f>
                      <c15:dlblFieldTableCache>
                        <c:ptCount val="1"/>
                      </c15:dlblFieldTableCache>
                    </c15:dlblFTEntry>
                  </c15:dlblFieldTable>
                  <c15:showDataLabelsRange val="0"/>
                </c:ext>
                <c:ext xmlns:c16="http://schemas.microsoft.com/office/drawing/2014/chart" uri="{C3380CC4-5D6E-409C-BE32-E72D297353CC}">
                  <c16:uniqueId val="{00000038-1D46-45DC-AD3B-BC691A5DBE4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{B2E7AAEA-7E90-49AA-AD17-F99FBB6F431B}</c15:txfldGUID>
                      <c15:f>Diagramm!$J$57</c15:f>
                      <c15:dlblFieldTableCache>
                        <c:ptCount val="1"/>
                      </c15:dlblFieldTableCache>
                    </c15:dlblFTEntry>
                  </c15:dlblFieldTable>
                  <c15:showDataLabelsRange val="0"/>
                </c:ext>
                <c:ext xmlns:c16="http://schemas.microsoft.com/office/drawing/2014/chart" uri="{C3380CC4-5D6E-409C-BE32-E72D297353CC}">
                  <c16:uniqueId val="{00000039-1D46-45DC-AD3B-BC691A5DBE4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{C2827673-6811-45C0-B2F6-6F8BF8F2FD92}</c15:txfldGUID>
                      <c15:f>Diagramm!$J$58</c15:f>
                      <c15:dlblFieldTableCache>
                        <c:ptCount val="1"/>
                      </c15:dlblFieldTableCache>
                    </c15:dlblFTEntry>
                  </c15:dlblFieldTable>
                  <c15:showDataLabelsRange val="0"/>
                </c:ext>
                <c:ext xmlns:c16="http://schemas.microsoft.com/office/drawing/2014/chart" uri="{C3380CC4-5D6E-409C-BE32-E72D297353CC}">
                  <c16:uniqueId val="{0000003A-1D46-45DC-AD3B-BC691A5DBE4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{D7D95685-CBF2-4272-B66E-D3A0F69E9917}</c15:txfldGUID>
                      <c15:f>Diagramm!$J$59</c15:f>
                      <c15:dlblFieldTableCache>
                        <c:ptCount val="1"/>
                      </c15:dlblFieldTableCache>
                    </c15:dlblFTEntry>
                  </c15:dlblFieldTable>
                  <c15:showDataLabelsRange val="0"/>
                </c:ext>
                <c:ext xmlns:c16="http://schemas.microsoft.com/office/drawing/2014/chart" uri="{C3380CC4-5D6E-409C-BE32-E72D297353CC}">
                  <c16:uniqueId val="{0000003B-1D46-45DC-AD3B-BC691A5DBE4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{15DAFF63-B33F-4AB9-BCAE-94B1F3B3FAD9}</c15:txfldGUID>
                      <c15:f>Diagramm!$J$60</c15:f>
                      <c15:dlblFieldTableCache>
                        <c:ptCount val="1"/>
                      </c15:dlblFieldTableCache>
                    </c15:dlblFTEntry>
                  </c15:dlblFieldTable>
                  <c15:showDataLabelsRange val="0"/>
                </c:ext>
                <c:ext xmlns:c16="http://schemas.microsoft.com/office/drawing/2014/chart" uri="{C3380CC4-5D6E-409C-BE32-E72D297353CC}">
                  <c16:uniqueId val="{0000003C-1D46-45DC-AD3B-BC691A5DBE4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{9B14DE3C-2BC7-48FA-BAAA-19622C0D94B4}</c15:txfldGUID>
                      <c15:f>Diagramm!$J$61</c15:f>
                      <c15:dlblFieldTableCache>
                        <c:ptCount val="1"/>
                      </c15:dlblFieldTableCache>
                    </c15:dlblFTEntry>
                  </c15:dlblFieldTable>
                  <c15:showDataLabelsRange val="0"/>
                </c:ext>
                <c:ext xmlns:c16="http://schemas.microsoft.com/office/drawing/2014/chart" uri="{C3380CC4-5D6E-409C-BE32-E72D297353CC}">
                  <c16:uniqueId val="{0000003D-1D46-45DC-AD3B-BC691A5DBE4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{FECBDE7C-CF6A-4E51-85A2-B3677FE8DD47}</c15:txfldGUID>
                      <c15:f>Diagramm!$J$62</c15:f>
                      <c15:dlblFieldTableCache>
                        <c:ptCount val="1"/>
                      </c15:dlblFieldTableCache>
                    </c15:dlblFTEntry>
                  </c15:dlblFieldTable>
                  <c15:showDataLabelsRange val="0"/>
                </c:ext>
                <c:ext xmlns:c16="http://schemas.microsoft.com/office/drawing/2014/chart" uri="{C3380CC4-5D6E-409C-BE32-E72D297353CC}">
                  <c16:uniqueId val="{0000003E-1D46-45DC-AD3B-BC691A5DBE4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{C08D9D78-0B88-4D8F-BD48-66819BDF44F0}</c15:txfldGUID>
                      <c15:f>Diagramm!$J$63</c15:f>
                      <c15:dlblFieldTableCache>
                        <c:ptCount val="1"/>
                      </c15:dlblFieldTableCache>
                    </c15:dlblFTEntry>
                  </c15:dlblFieldTable>
                  <c15:showDataLabelsRange val="0"/>
                </c:ext>
                <c:ext xmlns:c16="http://schemas.microsoft.com/office/drawing/2014/chart" uri="{C3380CC4-5D6E-409C-BE32-E72D297353CC}">
                  <c16:uniqueId val="{0000003F-1D46-45DC-AD3B-BC691A5DBE4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{C828CC0E-CBD3-4F16-982F-B3C697CE5602}</c15:txfldGUID>
                      <c15:f>Diagramm!$J$64</c15:f>
                      <c15:dlblFieldTableCache>
                        <c:ptCount val="1"/>
                      </c15:dlblFieldTableCache>
                    </c15:dlblFTEntry>
                  </c15:dlblFieldTable>
                  <c15:showDataLabelsRange val="0"/>
                </c:ext>
                <c:ext xmlns:c16="http://schemas.microsoft.com/office/drawing/2014/chart" uri="{C3380CC4-5D6E-409C-BE32-E72D297353CC}">
                  <c16:uniqueId val="{00000040-1D46-45DC-AD3B-BC691A5DBE4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{3D40C3ED-3E2F-401A-BDBA-0FB1D4B8B54A}</c15:txfldGUID>
                      <c15:f>Diagramm!$J$65</c15:f>
                      <c15:dlblFieldTableCache>
                        <c:ptCount val="1"/>
                      </c15:dlblFieldTableCache>
                    </c15:dlblFTEntry>
                  </c15:dlblFieldTable>
                  <c15:showDataLabelsRange val="0"/>
                </c:ext>
                <c:ext xmlns:c16="http://schemas.microsoft.com/office/drawing/2014/chart" uri="{C3380CC4-5D6E-409C-BE32-E72D297353CC}">
                  <c16:uniqueId val="{00000041-1D46-45DC-AD3B-BC691A5DBE4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{AEF13FB2-7B39-46D2-814A-B08A87B6E033}</c15:txfldGUID>
                      <c15:f>Diagramm!$J$66</c15:f>
                      <c15:dlblFieldTableCache>
                        <c:ptCount val="1"/>
                      </c15:dlblFieldTableCache>
                    </c15:dlblFTEntry>
                  </c15:dlblFieldTable>
                  <c15:showDataLabelsRange val="0"/>
                </c:ext>
                <c:ext xmlns:c16="http://schemas.microsoft.com/office/drawing/2014/chart" uri="{C3380CC4-5D6E-409C-BE32-E72D297353CC}">
                  <c16:uniqueId val="{00000042-1D46-45DC-AD3B-BC691A5DBE4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{CA206E67-92E8-46FB-9578-582082B7A7EA}</c15:txfldGUID>
                      <c15:f>Diagramm!$J$67</c15:f>
                      <c15:dlblFieldTableCache>
                        <c:ptCount val="1"/>
                      </c15:dlblFieldTableCache>
                    </c15:dlblFTEntry>
                  </c15:dlblFieldTable>
                  <c15:showDataLabelsRange val="0"/>
                </c:ext>
                <c:ext xmlns:c16="http://schemas.microsoft.com/office/drawing/2014/chart" uri="{C3380CC4-5D6E-409C-BE32-E72D297353CC}">
                  <c16:uniqueId val="{00000043-1D46-45DC-AD3B-BC691A5DBE4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D46-45DC-AD3B-BC691A5DBE4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C9-43E2-8054-DDCBE218D5F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C9-43E2-8054-DDCBE218D5F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C9-43E2-8054-DDCBE218D5F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C9-43E2-8054-DDCBE218D5F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C9-43E2-8054-DDCBE218D5F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C9-43E2-8054-DDCBE218D5F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C9-43E2-8054-DDCBE218D5F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C9-43E2-8054-DDCBE218D5F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CC9-43E2-8054-DDCBE218D5F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C9-43E2-8054-DDCBE218D5F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CC9-43E2-8054-DDCBE218D5F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CC9-43E2-8054-DDCBE218D5F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CC9-43E2-8054-DDCBE218D5F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CC9-43E2-8054-DDCBE218D5F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CC9-43E2-8054-DDCBE218D5F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CC9-43E2-8054-DDCBE218D5F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CC9-43E2-8054-DDCBE218D5F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CC9-43E2-8054-DDCBE218D5F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CC9-43E2-8054-DDCBE218D5F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CC9-43E2-8054-DDCBE218D5F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CC9-43E2-8054-DDCBE218D5F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CC9-43E2-8054-DDCBE218D5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CC9-43E2-8054-DDCBE218D5F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CC9-43E2-8054-DDCBE218D5F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CC9-43E2-8054-DDCBE218D5F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CC9-43E2-8054-DDCBE218D5F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CC9-43E2-8054-DDCBE218D5F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CC9-43E2-8054-DDCBE218D5F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CC9-43E2-8054-DDCBE218D5F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CC9-43E2-8054-DDCBE218D5F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CC9-43E2-8054-DDCBE218D5F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CC9-43E2-8054-DDCBE218D5F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CC9-43E2-8054-DDCBE218D5F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CC9-43E2-8054-DDCBE218D5F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CC9-43E2-8054-DDCBE218D5F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CC9-43E2-8054-DDCBE218D5F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CC9-43E2-8054-DDCBE218D5F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CC9-43E2-8054-DDCBE218D5F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CC9-43E2-8054-DDCBE218D5F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CC9-43E2-8054-DDCBE218D5F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CC9-43E2-8054-DDCBE218D5F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CC9-43E2-8054-DDCBE218D5F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CC9-43E2-8054-DDCBE218D5F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CC9-43E2-8054-DDCBE218D5F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CC9-43E2-8054-DDCBE218D5F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CC9-43E2-8054-DDCBE218D5F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CC9-43E2-8054-DDCBE218D5F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CC9-43E2-8054-DDCBE218D5F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CC9-43E2-8054-DDCBE218D5F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CC9-43E2-8054-DDCBE218D5F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CC9-43E2-8054-DDCBE218D5F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CC9-43E2-8054-DDCBE218D5F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CC9-43E2-8054-DDCBE218D5F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CC9-43E2-8054-DDCBE218D5F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CC9-43E2-8054-DDCBE218D5F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CC9-43E2-8054-DDCBE218D5F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CC9-43E2-8054-DDCBE218D5F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CC9-43E2-8054-DDCBE218D5F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CC9-43E2-8054-DDCBE218D5F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CC9-43E2-8054-DDCBE218D5F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CC9-43E2-8054-DDCBE218D5F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CC9-43E2-8054-DDCBE218D5F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CC9-43E2-8054-DDCBE218D5F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CC9-43E2-8054-DDCBE218D5F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CC9-43E2-8054-DDCBE218D5F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CC9-43E2-8054-DDCBE218D5F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CC9-43E2-8054-DDCBE218D5F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CC9-43E2-8054-DDCBE218D5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CC9-43E2-8054-DDCBE218D5F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99.96004493769361</c:v>
                </c:pt>
                <c:pt idx="2">
                  <c:v>102.01796567625119</c:v>
                </c:pt>
                <c:pt idx="3">
                  <c:v>101.87412745194817</c:v>
                </c:pt>
                <c:pt idx="4">
                  <c:v>102.08236383549796</c:v>
                </c:pt>
                <c:pt idx="5">
                  <c:v>102.56417488095741</c:v>
                </c:pt>
                <c:pt idx="6">
                  <c:v>104.56192799627712</c:v>
                </c:pt>
                <c:pt idx="7">
                  <c:v>104.65782014581247</c:v>
                </c:pt>
                <c:pt idx="8">
                  <c:v>104.70623628013669</c:v>
                </c:pt>
                <c:pt idx="9">
                  <c:v>105.13775095304577</c:v>
                </c:pt>
                <c:pt idx="10">
                  <c:v>108.41970677684863</c:v>
                </c:pt>
                <c:pt idx="11">
                  <c:v>108.68623054541011</c:v>
                </c:pt>
                <c:pt idx="12">
                  <c:v>108.46953308984249</c:v>
                </c:pt>
                <c:pt idx="13">
                  <c:v>108.83241906749586</c:v>
                </c:pt>
                <c:pt idx="14">
                  <c:v>111.59119860486324</c:v>
                </c:pt>
                <c:pt idx="15">
                  <c:v>112.81993428567398</c:v>
                </c:pt>
                <c:pt idx="16">
                  <c:v>112.20321614748589</c:v>
                </c:pt>
                <c:pt idx="17">
                  <c:v>112.69442838407626</c:v>
                </c:pt>
                <c:pt idx="18">
                  <c:v>114.95917532751399</c:v>
                </c:pt>
                <c:pt idx="19">
                  <c:v>115.50444441310714</c:v>
                </c:pt>
                <c:pt idx="20">
                  <c:v>115.48329173306257</c:v>
                </c:pt>
                <c:pt idx="21">
                  <c:v>115.91809682286747</c:v>
                </c:pt>
                <c:pt idx="22">
                  <c:v>118.32151133548621</c:v>
                </c:pt>
                <c:pt idx="23">
                  <c:v>118.4803914655987</c:v>
                </c:pt>
                <c:pt idx="24">
                  <c:v>118.44513699885775</c:v>
                </c:pt>
              </c:numCache>
            </c:numRef>
          </c:val>
          <c:smooth val="0"/>
          <c:extLst>
            <c:ext xmlns:c16="http://schemas.microsoft.com/office/drawing/2014/chart" uri="{C3380CC4-5D6E-409C-BE32-E72D297353CC}">
              <c16:uniqueId val="{00000000-23BA-4377-A5F6-ED7BCA71424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100.49687772779158</c:v>
                </c:pt>
                <c:pt idx="2">
                  <c:v>107.23158530853421</c:v>
                </c:pt>
                <c:pt idx="3">
                  <c:v>100.66474182501845</c:v>
                </c:pt>
                <c:pt idx="4">
                  <c:v>98.066205599946286</c:v>
                </c:pt>
                <c:pt idx="5">
                  <c:v>98.87195326663533</c:v>
                </c:pt>
                <c:pt idx="6">
                  <c:v>107.08386490297454</c:v>
                </c:pt>
                <c:pt idx="7">
                  <c:v>106.74142214463171</c:v>
                </c:pt>
                <c:pt idx="8">
                  <c:v>105.30450547236958</c:v>
                </c:pt>
                <c:pt idx="9">
                  <c:v>106.768280400188</c:v>
                </c:pt>
                <c:pt idx="10">
                  <c:v>111.93849459477607</c:v>
                </c:pt>
                <c:pt idx="11">
                  <c:v>112.00564023366681</c:v>
                </c:pt>
                <c:pt idx="12">
                  <c:v>111.26032364197947</c:v>
                </c:pt>
                <c:pt idx="13">
                  <c:v>112.79124420868865</c:v>
                </c:pt>
                <c:pt idx="14">
                  <c:v>116.98113207547169</c:v>
                </c:pt>
                <c:pt idx="15">
                  <c:v>118.00846035050023</c:v>
                </c:pt>
                <c:pt idx="16">
                  <c:v>117.4712952393742</c:v>
                </c:pt>
                <c:pt idx="17">
                  <c:v>119.55281004498757</c:v>
                </c:pt>
                <c:pt idx="18">
                  <c:v>125.37433693681595</c:v>
                </c:pt>
                <c:pt idx="19">
                  <c:v>126.38152152017726</c:v>
                </c:pt>
                <c:pt idx="20">
                  <c:v>125.05203787014034</c:v>
                </c:pt>
                <c:pt idx="21">
                  <c:v>127.48942456187471</c:v>
                </c:pt>
                <c:pt idx="22">
                  <c:v>132.57906398979387</c:v>
                </c:pt>
                <c:pt idx="23">
                  <c:v>132.26347948700732</c:v>
                </c:pt>
                <c:pt idx="24">
                  <c:v>129.24864030081247</c:v>
                </c:pt>
              </c:numCache>
            </c:numRef>
          </c:val>
          <c:smooth val="0"/>
          <c:extLst>
            <c:ext xmlns:c16="http://schemas.microsoft.com/office/drawing/2014/chart" uri="{C3380CC4-5D6E-409C-BE32-E72D297353CC}">
              <c16:uniqueId val="{00000001-23BA-4377-A5F6-ED7BCA71424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100.83815941876382</c:v>
                </c:pt>
                <c:pt idx="2">
                  <c:v>99.692534484574082</c:v>
                </c:pt>
                <c:pt idx="3">
                  <c:v>83.533747499210278</c:v>
                </c:pt>
                <c:pt idx="4">
                  <c:v>81.059281878487937</c:v>
                </c:pt>
                <c:pt idx="5">
                  <c:v>81.857428661682647</c:v>
                </c:pt>
                <c:pt idx="6">
                  <c:v>81.659471412024857</c:v>
                </c:pt>
                <c:pt idx="7">
                  <c:v>81.640518058334209</c:v>
                </c:pt>
                <c:pt idx="8">
                  <c:v>80.758134147625569</c:v>
                </c:pt>
                <c:pt idx="9">
                  <c:v>82.053279983152578</c:v>
                </c:pt>
                <c:pt idx="10">
                  <c:v>80.018953353690634</c:v>
                </c:pt>
                <c:pt idx="11">
                  <c:v>80.844477203327372</c:v>
                </c:pt>
                <c:pt idx="12">
                  <c:v>78.91965883963357</c:v>
                </c:pt>
                <c:pt idx="13">
                  <c:v>79.804148678530069</c:v>
                </c:pt>
                <c:pt idx="14">
                  <c:v>78.734337159102878</c:v>
                </c:pt>
                <c:pt idx="15">
                  <c:v>78.942824049699894</c:v>
                </c:pt>
                <c:pt idx="16">
                  <c:v>77.993050436980099</c:v>
                </c:pt>
                <c:pt idx="17">
                  <c:v>78.98494261345688</c:v>
                </c:pt>
                <c:pt idx="18">
                  <c:v>77.864588817521323</c:v>
                </c:pt>
                <c:pt idx="19">
                  <c:v>77.950931873223126</c:v>
                </c:pt>
                <c:pt idx="20">
                  <c:v>77.049594608823838</c:v>
                </c:pt>
                <c:pt idx="21">
                  <c:v>77.232810361166685</c:v>
                </c:pt>
                <c:pt idx="22">
                  <c:v>74.922607139096556</c:v>
                </c:pt>
                <c:pt idx="23">
                  <c:v>76.045066863219972</c:v>
                </c:pt>
                <c:pt idx="24">
                  <c:v>72.884068653258922</c:v>
                </c:pt>
              </c:numCache>
            </c:numRef>
          </c:val>
          <c:smooth val="0"/>
          <c:extLst>
            <c:ext xmlns:c16="http://schemas.microsoft.com/office/drawing/2014/chart" uri="{C3380CC4-5D6E-409C-BE32-E72D297353CC}">
              <c16:uniqueId val="{00000002-23BA-4377-A5F6-ED7BCA71424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3BA-4377-A5F6-ED7BCA71424A}"/>
                </c:ext>
              </c:extLst>
            </c:dLbl>
            <c:dLbl>
              <c:idx val="1"/>
              <c:delete val="1"/>
              <c:extLst>
                <c:ext xmlns:c15="http://schemas.microsoft.com/office/drawing/2012/chart" uri="{CE6537A1-D6FC-4f65-9D91-7224C49458BB}"/>
                <c:ext xmlns:c16="http://schemas.microsoft.com/office/drawing/2014/chart" uri="{C3380CC4-5D6E-409C-BE32-E72D297353CC}">
                  <c16:uniqueId val="{00000004-23BA-4377-A5F6-ED7BCA71424A}"/>
                </c:ext>
              </c:extLst>
            </c:dLbl>
            <c:dLbl>
              <c:idx val="2"/>
              <c:delete val="1"/>
              <c:extLst>
                <c:ext xmlns:c15="http://schemas.microsoft.com/office/drawing/2012/chart" uri="{CE6537A1-D6FC-4f65-9D91-7224C49458BB}"/>
                <c:ext xmlns:c16="http://schemas.microsoft.com/office/drawing/2014/chart" uri="{C3380CC4-5D6E-409C-BE32-E72D297353CC}">
                  <c16:uniqueId val="{00000005-23BA-4377-A5F6-ED7BCA71424A}"/>
                </c:ext>
              </c:extLst>
            </c:dLbl>
            <c:dLbl>
              <c:idx val="3"/>
              <c:delete val="1"/>
              <c:extLst>
                <c:ext xmlns:c15="http://schemas.microsoft.com/office/drawing/2012/chart" uri="{CE6537A1-D6FC-4f65-9D91-7224C49458BB}"/>
                <c:ext xmlns:c16="http://schemas.microsoft.com/office/drawing/2014/chart" uri="{C3380CC4-5D6E-409C-BE32-E72D297353CC}">
                  <c16:uniqueId val="{00000006-23BA-4377-A5F6-ED7BCA71424A}"/>
                </c:ext>
              </c:extLst>
            </c:dLbl>
            <c:dLbl>
              <c:idx val="4"/>
              <c:delete val="1"/>
              <c:extLst>
                <c:ext xmlns:c15="http://schemas.microsoft.com/office/drawing/2012/chart" uri="{CE6537A1-D6FC-4f65-9D91-7224C49458BB}"/>
                <c:ext xmlns:c16="http://schemas.microsoft.com/office/drawing/2014/chart" uri="{C3380CC4-5D6E-409C-BE32-E72D297353CC}">
                  <c16:uniqueId val="{00000007-23BA-4377-A5F6-ED7BCA71424A}"/>
                </c:ext>
              </c:extLst>
            </c:dLbl>
            <c:dLbl>
              <c:idx val="5"/>
              <c:delete val="1"/>
              <c:extLst>
                <c:ext xmlns:c15="http://schemas.microsoft.com/office/drawing/2012/chart" uri="{CE6537A1-D6FC-4f65-9D91-7224C49458BB}"/>
                <c:ext xmlns:c16="http://schemas.microsoft.com/office/drawing/2014/chart" uri="{C3380CC4-5D6E-409C-BE32-E72D297353CC}">
                  <c16:uniqueId val="{00000008-23BA-4377-A5F6-ED7BCA71424A}"/>
                </c:ext>
              </c:extLst>
            </c:dLbl>
            <c:dLbl>
              <c:idx val="6"/>
              <c:delete val="1"/>
              <c:extLst>
                <c:ext xmlns:c15="http://schemas.microsoft.com/office/drawing/2012/chart" uri="{CE6537A1-D6FC-4f65-9D91-7224C49458BB}"/>
                <c:ext xmlns:c16="http://schemas.microsoft.com/office/drawing/2014/chart" uri="{C3380CC4-5D6E-409C-BE32-E72D297353CC}">
                  <c16:uniqueId val="{00000009-23BA-4377-A5F6-ED7BCA71424A}"/>
                </c:ext>
              </c:extLst>
            </c:dLbl>
            <c:dLbl>
              <c:idx val="7"/>
              <c:delete val="1"/>
              <c:extLst>
                <c:ext xmlns:c15="http://schemas.microsoft.com/office/drawing/2012/chart" uri="{CE6537A1-D6FC-4f65-9D91-7224C49458BB}"/>
                <c:ext xmlns:c16="http://schemas.microsoft.com/office/drawing/2014/chart" uri="{C3380CC4-5D6E-409C-BE32-E72D297353CC}">
                  <c16:uniqueId val="{0000000A-23BA-4377-A5F6-ED7BCA71424A}"/>
                </c:ext>
              </c:extLst>
            </c:dLbl>
            <c:dLbl>
              <c:idx val="8"/>
              <c:delete val="1"/>
              <c:extLst>
                <c:ext xmlns:c15="http://schemas.microsoft.com/office/drawing/2012/chart" uri="{CE6537A1-D6FC-4f65-9D91-7224C49458BB}"/>
                <c:ext xmlns:c16="http://schemas.microsoft.com/office/drawing/2014/chart" uri="{C3380CC4-5D6E-409C-BE32-E72D297353CC}">
                  <c16:uniqueId val="{0000000B-23BA-4377-A5F6-ED7BCA71424A}"/>
                </c:ext>
              </c:extLst>
            </c:dLbl>
            <c:dLbl>
              <c:idx val="9"/>
              <c:delete val="1"/>
              <c:extLst>
                <c:ext xmlns:c15="http://schemas.microsoft.com/office/drawing/2012/chart" uri="{CE6537A1-D6FC-4f65-9D91-7224C49458BB}"/>
                <c:ext xmlns:c16="http://schemas.microsoft.com/office/drawing/2014/chart" uri="{C3380CC4-5D6E-409C-BE32-E72D297353CC}">
                  <c16:uniqueId val="{0000000C-23BA-4377-A5F6-ED7BCA71424A}"/>
                </c:ext>
              </c:extLst>
            </c:dLbl>
            <c:dLbl>
              <c:idx val="10"/>
              <c:delete val="1"/>
              <c:extLst>
                <c:ext xmlns:c15="http://schemas.microsoft.com/office/drawing/2012/chart" uri="{CE6537A1-D6FC-4f65-9D91-7224C49458BB}"/>
                <c:ext xmlns:c16="http://schemas.microsoft.com/office/drawing/2014/chart" uri="{C3380CC4-5D6E-409C-BE32-E72D297353CC}">
                  <c16:uniqueId val="{0000000D-23BA-4377-A5F6-ED7BCA71424A}"/>
                </c:ext>
              </c:extLst>
            </c:dLbl>
            <c:dLbl>
              <c:idx val="11"/>
              <c:delete val="1"/>
              <c:extLst>
                <c:ext xmlns:c15="http://schemas.microsoft.com/office/drawing/2012/chart" uri="{CE6537A1-D6FC-4f65-9D91-7224C49458BB}"/>
                <c:ext xmlns:c16="http://schemas.microsoft.com/office/drawing/2014/chart" uri="{C3380CC4-5D6E-409C-BE32-E72D297353CC}">
                  <c16:uniqueId val="{0000000E-23BA-4377-A5F6-ED7BCA71424A}"/>
                </c:ext>
              </c:extLst>
            </c:dLbl>
            <c:dLbl>
              <c:idx val="12"/>
              <c:delete val="1"/>
              <c:extLst>
                <c:ext xmlns:c15="http://schemas.microsoft.com/office/drawing/2012/chart" uri="{CE6537A1-D6FC-4f65-9D91-7224C49458BB}"/>
                <c:ext xmlns:c16="http://schemas.microsoft.com/office/drawing/2014/chart" uri="{C3380CC4-5D6E-409C-BE32-E72D297353CC}">
                  <c16:uniqueId val="{0000000F-23BA-4377-A5F6-ED7BCA71424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3BA-4377-A5F6-ED7BCA71424A}"/>
                </c:ext>
              </c:extLst>
            </c:dLbl>
            <c:dLbl>
              <c:idx val="14"/>
              <c:delete val="1"/>
              <c:extLst>
                <c:ext xmlns:c15="http://schemas.microsoft.com/office/drawing/2012/chart" uri="{CE6537A1-D6FC-4f65-9D91-7224C49458BB}"/>
                <c:ext xmlns:c16="http://schemas.microsoft.com/office/drawing/2014/chart" uri="{C3380CC4-5D6E-409C-BE32-E72D297353CC}">
                  <c16:uniqueId val="{00000011-23BA-4377-A5F6-ED7BCA71424A}"/>
                </c:ext>
              </c:extLst>
            </c:dLbl>
            <c:dLbl>
              <c:idx val="15"/>
              <c:delete val="1"/>
              <c:extLst>
                <c:ext xmlns:c15="http://schemas.microsoft.com/office/drawing/2012/chart" uri="{CE6537A1-D6FC-4f65-9D91-7224C49458BB}"/>
                <c:ext xmlns:c16="http://schemas.microsoft.com/office/drawing/2014/chart" uri="{C3380CC4-5D6E-409C-BE32-E72D297353CC}">
                  <c16:uniqueId val="{00000012-23BA-4377-A5F6-ED7BCA71424A}"/>
                </c:ext>
              </c:extLst>
            </c:dLbl>
            <c:dLbl>
              <c:idx val="16"/>
              <c:delete val="1"/>
              <c:extLst>
                <c:ext xmlns:c15="http://schemas.microsoft.com/office/drawing/2012/chart" uri="{CE6537A1-D6FC-4f65-9D91-7224C49458BB}"/>
                <c:ext xmlns:c16="http://schemas.microsoft.com/office/drawing/2014/chart" uri="{C3380CC4-5D6E-409C-BE32-E72D297353CC}">
                  <c16:uniqueId val="{00000013-23BA-4377-A5F6-ED7BCA71424A}"/>
                </c:ext>
              </c:extLst>
            </c:dLbl>
            <c:dLbl>
              <c:idx val="17"/>
              <c:delete val="1"/>
              <c:extLst>
                <c:ext xmlns:c15="http://schemas.microsoft.com/office/drawing/2012/chart" uri="{CE6537A1-D6FC-4f65-9D91-7224C49458BB}"/>
                <c:ext xmlns:c16="http://schemas.microsoft.com/office/drawing/2014/chart" uri="{C3380CC4-5D6E-409C-BE32-E72D297353CC}">
                  <c16:uniqueId val="{00000014-23BA-4377-A5F6-ED7BCA71424A}"/>
                </c:ext>
              </c:extLst>
            </c:dLbl>
            <c:dLbl>
              <c:idx val="18"/>
              <c:delete val="1"/>
              <c:extLst>
                <c:ext xmlns:c15="http://schemas.microsoft.com/office/drawing/2012/chart" uri="{CE6537A1-D6FC-4f65-9D91-7224C49458BB}"/>
                <c:ext xmlns:c16="http://schemas.microsoft.com/office/drawing/2014/chart" uri="{C3380CC4-5D6E-409C-BE32-E72D297353CC}">
                  <c16:uniqueId val="{00000015-23BA-4377-A5F6-ED7BCA71424A}"/>
                </c:ext>
              </c:extLst>
            </c:dLbl>
            <c:dLbl>
              <c:idx val="19"/>
              <c:delete val="1"/>
              <c:extLst>
                <c:ext xmlns:c15="http://schemas.microsoft.com/office/drawing/2012/chart" uri="{CE6537A1-D6FC-4f65-9D91-7224C49458BB}"/>
                <c:ext xmlns:c16="http://schemas.microsoft.com/office/drawing/2014/chart" uri="{C3380CC4-5D6E-409C-BE32-E72D297353CC}">
                  <c16:uniqueId val="{00000016-23BA-4377-A5F6-ED7BCA71424A}"/>
                </c:ext>
              </c:extLst>
            </c:dLbl>
            <c:dLbl>
              <c:idx val="20"/>
              <c:delete val="1"/>
              <c:extLst>
                <c:ext xmlns:c15="http://schemas.microsoft.com/office/drawing/2012/chart" uri="{CE6537A1-D6FC-4f65-9D91-7224C49458BB}"/>
                <c:ext xmlns:c16="http://schemas.microsoft.com/office/drawing/2014/chart" uri="{C3380CC4-5D6E-409C-BE32-E72D297353CC}">
                  <c16:uniqueId val="{00000017-23BA-4377-A5F6-ED7BCA71424A}"/>
                </c:ext>
              </c:extLst>
            </c:dLbl>
            <c:dLbl>
              <c:idx val="21"/>
              <c:delete val="1"/>
              <c:extLst>
                <c:ext xmlns:c15="http://schemas.microsoft.com/office/drawing/2012/chart" uri="{CE6537A1-D6FC-4f65-9D91-7224C49458BB}"/>
                <c:ext xmlns:c16="http://schemas.microsoft.com/office/drawing/2014/chart" uri="{C3380CC4-5D6E-409C-BE32-E72D297353CC}">
                  <c16:uniqueId val="{00000018-23BA-4377-A5F6-ED7BCA71424A}"/>
                </c:ext>
              </c:extLst>
            </c:dLbl>
            <c:dLbl>
              <c:idx val="22"/>
              <c:delete val="1"/>
              <c:extLst>
                <c:ext xmlns:c15="http://schemas.microsoft.com/office/drawing/2012/chart" uri="{CE6537A1-D6FC-4f65-9D91-7224C49458BB}"/>
                <c:ext xmlns:c16="http://schemas.microsoft.com/office/drawing/2014/chart" uri="{C3380CC4-5D6E-409C-BE32-E72D297353CC}">
                  <c16:uniqueId val="{00000019-23BA-4377-A5F6-ED7BCA71424A}"/>
                </c:ext>
              </c:extLst>
            </c:dLbl>
            <c:dLbl>
              <c:idx val="23"/>
              <c:delete val="1"/>
              <c:extLst>
                <c:ext xmlns:c15="http://schemas.microsoft.com/office/drawing/2012/chart" uri="{CE6537A1-D6FC-4f65-9D91-7224C49458BB}"/>
                <c:ext xmlns:c16="http://schemas.microsoft.com/office/drawing/2014/chart" uri="{C3380CC4-5D6E-409C-BE32-E72D297353CC}">
                  <c16:uniqueId val="{0000001A-23BA-4377-A5F6-ED7BCA71424A}"/>
                </c:ext>
              </c:extLst>
            </c:dLbl>
            <c:dLbl>
              <c:idx val="24"/>
              <c:delete val="1"/>
              <c:extLst>
                <c:ext xmlns:c15="http://schemas.microsoft.com/office/drawing/2012/chart" uri="{CE6537A1-D6FC-4f65-9D91-7224C49458BB}"/>
                <c:ext xmlns:c16="http://schemas.microsoft.com/office/drawing/2014/chart" uri="{C3380CC4-5D6E-409C-BE32-E72D297353CC}">
                  <c16:uniqueId val="{0000001B-23BA-4377-A5F6-ED7BCA71424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3BA-4377-A5F6-ED7BCA71424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Dortmund (333)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251979</v>
      </c>
      <c r="F11" s="238">
        <v>252054</v>
      </c>
      <c r="G11" s="238">
        <v>251716</v>
      </c>
      <c r="H11" s="238">
        <v>246603</v>
      </c>
      <c r="I11" s="265">
        <v>245678</v>
      </c>
      <c r="J11" s="263">
        <v>6301</v>
      </c>
      <c r="K11" s="266">
        <v>2.5647392114882082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16.028716678770849</v>
      </c>
      <c r="E13" s="115">
        <v>40389</v>
      </c>
      <c r="F13" s="114">
        <v>40882</v>
      </c>
      <c r="G13" s="114">
        <v>40946</v>
      </c>
      <c r="H13" s="114">
        <v>40323</v>
      </c>
      <c r="I13" s="140">
        <v>39419</v>
      </c>
      <c r="J13" s="115">
        <v>970</v>
      </c>
      <c r="K13" s="116">
        <v>2.4607422816408331</v>
      </c>
    </row>
    <row r="14" spans="1:255" ht="14.1" customHeight="1" x14ac:dyDescent="0.2">
      <c r="A14" s="306" t="s">
        <v>230</v>
      </c>
      <c r="B14" s="307"/>
      <c r="C14" s="308"/>
      <c r="D14" s="113">
        <v>56.159838716718454</v>
      </c>
      <c r="E14" s="115">
        <v>141511</v>
      </c>
      <c r="F14" s="114">
        <v>142149</v>
      </c>
      <c r="G14" s="114">
        <v>142357</v>
      </c>
      <c r="H14" s="114">
        <v>138871</v>
      </c>
      <c r="I14" s="140">
        <v>139375</v>
      </c>
      <c r="J14" s="115">
        <v>2136</v>
      </c>
      <c r="K14" s="116">
        <v>1.5325560538116592</v>
      </c>
    </row>
    <row r="15" spans="1:255" ht="14.1" customHeight="1" x14ac:dyDescent="0.2">
      <c r="A15" s="306" t="s">
        <v>231</v>
      </c>
      <c r="B15" s="307"/>
      <c r="C15" s="308"/>
      <c r="D15" s="113">
        <v>13.020529488568492</v>
      </c>
      <c r="E15" s="115">
        <v>32809</v>
      </c>
      <c r="F15" s="114">
        <v>32003</v>
      </c>
      <c r="G15" s="114">
        <v>31888</v>
      </c>
      <c r="H15" s="114">
        <v>31546</v>
      </c>
      <c r="I15" s="140">
        <v>31384</v>
      </c>
      <c r="J15" s="115">
        <v>1425</v>
      </c>
      <c r="K15" s="116">
        <v>4.5405302064746369</v>
      </c>
    </row>
    <row r="16" spans="1:255" ht="14.1" customHeight="1" x14ac:dyDescent="0.2">
      <c r="A16" s="306" t="s">
        <v>232</v>
      </c>
      <c r="B16" s="307"/>
      <c r="C16" s="308"/>
      <c r="D16" s="113">
        <v>14.551212601050088</v>
      </c>
      <c r="E16" s="115">
        <v>36666</v>
      </c>
      <c r="F16" s="114">
        <v>36372</v>
      </c>
      <c r="G16" s="114">
        <v>35875</v>
      </c>
      <c r="H16" s="114">
        <v>35257</v>
      </c>
      <c r="I16" s="140">
        <v>34887</v>
      </c>
      <c r="J16" s="115">
        <v>1779</v>
      </c>
      <c r="K16" s="116">
        <v>5.099320663857597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0.15437794419376219</v>
      </c>
      <c r="E18" s="115">
        <v>389</v>
      </c>
      <c r="F18" s="114">
        <v>387</v>
      </c>
      <c r="G18" s="114">
        <v>406</v>
      </c>
      <c r="H18" s="114">
        <v>388</v>
      </c>
      <c r="I18" s="140">
        <v>388</v>
      </c>
      <c r="J18" s="115">
        <v>1</v>
      </c>
      <c r="K18" s="116">
        <v>0.25773195876288657</v>
      </c>
    </row>
    <row r="19" spans="1:255" ht="14.1" customHeight="1" x14ac:dyDescent="0.2">
      <c r="A19" s="306" t="s">
        <v>235</v>
      </c>
      <c r="B19" s="307" t="s">
        <v>236</v>
      </c>
      <c r="C19" s="308"/>
      <c r="D19" s="113">
        <v>7.6593684394334449E-2</v>
      </c>
      <c r="E19" s="115">
        <v>193</v>
      </c>
      <c r="F19" s="114">
        <v>187</v>
      </c>
      <c r="G19" s="114">
        <v>199</v>
      </c>
      <c r="H19" s="114">
        <v>186</v>
      </c>
      <c r="I19" s="140">
        <v>183</v>
      </c>
      <c r="J19" s="115">
        <v>10</v>
      </c>
      <c r="K19" s="116">
        <v>5.4644808743169397</v>
      </c>
    </row>
    <row r="20" spans="1:255" ht="14.1" customHeight="1" x14ac:dyDescent="0.2">
      <c r="A20" s="306">
        <v>12</v>
      </c>
      <c r="B20" s="307" t="s">
        <v>237</v>
      </c>
      <c r="C20" s="308"/>
      <c r="D20" s="113">
        <v>0.77744573952591289</v>
      </c>
      <c r="E20" s="115">
        <v>1959</v>
      </c>
      <c r="F20" s="114">
        <v>1934</v>
      </c>
      <c r="G20" s="114">
        <v>1948</v>
      </c>
      <c r="H20" s="114">
        <v>1857</v>
      </c>
      <c r="I20" s="140">
        <v>1844</v>
      </c>
      <c r="J20" s="115">
        <v>115</v>
      </c>
      <c r="K20" s="116">
        <v>6.2364425162689807</v>
      </c>
    </row>
    <row r="21" spans="1:255" ht="14.1" customHeight="1" x14ac:dyDescent="0.2">
      <c r="A21" s="306">
        <v>21</v>
      </c>
      <c r="B21" s="307" t="s">
        <v>238</v>
      </c>
      <c r="C21" s="308"/>
      <c r="D21" s="113">
        <v>0.23494021327174089</v>
      </c>
      <c r="E21" s="115">
        <v>592</v>
      </c>
      <c r="F21" s="114">
        <v>617</v>
      </c>
      <c r="G21" s="114">
        <v>627</v>
      </c>
      <c r="H21" s="114">
        <v>629</v>
      </c>
      <c r="I21" s="140">
        <v>633</v>
      </c>
      <c r="J21" s="115">
        <v>-41</v>
      </c>
      <c r="K21" s="116">
        <v>-6.477093206951027</v>
      </c>
    </row>
    <row r="22" spans="1:255" ht="14.1" customHeight="1" x14ac:dyDescent="0.2">
      <c r="A22" s="306">
        <v>22</v>
      </c>
      <c r="B22" s="307" t="s">
        <v>239</v>
      </c>
      <c r="C22" s="308"/>
      <c r="D22" s="113">
        <v>0.62267093686378627</v>
      </c>
      <c r="E22" s="115">
        <v>1569</v>
      </c>
      <c r="F22" s="114">
        <v>1567</v>
      </c>
      <c r="G22" s="114">
        <v>1648</v>
      </c>
      <c r="H22" s="114">
        <v>1603</v>
      </c>
      <c r="I22" s="140">
        <v>1513</v>
      </c>
      <c r="J22" s="115">
        <v>56</v>
      </c>
      <c r="K22" s="116">
        <v>3.7012557832121611</v>
      </c>
    </row>
    <row r="23" spans="1:255" ht="14.1" customHeight="1" x14ac:dyDescent="0.2">
      <c r="A23" s="306">
        <v>23</v>
      </c>
      <c r="B23" s="307" t="s">
        <v>240</v>
      </c>
      <c r="C23" s="308"/>
      <c r="D23" s="113">
        <v>0.4290040043019458</v>
      </c>
      <c r="E23" s="115">
        <v>1081</v>
      </c>
      <c r="F23" s="114">
        <v>1090</v>
      </c>
      <c r="G23" s="114">
        <v>1095</v>
      </c>
      <c r="H23" s="114">
        <v>1074</v>
      </c>
      <c r="I23" s="140">
        <v>1079</v>
      </c>
      <c r="J23" s="115">
        <v>2</v>
      </c>
      <c r="K23" s="116">
        <v>0.18535681186283595</v>
      </c>
    </row>
    <row r="24" spans="1:255" ht="14.1" customHeight="1" x14ac:dyDescent="0.2">
      <c r="A24" s="306">
        <v>24</v>
      </c>
      <c r="B24" s="307" t="s">
        <v>241</v>
      </c>
      <c r="C24" s="308"/>
      <c r="D24" s="113">
        <v>1.8787279892371984</v>
      </c>
      <c r="E24" s="115">
        <v>4734</v>
      </c>
      <c r="F24" s="114">
        <v>4757</v>
      </c>
      <c r="G24" s="114">
        <v>4887</v>
      </c>
      <c r="H24" s="114">
        <v>4747</v>
      </c>
      <c r="I24" s="140">
        <v>4900</v>
      </c>
      <c r="J24" s="115">
        <v>-166</v>
      </c>
      <c r="K24" s="116">
        <v>-3.3877551020408165</v>
      </c>
    </row>
    <row r="25" spans="1:255" ht="14.1" customHeight="1" x14ac:dyDescent="0.2">
      <c r="A25" s="306">
        <v>25</v>
      </c>
      <c r="B25" s="307" t="s">
        <v>242</v>
      </c>
      <c r="C25" s="308"/>
      <c r="D25" s="113">
        <v>3.6003000250020833</v>
      </c>
      <c r="E25" s="115">
        <v>9072</v>
      </c>
      <c r="F25" s="114">
        <v>9164</v>
      </c>
      <c r="G25" s="114">
        <v>9277</v>
      </c>
      <c r="H25" s="114">
        <v>8997</v>
      </c>
      <c r="I25" s="140">
        <v>8968</v>
      </c>
      <c r="J25" s="115">
        <v>104</v>
      </c>
      <c r="K25" s="116">
        <v>1.1596788581623549</v>
      </c>
    </row>
    <row r="26" spans="1:255" ht="14.1" customHeight="1" x14ac:dyDescent="0.2">
      <c r="A26" s="306">
        <v>26</v>
      </c>
      <c r="B26" s="307" t="s">
        <v>243</v>
      </c>
      <c r="C26" s="308"/>
      <c r="D26" s="113">
        <v>3.6503041920160015</v>
      </c>
      <c r="E26" s="115">
        <v>9198</v>
      </c>
      <c r="F26" s="114">
        <v>9322</v>
      </c>
      <c r="G26" s="114">
        <v>9342</v>
      </c>
      <c r="H26" s="114">
        <v>9091</v>
      </c>
      <c r="I26" s="140">
        <v>9045</v>
      </c>
      <c r="J26" s="115">
        <v>153</v>
      </c>
      <c r="K26" s="116">
        <v>1.691542288557214</v>
      </c>
    </row>
    <row r="27" spans="1:255" ht="14.1" customHeight="1" x14ac:dyDescent="0.2">
      <c r="A27" s="306">
        <v>27</v>
      </c>
      <c r="B27" s="307" t="s">
        <v>244</v>
      </c>
      <c r="C27" s="308"/>
      <c r="D27" s="113">
        <v>2.100571873052913</v>
      </c>
      <c r="E27" s="115">
        <v>5293</v>
      </c>
      <c r="F27" s="114">
        <v>5275</v>
      </c>
      <c r="G27" s="114">
        <v>5246</v>
      </c>
      <c r="H27" s="114">
        <v>5151</v>
      </c>
      <c r="I27" s="140">
        <v>5101</v>
      </c>
      <c r="J27" s="115">
        <v>192</v>
      </c>
      <c r="K27" s="116">
        <v>3.7639678494412858</v>
      </c>
    </row>
    <row r="28" spans="1:255" ht="14.1" customHeight="1" x14ac:dyDescent="0.2">
      <c r="A28" s="306">
        <v>28</v>
      </c>
      <c r="B28" s="307" t="s">
        <v>245</v>
      </c>
      <c r="C28" s="308"/>
      <c r="D28" s="113">
        <v>0.20993812976478199</v>
      </c>
      <c r="E28" s="115">
        <v>529</v>
      </c>
      <c r="F28" s="114">
        <v>535</v>
      </c>
      <c r="G28" s="114">
        <v>532</v>
      </c>
      <c r="H28" s="114">
        <v>546</v>
      </c>
      <c r="I28" s="140">
        <v>540</v>
      </c>
      <c r="J28" s="115">
        <v>-11</v>
      </c>
      <c r="K28" s="116">
        <v>-2.0370370370370372</v>
      </c>
    </row>
    <row r="29" spans="1:255" ht="14.1" customHeight="1" x14ac:dyDescent="0.2">
      <c r="A29" s="306">
        <v>29</v>
      </c>
      <c r="B29" s="307" t="s">
        <v>246</v>
      </c>
      <c r="C29" s="308"/>
      <c r="D29" s="113">
        <v>1.7132380079292322</v>
      </c>
      <c r="E29" s="115">
        <v>4317</v>
      </c>
      <c r="F29" s="114">
        <v>4363</v>
      </c>
      <c r="G29" s="114">
        <v>4343</v>
      </c>
      <c r="H29" s="114">
        <v>4240</v>
      </c>
      <c r="I29" s="140">
        <v>4164</v>
      </c>
      <c r="J29" s="115">
        <v>153</v>
      </c>
      <c r="K29" s="116">
        <v>3.6743515850144091</v>
      </c>
    </row>
    <row r="30" spans="1:255" ht="14.1" customHeight="1" x14ac:dyDescent="0.2">
      <c r="A30" s="306" t="s">
        <v>247</v>
      </c>
      <c r="B30" s="307" t="s">
        <v>248</v>
      </c>
      <c r="C30" s="308"/>
      <c r="D30" s="113">
        <v>0.36550664936363747</v>
      </c>
      <c r="E30" s="115">
        <v>921</v>
      </c>
      <c r="F30" s="114">
        <v>918</v>
      </c>
      <c r="G30" s="114">
        <v>916</v>
      </c>
      <c r="H30" s="114">
        <v>902</v>
      </c>
      <c r="I30" s="140">
        <v>907</v>
      </c>
      <c r="J30" s="115">
        <v>14</v>
      </c>
      <c r="K30" s="116">
        <v>1.5435501653803749</v>
      </c>
    </row>
    <row r="31" spans="1:255" ht="14.1" customHeight="1" x14ac:dyDescent="0.2">
      <c r="A31" s="306" t="s">
        <v>249</v>
      </c>
      <c r="B31" s="307" t="s">
        <v>250</v>
      </c>
      <c r="C31" s="308"/>
      <c r="D31" s="113">
        <v>1.2953460407414903</v>
      </c>
      <c r="E31" s="115">
        <v>3264</v>
      </c>
      <c r="F31" s="114">
        <v>3315</v>
      </c>
      <c r="G31" s="114">
        <v>3298</v>
      </c>
      <c r="H31" s="114">
        <v>3217</v>
      </c>
      <c r="I31" s="140">
        <v>3134</v>
      </c>
      <c r="J31" s="115">
        <v>130</v>
      </c>
      <c r="K31" s="116">
        <v>4.1480536056158268</v>
      </c>
    </row>
    <row r="32" spans="1:255" ht="14.1" customHeight="1" x14ac:dyDescent="0.2">
      <c r="A32" s="306">
        <v>31</v>
      </c>
      <c r="B32" s="307" t="s">
        <v>251</v>
      </c>
      <c r="C32" s="308"/>
      <c r="D32" s="113">
        <v>1.0826299016981573</v>
      </c>
      <c r="E32" s="115">
        <v>2728</v>
      </c>
      <c r="F32" s="114">
        <v>2752</v>
      </c>
      <c r="G32" s="114">
        <v>2717</v>
      </c>
      <c r="H32" s="114">
        <v>2688</v>
      </c>
      <c r="I32" s="140">
        <v>2659</v>
      </c>
      <c r="J32" s="115">
        <v>69</v>
      </c>
      <c r="K32" s="116">
        <v>2.5949605114704775</v>
      </c>
    </row>
    <row r="33" spans="1:11" ht="14.1" customHeight="1" x14ac:dyDescent="0.2">
      <c r="A33" s="306">
        <v>32</v>
      </c>
      <c r="B33" s="307" t="s">
        <v>252</v>
      </c>
      <c r="C33" s="308"/>
      <c r="D33" s="113">
        <v>1.5707658177864028</v>
      </c>
      <c r="E33" s="115">
        <v>3958</v>
      </c>
      <c r="F33" s="114">
        <v>3742</v>
      </c>
      <c r="G33" s="114">
        <v>3837</v>
      </c>
      <c r="H33" s="114">
        <v>3698</v>
      </c>
      <c r="I33" s="140">
        <v>3657</v>
      </c>
      <c r="J33" s="115">
        <v>301</v>
      </c>
      <c r="K33" s="116">
        <v>8.2307902652447353</v>
      </c>
    </row>
    <row r="34" spans="1:11" ht="14.1" customHeight="1" x14ac:dyDescent="0.2">
      <c r="A34" s="306">
        <v>33</v>
      </c>
      <c r="B34" s="307" t="s">
        <v>253</v>
      </c>
      <c r="C34" s="308"/>
      <c r="D34" s="113">
        <v>0.87785093202211295</v>
      </c>
      <c r="E34" s="115">
        <v>2212</v>
      </c>
      <c r="F34" s="114">
        <v>2226</v>
      </c>
      <c r="G34" s="114">
        <v>2366</v>
      </c>
      <c r="H34" s="114">
        <v>2277</v>
      </c>
      <c r="I34" s="140">
        <v>2249</v>
      </c>
      <c r="J34" s="115">
        <v>-37</v>
      </c>
      <c r="K34" s="116">
        <v>-1.6451756336149399</v>
      </c>
    </row>
    <row r="35" spans="1:11" ht="14.1" customHeight="1" x14ac:dyDescent="0.2">
      <c r="A35" s="306">
        <v>34</v>
      </c>
      <c r="B35" s="307" t="s">
        <v>254</v>
      </c>
      <c r="C35" s="308"/>
      <c r="D35" s="113">
        <v>1.8434075855527643</v>
      </c>
      <c r="E35" s="115">
        <v>4645</v>
      </c>
      <c r="F35" s="114">
        <v>4677</v>
      </c>
      <c r="G35" s="114">
        <v>4699</v>
      </c>
      <c r="H35" s="114">
        <v>4627</v>
      </c>
      <c r="I35" s="140">
        <v>4548</v>
      </c>
      <c r="J35" s="115">
        <v>97</v>
      </c>
      <c r="K35" s="116">
        <v>2.1328056288478452</v>
      </c>
    </row>
    <row r="36" spans="1:11" ht="14.1" customHeight="1" x14ac:dyDescent="0.2">
      <c r="A36" s="306">
        <v>41</v>
      </c>
      <c r="B36" s="307" t="s">
        <v>255</v>
      </c>
      <c r="C36" s="308"/>
      <c r="D36" s="113">
        <v>1.0147671036078403</v>
      </c>
      <c r="E36" s="115">
        <v>2557</v>
      </c>
      <c r="F36" s="114">
        <v>2573</v>
      </c>
      <c r="G36" s="114">
        <v>2573</v>
      </c>
      <c r="H36" s="114">
        <v>2540</v>
      </c>
      <c r="I36" s="140">
        <v>2485</v>
      </c>
      <c r="J36" s="115">
        <v>72</v>
      </c>
      <c r="K36" s="116">
        <v>2.8973843058350099</v>
      </c>
    </row>
    <row r="37" spans="1:11" ht="14.1" customHeight="1" x14ac:dyDescent="0.2">
      <c r="A37" s="306">
        <v>42</v>
      </c>
      <c r="B37" s="307" t="s">
        <v>256</v>
      </c>
      <c r="C37" s="308"/>
      <c r="D37" s="113">
        <v>0.1035800602431155</v>
      </c>
      <c r="E37" s="115">
        <v>261</v>
      </c>
      <c r="F37" s="114">
        <v>258</v>
      </c>
      <c r="G37" s="114">
        <v>261</v>
      </c>
      <c r="H37" s="114">
        <v>254</v>
      </c>
      <c r="I37" s="140">
        <v>251</v>
      </c>
      <c r="J37" s="115">
        <v>10</v>
      </c>
      <c r="K37" s="116">
        <v>3.9840637450199203</v>
      </c>
    </row>
    <row r="38" spans="1:11" ht="14.1" customHeight="1" x14ac:dyDescent="0.2">
      <c r="A38" s="306">
        <v>43</v>
      </c>
      <c r="B38" s="307" t="s">
        <v>257</v>
      </c>
      <c r="C38" s="308"/>
      <c r="D38" s="113">
        <v>3.910246488794701</v>
      </c>
      <c r="E38" s="115">
        <v>9853</v>
      </c>
      <c r="F38" s="114">
        <v>9641</v>
      </c>
      <c r="G38" s="114">
        <v>9584</v>
      </c>
      <c r="H38" s="114">
        <v>9273</v>
      </c>
      <c r="I38" s="140">
        <v>9095</v>
      </c>
      <c r="J38" s="115">
        <v>758</v>
      </c>
      <c r="K38" s="116">
        <v>8.3342495876855409</v>
      </c>
    </row>
    <row r="39" spans="1:11" ht="14.1" customHeight="1" x14ac:dyDescent="0.2">
      <c r="A39" s="306">
        <v>51</v>
      </c>
      <c r="B39" s="307" t="s">
        <v>258</v>
      </c>
      <c r="C39" s="308"/>
      <c r="D39" s="113">
        <v>8.1943336547886929</v>
      </c>
      <c r="E39" s="115">
        <v>20648</v>
      </c>
      <c r="F39" s="114">
        <v>21153</v>
      </c>
      <c r="G39" s="114">
        <v>21313</v>
      </c>
      <c r="H39" s="114">
        <v>21251</v>
      </c>
      <c r="I39" s="140">
        <v>20790</v>
      </c>
      <c r="J39" s="115">
        <v>-142</v>
      </c>
      <c r="K39" s="116">
        <v>-0.68302068302068297</v>
      </c>
    </row>
    <row r="40" spans="1:11" ht="14.1" customHeight="1" x14ac:dyDescent="0.2">
      <c r="A40" s="306" t="s">
        <v>259</v>
      </c>
      <c r="B40" s="307" t="s">
        <v>260</v>
      </c>
      <c r="C40" s="308"/>
      <c r="D40" s="113">
        <v>7.0200294468983531</v>
      </c>
      <c r="E40" s="115">
        <v>17689</v>
      </c>
      <c r="F40" s="114">
        <v>18222</v>
      </c>
      <c r="G40" s="114">
        <v>18362</v>
      </c>
      <c r="H40" s="114">
        <v>18321</v>
      </c>
      <c r="I40" s="140">
        <v>17823</v>
      </c>
      <c r="J40" s="115">
        <v>-134</v>
      </c>
      <c r="K40" s="116">
        <v>-0.75183751332547832</v>
      </c>
    </row>
    <row r="41" spans="1:11" ht="14.1" customHeight="1" x14ac:dyDescent="0.2">
      <c r="A41" s="306"/>
      <c r="B41" s="307" t="s">
        <v>261</v>
      </c>
      <c r="C41" s="308"/>
      <c r="D41" s="113">
        <v>6.2814758372721533</v>
      </c>
      <c r="E41" s="115">
        <v>15828</v>
      </c>
      <c r="F41" s="114">
        <v>16352</v>
      </c>
      <c r="G41" s="114">
        <v>16506</v>
      </c>
      <c r="H41" s="114">
        <v>16433</v>
      </c>
      <c r="I41" s="140">
        <v>15907</v>
      </c>
      <c r="J41" s="115">
        <v>-79</v>
      </c>
      <c r="K41" s="116">
        <v>-0.49663670082353678</v>
      </c>
    </row>
    <row r="42" spans="1:11" ht="14.1" customHeight="1" x14ac:dyDescent="0.2">
      <c r="A42" s="306">
        <v>52</v>
      </c>
      <c r="B42" s="307" t="s">
        <v>262</v>
      </c>
      <c r="C42" s="308"/>
      <c r="D42" s="113">
        <v>3.4907670877335018</v>
      </c>
      <c r="E42" s="115">
        <v>8796</v>
      </c>
      <c r="F42" s="114">
        <v>8834</v>
      </c>
      <c r="G42" s="114">
        <v>8938</v>
      </c>
      <c r="H42" s="114">
        <v>8714</v>
      </c>
      <c r="I42" s="140">
        <v>8724</v>
      </c>
      <c r="J42" s="115">
        <v>72</v>
      </c>
      <c r="K42" s="116">
        <v>0.82530949105914719</v>
      </c>
    </row>
    <row r="43" spans="1:11" ht="14.1" customHeight="1" x14ac:dyDescent="0.2">
      <c r="A43" s="306" t="s">
        <v>263</v>
      </c>
      <c r="B43" s="307" t="s">
        <v>264</v>
      </c>
      <c r="C43" s="308"/>
      <c r="D43" s="113">
        <v>2.7708658261204309</v>
      </c>
      <c r="E43" s="115">
        <v>6982</v>
      </c>
      <c r="F43" s="114">
        <v>7026</v>
      </c>
      <c r="G43" s="114">
        <v>7100</v>
      </c>
      <c r="H43" s="114">
        <v>6942</v>
      </c>
      <c r="I43" s="140">
        <v>6945</v>
      </c>
      <c r="J43" s="115">
        <v>37</v>
      </c>
      <c r="K43" s="116">
        <v>0.53275737940964718</v>
      </c>
    </row>
    <row r="44" spans="1:11" ht="14.1" customHeight="1" x14ac:dyDescent="0.2">
      <c r="A44" s="306">
        <v>53</v>
      </c>
      <c r="B44" s="307" t="s">
        <v>265</v>
      </c>
      <c r="C44" s="308"/>
      <c r="D44" s="113">
        <v>1.6414066251552708</v>
      </c>
      <c r="E44" s="115">
        <v>4136</v>
      </c>
      <c r="F44" s="114">
        <v>3544</v>
      </c>
      <c r="G44" s="114">
        <v>3557</v>
      </c>
      <c r="H44" s="114">
        <v>3499</v>
      </c>
      <c r="I44" s="140">
        <v>3470</v>
      </c>
      <c r="J44" s="115">
        <v>666</v>
      </c>
      <c r="K44" s="116">
        <v>19.19308357348703</v>
      </c>
    </row>
    <row r="45" spans="1:11" ht="14.1" customHeight="1" x14ac:dyDescent="0.2">
      <c r="A45" s="306" t="s">
        <v>266</v>
      </c>
      <c r="B45" s="307" t="s">
        <v>267</v>
      </c>
      <c r="C45" s="308"/>
      <c r="D45" s="113">
        <v>1.6048956460657435</v>
      </c>
      <c r="E45" s="115">
        <v>4044</v>
      </c>
      <c r="F45" s="114">
        <v>3453</v>
      </c>
      <c r="G45" s="114">
        <v>3471</v>
      </c>
      <c r="H45" s="114">
        <v>3407</v>
      </c>
      <c r="I45" s="140">
        <v>3380</v>
      </c>
      <c r="J45" s="115">
        <v>664</v>
      </c>
      <c r="K45" s="116">
        <v>19.644970414201183</v>
      </c>
    </row>
    <row r="46" spans="1:11" ht="14.1" customHeight="1" x14ac:dyDescent="0.2">
      <c r="A46" s="306">
        <v>54</v>
      </c>
      <c r="B46" s="307" t="s">
        <v>268</v>
      </c>
      <c r="C46" s="308"/>
      <c r="D46" s="113">
        <v>3.1038300810781849</v>
      </c>
      <c r="E46" s="115">
        <v>7821</v>
      </c>
      <c r="F46" s="114">
        <v>7787</v>
      </c>
      <c r="G46" s="114">
        <v>7755</v>
      </c>
      <c r="H46" s="114">
        <v>7603</v>
      </c>
      <c r="I46" s="140">
        <v>7609</v>
      </c>
      <c r="J46" s="115">
        <v>212</v>
      </c>
      <c r="K46" s="116">
        <v>2.7861742673150216</v>
      </c>
    </row>
    <row r="47" spans="1:11" ht="14.1" customHeight="1" x14ac:dyDescent="0.2">
      <c r="A47" s="306">
        <v>61</v>
      </c>
      <c r="B47" s="307" t="s">
        <v>269</v>
      </c>
      <c r="C47" s="308"/>
      <c r="D47" s="113">
        <v>3.0121557748860024</v>
      </c>
      <c r="E47" s="115">
        <v>7590</v>
      </c>
      <c r="F47" s="114">
        <v>7519</v>
      </c>
      <c r="G47" s="114">
        <v>7484</v>
      </c>
      <c r="H47" s="114">
        <v>7329</v>
      </c>
      <c r="I47" s="140">
        <v>7279</v>
      </c>
      <c r="J47" s="115">
        <v>311</v>
      </c>
      <c r="K47" s="116">
        <v>4.2725649127627419</v>
      </c>
    </row>
    <row r="48" spans="1:11" ht="14.1" customHeight="1" x14ac:dyDescent="0.2">
      <c r="A48" s="306">
        <v>62</v>
      </c>
      <c r="B48" s="307" t="s">
        <v>270</v>
      </c>
      <c r="C48" s="308"/>
      <c r="D48" s="113">
        <v>6.4739521944289011</v>
      </c>
      <c r="E48" s="115">
        <v>16313</v>
      </c>
      <c r="F48" s="114">
        <v>16606</v>
      </c>
      <c r="G48" s="114">
        <v>16485</v>
      </c>
      <c r="H48" s="114">
        <v>16061</v>
      </c>
      <c r="I48" s="140">
        <v>16362</v>
      </c>
      <c r="J48" s="115">
        <v>-49</v>
      </c>
      <c r="K48" s="116">
        <v>-0.29947439188363278</v>
      </c>
    </row>
    <row r="49" spans="1:11" ht="14.1" customHeight="1" x14ac:dyDescent="0.2">
      <c r="A49" s="306">
        <v>63</v>
      </c>
      <c r="B49" s="307" t="s">
        <v>271</v>
      </c>
      <c r="C49" s="308"/>
      <c r="D49" s="113">
        <v>2.4101214783771665</v>
      </c>
      <c r="E49" s="115">
        <v>6073</v>
      </c>
      <c r="F49" s="114">
        <v>6299</v>
      </c>
      <c r="G49" s="114">
        <v>6254</v>
      </c>
      <c r="H49" s="114">
        <v>6145</v>
      </c>
      <c r="I49" s="140">
        <v>5988</v>
      </c>
      <c r="J49" s="115">
        <v>85</v>
      </c>
      <c r="K49" s="116">
        <v>1.419505678022712</v>
      </c>
    </row>
    <row r="50" spans="1:11" ht="14.1" customHeight="1" x14ac:dyDescent="0.2">
      <c r="A50" s="306" t="s">
        <v>272</v>
      </c>
      <c r="B50" s="307" t="s">
        <v>273</v>
      </c>
      <c r="C50" s="308"/>
      <c r="D50" s="113">
        <v>0.77308029637390419</v>
      </c>
      <c r="E50" s="115">
        <v>1948</v>
      </c>
      <c r="F50" s="114">
        <v>2058</v>
      </c>
      <c r="G50" s="114">
        <v>2092</v>
      </c>
      <c r="H50" s="114">
        <v>2008</v>
      </c>
      <c r="I50" s="140">
        <v>2008</v>
      </c>
      <c r="J50" s="115">
        <v>-60</v>
      </c>
      <c r="K50" s="116">
        <v>-2.9880478087649402</v>
      </c>
    </row>
    <row r="51" spans="1:11" ht="14.1" customHeight="1" x14ac:dyDescent="0.2">
      <c r="A51" s="306" t="s">
        <v>274</v>
      </c>
      <c r="B51" s="307" t="s">
        <v>275</v>
      </c>
      <c r="C51" s="308"/>
      <c r="D51" s="113">
        <v>1.3513030847808747</v>
      </c>
      <c r="E51" s="115">
        <v>3405</v>
      </c>
      <c r="F51" s="114">
        <v>3503</v>
      </c>
      <c r="G51" s="114">
        <v>3420</v>
      </c>
      <c r="H51" s="114">
        <v>3416</v>
      </c>
      <c r="I51" s="140">
        <v>3271</v>
      </c>
      <c r="J51" s="115">
        <v>134</v>
      </c>
      <c r="K51" s="116">
        <v>4.0966065423417914</v>
      </c>
    </row>
    <row r="52" spans="1:11" ht="14.1" customHeight="1" x14ac:dyDescent="0.2">
      <c r="A52" s="306">
        <v>71</v>
      </c>
      <c r="B52" s="307" t="s">
        <v>276</v>
      </c>
      <c r="C52" s="308"/>
      <c r="D52" s="113">
        <v>13.011798602264474</v>
      </c>
      <c r="E52" s="115">
        <v>32787</v>
      </c>
      <c r="F52" s="114">
        <v>32782</v>
      </c>
      <c r="G52" s="114">
        <v>32737</v>
      </c>
      <c r="H52" s="114">
        <v>32219</v>
      </c>
      <c r="I52" s="140">
        <v>32019</v>
      </c>
      <c r="J52" s="115">
        <v>768</v>
      </c>
      <c r="K52" s="116">
        <v>2.3985758455916799</v>
      </c>
    </row>
    <row r="53" spans="1:11" ht="14.1" customHeight="1" x14ac:dyDescent="0.2">
      <c r="A53" s="306" t="s">
        <v>277</v>
      </c>
      <c r="B53" s="307" t="s">
        <v>278</v>
      </c>
      <c r="C53" s="308"/>
      <c r="D53" s="113">
        <v>4.6353069104965092</v>
      </c>
      <c r="E53" s="115">
        <v>11680</v>
      </c>
      <c r="F53" s="114">
        <v>11698</v>
      </c>
      <c r="G53" s="114">
        <v>11686</v>
      </c>
      <c r="H53" s="114">
        <v>11520</v>
      </c>
      <c r="I53" s="140">
        <v>11502</v>
      </c>
      <c r="J53" s="115">
        <v>178</v>
      </c>
      <c r="K53" s="116">
        <v>1.5475569466179795</v>
      </c>
    </row>
    <row r="54" spans="1:11" ht="14.1" customHeight="1" x14ac:dyDescent="0.2">
      <c r="A54" s="306" t="s">
        <v>279</v>
      </c>
      <c r="B54" s="307" t="s">
        <v>280</v>
      </c>
      <c r="C54" s="308"/>
      <c r="D54" s="113">
        <v>6.9327205838581785</v>
      </c>
      <c r="E54" s="115">
        <v>17469</v>
      </c>
      <c r="F54" s="114">
        <v>17486</v>
      </c>
      <c r="G54" s="114">
        <v>17474</v>
      </c>
      <c r="H54" s="114">
        <v>17197</v>
      </c>
      <c r="I54" s="140">
        <v>17046</v>
      </c>
      <c r="J54" s="115">
        <v>423</v>
      </c>
      <c r="K54" s="116">
        <v>2.4815205913410772</v>
      </c>
    </row>
    <row r="55" spans="1:11" ht="14.1" customHeight="1" x14ac:dyDescent="0.2">
      <c r="A55" s="306">
        <v>72</v>
      </c>
      <c r="B55" s="307" t="s">
        <v>281</v>
      </c>
      <c r="C55" s="308"/>
      <c r="D55" s="113">
        <v>5.0349433881394878</v>
      </c>
      <c r="E55" s="115">
        <v>12687</v>
      </c>
      <c r="F55" s="114">
        <v>12763</v>
      </c>
      <c r="G55" s="114">
        <v>12777</v>
      </c>
      <c r="H55" s="114">
        <v>12598</v>
      </c>
      <c r="I55" s="140">
        <v>12616</v>
      </c>
      <c r="J55" s="115">
        <v>71</v>
      </c>
      <c r="K55" s="116">
        <v>0.56277742549143939</v>
      </c>
    </row>
    <row r="56" spans="1:11" ht="14.1" customHeight="1" x14ac:dyDescent="0.2">
      <c r="A56" s="306" t="s">
        <v>282</v>
      </c>
      <c r="B56" s="307" t="s">
        <v>283</v>
      </c>
      <c r="C56" s="308"/>
      <c r="D56" s="113">
        <v>3.1581996912441115</v>
      </c>
      <c r="E56" s="115">
        <v>7958</v>
      </c>
      <c r="F56" s="114">
        <v>8067</v>
      </c>
      <c r="G56" s="114">
        <v>8091</v>
      </c>
      <c r="H56" s="114">
        <v>8023</v>
      </c>
      <c r="I56" s="140">
        <v>8040</v>
      </c>
      <c r="J56" s="115">
        <v>-82</v>
      </c>
      <c r="K56" s="116">
        <v>-1.0199004975124377</v>
      </c>
    </row>
    <row r="57" spans="1:11" ht="14.1" customHeight="1" x14ac:dyDescent="0.2">
      <c r="A57" s="306" t="s">
        <v>284</v>
      </c>
      <c r="B57" s="307" t="s">
        <v>285</v>
      </c>
      <c r="C57" s="308"/>
      <c r="D57" s="113">
        <v>1.2846308620956508</v>
      </c>
      <c r="E57" s="115">
        <v>3237</v>
      </c>
      <c r="F57" s="114">
        <v>3199</v>
      </c>
      <c r="G57" s="114">
        <v>3171</v>
      </c>
      <c r="H57" s="114">
        <v>3111</v>
      </c>
      <c r="I57" s="140">
        <v>3095</v>
      </c>
      <c r="J57" s="115">
        <v>142</v>
      </c>
      <c r="K57" s="116">
        <v>4.5880452342487885</v>
      </c>
    </row>
    <row r="58" spans="1:11" ht="14.1" customHeight="1" x14ac:dyDescent="0.2">
      <c r="A58" s="306">
        <v>73</v>
      </c>
      <c r="B58" s="307" t="s">
        <v>286</v>
      </c>
      <c r="C58" s="308"/>
      <c r="D58" s="113">
        <v>4.0558935466844463</v>
      </c>
      <c r="E58" s="115">
        <v>10220</v>
      </c>
      <c r="F58" s="114">
        <v>10195</v>
      </c>
      <c r="G58" s="114">
        <v>10142</v>
      </c>
      <c r="H58" s="114">
        <v>9921</v>
      </c>
      <c r="I58" s="140">
        <v>9967</v>
      </c>
      <c r="J58" s="115">
        <v>253</v>
      </c>
      <c r="K58" s="116">
        <v>2.5383766429216412</v>
      </c>
    </row>
    <row r="59" spans="1:11" ht="14.1" customHeight="1" x14ac:dyDescent="0.2">
      <c r="A59" s="306" t="s">
        <v>287</v>
      </c>
      <c r="B59" s="307" t="s">
        <v>288</v>
      </c>
      <c r="C59" s="308"/>
      <c r="D59" s="113">
        <v>3.1768520392572399</v>
      </c>
      <c r="E59" s="115">
        <v>8005</v>
      </c>
      <c r="F59" s="114">
        <v>7970</v>
      </c>
      <c r="G59" s="114">
        <v>7947</v>
      </c>
      <c r="H59" s="114">
        <v>7816</v>
      </c>
      <c r="I59" s="140">
        <v>7832</v>
      </c>
      <c r="J59" s="115">
        <v>173</v>
      </c>
      <c r="K59" s="116">
        <v>2.2088866189989784</v>
      </c>
    </row>
    <row r="60" spans="1:11" ht="14.1" customHeight="1" x14ac:dyDescent="0.2">
      <c r="A60" s="306">
        <v>81</v>
      </c>
      <c r="B60" s="307" t="s">
        <v>289</v>
      </c>
      <c r="C60" s="308"/>
      <c r="D60" s="113">
        <v>8.4776906012008943</v>
      </c>
      <c r="E60" s="115">
        <v>21362</v>
      </c>
      <c r="F60" s="114">
        <v>21255</v>
      </c>
      <c r="G60" s="114">
        <v>21046</v>
      </c>
      <c r="H60" s="114">
        <v>20458</v>
      </c>
      <c r="I60" s="140">
        <v>20534</v>
      </c>
      <c r="J60" s="115">
        <v>828</v>
      </c>
      <c r="K60" s="116">
        <v>4.0323366124476481</v>
      </c>
    </row>
    <row r="61" spans="1:11" ht="14.1" customHeight="1" x14ac:dyDescent="0.2">
      <c r="A61" s="306" t="s">
        <v>290</v>
      </c>
      <c r="B61" s="307" t="s">
        <v>291</v>
      </c>
      <c r="C61" s="308"/>
      <c r="D61" s="113">
        <v>2.0934284206223532</v>
      </c>
      <c r="E61" s="115">
        <v>5275</v>
      </c>
      <c r="F61" s="114">
        <v>5301</v>
      </c>
      <c r="G61" s="114">
        <v>5318</v>
      </c>
      <c r="H61" s="114">
        <v>5091</v>
      </c>
      <c r="I61" s="140">
        <v>5146</v>
      </c>
      <c r="J61" s="115">
        <v>129</v>
      </c>
      <c r="K61" s="116">
        <v>2.5068013991449671</v>
      </c>
    </row>
    <row r="62" spans="1:11" ht="14.1" customHeight="1" x14ac:dyDescent="0.2">
      <c r="A62" s="306" t="s">
        <v>292</v>
      </c>
      <c r="B62" s="307" t="s">
        <v>293</v>
      </c>
      <c r="C62" s="308"/>
      <c r="D62" s="113">
        <v>3.7201512824481404</v>
      </c>
      <c r="E62" s="115">
        <v>9374</v>
      </c>
      <c r="F62" s="114">
        <v>9290</v>
      </c>
      <c r="G62" s="114">
        <v>9132</v>
      </c>
      <c r="H62" s="114">
        <v>8842</v>
      </c>
      <c r="I62" s="140">
        <v>8862</v>
      </c>
      <c r="J62" s="115">
        <v>512</v>
      </c>
      <c r="K62" s="116">
        <v>5.7774768675242605</v>
      </c>
    </row>
    <row r="63" spans="1:11" ht="14.1" customHeight="1" x14ac:dyDescent="0.2">
      <c r="A63" s="306"/>
      <c r="B63" s="307" t="s">
        <v>294</v>
      </c>
      <c r="C63" s="308"/>
      <c r="D63" s="113">
        <v>3.3221022386786201</v>
      </c>
      <c r="E63" s="115">
        <v>8371</v>
      </c>
      <c r="F63" s="114">
        <v>8283</v>
      </c>
      <c r="G63" s="114">
        <v>8126</v>
      </c>
      <c r="H63" s="114">
        <v>7992</v>
      </c>
      <c r="I63" s="140">
        <v>8021</v>
      </c>
      <c r="J63" s="115">
        <v>350</v>
      </c>
      <c r="K63" s="116">
        <v>4.3635456925570377</v>
      </c>
    </row>
    <row r="64" spans="1:11" ht="14.1" customHeight="1" x14ac:dyDescent="0.2">
      <c r="A64" s="306" t="s">
        <v>295</v>
      </c>
      <c r="B64" s="307" t="s">
        <v>296</v>
      </c>
      <c r="C64" s="308"/>
      <c r="D64" s="113">
        <v>0.89570956309851213</v>
      </c>
      <c r="E64" s="115">
        <v>2257</v>
      </c>
      <c r="F64" s="114">
        <v>2197</v>
      </c>
      <c r="G64" s="114">
        <v>2176</v>
      </c>
      <c r="H64" s="114">
        <v>2156</v>
      </c>
      <c r="I64" s="140">
        <v>2148</v>
      </c>
      <c r="J64" s="115">
        <v>109</v>
      </c>
      <c r="K64" s="116">
        <v>5.0744878957169464</v>
      </c>
    </row>
    <row r="65" spans="1:11" ht="14.1" customHeight="1" x14ac:dyDescent="0.2">
      <c r="A65" s="306" t="s">
        <v>297</v>
      </c>
      <c r="B65" s="307" t="s">
        <v>298</v>
      </c>
      <c r="C65" s="308"/>
      <c r="D65" s="113">
        <v>0.6357672663198124</v>
      </c>
      <c r="E65" s="115">
        <v>1602</v>
      </c>
      <c r="F65" s="114">
        <v>1607</v>
      </c>
      <c r="G65" s="114">
        <v>1580</v>
      </c>
      <c r="H65" s="114">
        <v>1586</v>
      </c>
      <c r="I65" s="140">
        <v>1581</v>
      </c>
      <c r="J65" s="115">
        <v>21</v>
      </c>
      <c r="K65" s="116">
        <v>1.3282732447817838</v>
      </c>
    </row>
    <row r="66" spans="1:11" ht="14.1" customHeight="1" x14ac:dyDescent="0.2">
      <c r="A66" s="306">
        <v>82</v>
      </c>
      <c r="B66" s="307" t="s">
        <v>299</v>
      </c>
      <c r="C66" s="308"/>
      <c r="D66" s="113">
        <v>3.1395473432309835</v>
      </c>
      <c r="E66" s="115">
        <v>7911</v>
      </c>
      <c r="F66" s="114">
        <v>7903</v>
      </c>
      <c r="G66" s="114">
        <v>7770</v>
      </c>
      <c r="H66" s="114">
        <v>7663</v>
      </c>
      <c r="I66" s="140">
        <v>7664</v>
      </c>
      <c r="J66" s="115">
        <v>247</v>
      </c>
      <c r="K66" s="116">
        <v>3.2228601252609606</v>
      </c>
    </row>
    <row r="67" spans="1:11" ht="14.1" customHeight="1" x14ac:dyDescent="0.2">
      <c r="A67" s="306" t="s">
        <v>300</v>
      </c>
      <c r="B67" s="307" t="s">
        <v>301</v>
      </c>
      <c r="C67" s="308"/>
      <c r="D67" s="113">
        <v>2.1188273625976768</v>
      </c>
      <c r="E67" s="115">
        <v>5339</v>
      </c>
      <c r="F67" s="114">
        <v>5301</v>
      </c>
      <c r="G67" s="114">
        <v>5150</v>
      </c>
      <c r="H67" s="114">
        <v>5145</v>
      </c>
      <c r="I67" s="140">
        <v>5150</v>
      </c>
      <c r="J67" s="115">
        <v>189</v>
      </c>
      <c r="K67" s="116">
        <v>3.6699029126213594</v>
      </c>
    </row>
    <row r="68" spans="1:11" ht="14.1" customHeight="1" x14ac:dyDescent="0.2">
      <c r="A68" s="306" t="s">
        <v>302</v>
      </c>
      <c r="B68" s="307" t="s">
        <v>303</v>
      </c>
      <c r="C68" s="308"/>
      <c r="D68" s="113">
        <v>0.47464272816385494</v>
      </c>
      <c r="E68" s="115">
        <v>1196</v>
      </c>
      <c r="F68" s="114">
        <v>1234</v>
      </c>
      <c r="G68" s="114">
        <v>1233</v>
      </c>
      <c r="H68" s="114">
        <v>1184</v>
      </c>
      <c r="I68" s="140">
        <v>1174</v>
      </c>
      <c r="J68" s="115">
        <v>22</v>
      </c>
      <c r="K68" s="116">
        <v>1.8739352640545144</v>
      </c>
    </row>
    <row r="69" spans="1:11" ht="14.1" customHeight="1" x14ac:dyDescent="0.2">
      <c r="A69" s="306">
        <v>83</v>
      </c>
      <c r="B69" s="307" t="s">
        <v>304</v>
      </c>
      <c r="C69" s="308"/>
      <c r="D69" s="113">
        <v>5.5770520559252956</v>
      </c>
      <c r="E69" s="115">
        <v>14053</v>
      </c>
      <c r="F69" s="114">
        <v>13865</v>
      </c>
      <c r="G69" s="114">
        <v>13640</v>
      </c>
      <c r="H69" s="114">
        <v>13170</v>
      </c>
      <c r="I69" s="140">
        <v>13123</v>
      </c>
      <c r="J69" s="115">
        <v>930</v>
      </c>
      <c r="K69" s="116">
        <v>7.0867941781604813</v>
      </c>
    </row>
    <row r="70" spans="1:11" ht="14.1" customHeight="1" x14ac:dyDescent="0.2">
      <c r="A70" s="306" t="s">
        <v>305</v>
      </c>
      <c r="B70" s="307" t="s">
        <v>306</v>
      </c>
      <c r="C70" s="308"/>
      <c r="D70" s="113">
        <v>4.6245917318506704</v>
      </c>
      <c r="E70" s="115">
        <v>11653</v>
      </c>
      <c r="F70" s="114">
        <v>11555</v>
      </c>
      <c r="G70" s="114">
        <v>11406</v>
      </c>
      <c r="H70" s="114">
        <v>11045</v>
      </c>
      <c r="I70" s="140">
        <v>11024</v>
      </c>
      <c r="J70" s="115">
        <v>629</v>
      </c>
      <c r="K70" s="116">
        <v>5.7057329462989843</v>
      </c>
    </row>
    <row r="71" spans="1:11" ht="14.1" customHeight="1" x14ac:dyDescent="0.2">
      <c r="A71" s="306"/>
      <c r="B71" s="307" t="s">
        <v>307</v>
      </c>
      <c r="C71" s="308"/>
      <c r="D71" s="113">
        <v>2.523226141861028</v>
      </c>
      <c r="E71" s="115">
        <v>6358</v>
      </c>
      <c r="F71" s="114">
        <v>6332</v>
      </c>
      <c r="G71" s="114">
        <v>6274</v>
      </c>
      <c r="H71" s="114">
        <v>6070</v>
      </c>
      <c r="I71" s="140">
        <v>6086</v>
      </c>
      <c r="J71" s="115">
        <v>272</v>
      </c>
      <c r="K71" s="116">
        <v>4.4692737430167595</v>
      </c>
    </row>
    <row r="72" spans="1:11" ht="14.1" customHeight="1" x14ac:dyDescent="0.2">
      <c r="A72" s="306">
        <v>84</v>
      </c>
      <c r="B72" s="307" t="s">
        <v>308</v>
      </c>
      <c r="C72" s="308"/>
      <c r="D72" s="113">
        <v>2.806583088273229</v>
      </c>
      <c r="E72" s="115">
        <v>7072</v>
      </c>
      <c r="F72" s="114">
        <v>7032</v>
      </c>
      <c r="G72" s="114">
        <v>6831</v>
      </c>
      <c r="H72" s="114">
        <v>6738</v>
      </c>
      <c r="I72" s="140">
        <v>6632</v>
      </c>
      <c r="J72" s="115">
        <v>440</v>
      </c>
      <c r="K72" s="116">
        <v>6.6344993968636912</v>
      </c>
    </row>
    <row r="73" spans="1:11" ht="14.1" customHeight="1" x14ac:dyDescent="0.2">
      <c r="A73" s="306" t="s">
        <v>309</v>
      </c>
      <c r="B73" s="307" t="s">
        <v>310</v>
      </c>
      <c r="C73" s="308"/>
      <c r="D73" s="113">
        <v>0.44725949384670943</v>
      </c>
      <c r="E73" s="115">
        <v>1127</v>
      </c>
      <c r="F73" s="114">
        <v>1114</v>
      </c>
      <c r="G73" s="114">
        <v>1082</v>
      </c>
      <c r="H73" s="114">
        <v>1089</v>
      </c>
      <c r="I73" s="140">
        <v>1083</v>
      </c>
      <c r="J73" s="115">
        <v>44</v>
      </c>
      <c r="K73" s="116">
        <v>4.0627885503231767</v>
      </c>
    </row>
    <row r="74" spans="1:11" ht="14.1" customHeight="1" x14ac:dyDescent="0.2">
      <c r="A74" s="306" t="s">
        <v>311</v>
      </c>
      <c r="B74" s="307" t="s">
        <v>312</v>
      </c>
      <c r="C74" s="308"/>
      <c r="D74" s="113">
        <v>0.41590767484591967</v>
      </c>
      <c r="E74" s="115">
        <v>1048</v>
      </c>
      <c r="F74" s="114">
        <v>1024</v>
      </c>
      <c r="G74" s="114">
        <v>1008</v>
      </c>
      <c r="H74" s="114">
        <v>987</v>
      </c>
      <c r="I74" s="140">
        <v>976</v>
      </c>
      <c r="J74" s="115">
        <v>72</v>
      </c>
      <c r="K74" s="116">
        <v>7.3770491803278686</v>
      </c>
    </row>
    <row r="75" spans="1:11" ht="14.1" customHeight="1" x14ac:dyDescent="0.2">
      <c r="A75" s="306" t="s">
        <v>313</v>
      </c>
      <c r="B75" s="307" t="s">
        <v>314</v>
      </c>
      <c r="C75" s="308"/>
      <c r="D75" s="113">
        <v>1.4425805325046928</v>
      </c>
      <c r="E75" s="115">
        <v>3635</v>
      </c>
      <c r="F75" s="114">
        <v>3643</v>
      </c>
      <c r="G75" s="114">
        <v>3508</v>
      </c>
      <c r="H75" s="114">
        <v>3464</v>
      </c>
      <c r="I75" s="140">
        <v>3404</v>
      </c>
      <c r="J75" s="115">
        <v>231</v>
      </c>
      <c r="K75" s="116">
        <v>6.7861339600470032</v>
      </c>
    </row>
    <row r="76" spans="1:11" ht="14.1" customHeight="1" x14ac:dyDescent="0.2">
      <c r="A76" s="306">
        <v>91</v>
      </c>
      <c r="B76" s="307" t="s">
        <v>315</v>
      </c>
      <c r="C76" s="308"/>
      <c r="D76" s="113">
        <v>0.41828882565610626</v>
      </c>
      <c r="E76" s="115">
        <v>1054</v>
      </c>
      <c r="F76" s="114">
        <v>1024</v>
      </c>
      <c r="G76" s="114">
        <v>1014</v>
      </c>
      <c r="H76" s="114">
        <v>993</v>
      </c>
      <c r="I76" s="140">
        <v>972</v>
      </c>
      <c r="J76" s="115">
        <v>82</v>
      </c>
      <c r="K76" s="116">
        <v>8.4362139917695469</v>
      </c>
    </row>
    <row r="77" spans="1:11" ht="14.1" customHeight="1" x14ac:dyDescent="0.2">
      <c r="A77" s="306">
        <v>92</v>
      </c>
      <c r="B77" s="307" t="s">
        <v>316</v>
      </c>
      <c r="C77" s="308"/>
      <c r="D77" s="113">
        <v>2.5077486615948152</v>
      </c>
      <c r="E77" s="115">
        <v>6319</v>
      </c>
      <c r="F77" s="114">
        <v>6327</v>
      </c>
      <c r="G77" s="114">
        <v>6318</v>
      </c>
      <c r="H77" s="114">
        <v>6363</v>
      </c>
      <c r="I77" s="140">
        <v>6576</v>
      </c>
      <c r="J77" s="115">
        <v>-257</v>
      </c>
      <c r="K77" s="116">
        <v>-3.9081508515815084</v>
      </c>
    </row>
    <row r="78" spans="1:11" ht="14.1" customHeight="1" x14ac:dyDescent="0.2">
      <c r="A78" s="306">
        <v>93</v>
      </c>
      <c r="B78" s="307" t="s">
        <v>317</v>
      </c>
      <c r="C78" s="308"/>
      <c r="D78" s="113">
        <v>0.13612245464899853</v>
      </c>
      <c r="E78" s="115">
        <v>343</v>
      </c>
      <c r="F78" s="114">
        <v>350</v>
      </c>
      <c r="G78" s="114">
        <v>359</v>
      </c>
      <c r="H78" s="114">
        <v>350</v>
      </c>
      <c r="I78" s="140">
        <v>351</v>
      </c>
      <c r="J78" s="115">
        <v>-8</v>
      </c>
      <c r="K78" s="116">
        <v>-2.2792022792022792</v>
      </c>
    </row>
    <row r="79" spans="1:11" ht="14.1" customHeight="1" x14ac:dyDescent="0.2">
      <c r="A79" s="306">
        <v>94</v>
      </c>
      <c r="B79" s="307" t="s">
        <v>318</v>
      </c>
      <c r="C79" s="308"/>
      <c r="D79" s="113">
        <v>0.49170764230352532</v>
      </c>
      <c r="E79" s="115">
        <v>1239</v>
      </c>
      <c r="F79" s="114">
        <v>1284</v>
      </c>
      <c r="G79" s="114">
        <v>1252</v>
      </c>
      <c r="H79" s="114">
        <v>1239</v>
      </c>
      <c r="I79" s="140">
        <v>1264</v>
      </c>
      <c r="J79" s="115">
        <v>-25</v>
      </c>
      <c r="K79" s="116">
        <v>-1.9778481012658229</v>
      </c>
    </row>
    <row r="80" spans="1:11" ht="14.1" customHeight="1" x14ac:dyDescent="0.2">
      <c r="A80" s="306" t="s">
        <v>319</v>
      </c>
      <c r="B80" s="307" t="s">
        <v>320</v>
      </c>
      <c r="C80" s="308"/>
      <c r="D80" s="113">
        <v>1.5874338734577088E-3</v>
      </c>
      <c r="E80" s="115">
        <v>4</v>
      </c>
      <c r="F80" s="114">
        <v>4</v>
      </c>
      <c r="G80" s="114">
        <v>6</v>
      </c>
      <c r="H80" s="114">
        <v>3</v>
      </c>
      <c r="I80" s="140">
        <v>6</v>
      </c>
      <c r="J80" s="115">
        <v>-2</v>
      </c>
      <c r="K80" s="116">
        <v>-33.333333333333336</v>
      </c>
    </row>
    <row r="81" spans="1:11" ht="14.1" customHeight="1" x14ac:dyDescent="0.2">
      <c r="A81" s="310" t="s">
        <v>321</v>
      </c>
      <c r="B81" s="311" t="s">
        <v>224</v>
      </c>
      <c r="C81" s="312"/>
      <c r="D81" s="125">
        <v>0.23970251489211403</v>
      </c>
      <c r="E81" s="143">
        <v>604</v>
      </c>
      <c r="F81" s="144">
        <v>648</v>
      </c>
      <c r="G81" s="144">
        <v>650</v>
      </c>
      <c r="H81" s="144">
        <v>606</v>
      </c>
      <c r="I81" s="145">
        <v>613</v>
      </c>
      <c r="J81" s="143">
        <v>-9</v>
      </c>
      <c r="K81" s="146">
        <v>-1.4681892332789559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53858</v>
      </c>
      <c r="E12" s="114">
        <v>55808</v>
      </c>
      <c r="F12" s="114">
        <v>55322</v>
      </c>
      <c r="G12" s="114">
        <v>55661</v>
      </c>
      <c r="H12" s="140">
        <v>55211</v>
      </c>
      <c r="I12" s="115">
        <v>-1353</v>
      </c>
      <c r="J12" s="116">
        <v>-2.4505986125953161</v>
      </c>
      <c r="K12"/>
      <c r="L12"/>
      <c r="M12"/>
      <c r="N12"/>
      <c r="O12"/>
      <c r="P12"/>
    </row>
    <row r="13" spans="1:16" s="110" customFormat="1" ht="14.45" customHeight="1" x14ac:dyDescent="0.2">
      <c r="A13" s="120" t="s">
        <v>105</v>
      </c>
      <c r="B13" s="119" t="s">
        <v>106</v>
      </c>
      <c r="C13" s="113">
        <v>41.290059044153146</v>
      </c>
      <c r="D13" s="115">
        <v>22238</v>
      </c>
      <c r="E13" s="114">
        <v>23073</v>
      </c>
      <c r="F13" s="114">
        <v>22924</v>
      </c>
      <c r="G13" s="114">
        <v>22952</v>
      </c>
      <c r="H13" s="140">
        <v>22808</v>
      </c>
      <c r="I13" s="115">
        <v>-570</v>
      </c>
      <c r="J13" s="116">
        <v>-2.4991231146965975</v>
      </c>
      <c r="K13"/>
      <c r="L13"/>
      <c r="M13"/>
      <c r="N13"/>
      <c r="O13"/>
      <c r="P13"/>
    </row>
    <row r="14" spans="1:16" s="110" customFormat="1" ht="14.45" customHeight="1" x14ac:dyDescent="0.2">
      <c r="A14" s="120"/>
      <c r="B14" s="119" t="s">
        <v>107</v>
      </c>
      <c r="C14" s="113">
        <v>58.709940955846854</v>
      </c>
      <c r="D14" s="115">
        <v>31620</v>
      </c>
      <c r="E14" s="114">
        <v>32735</v>
      </c>
      <c r="F14" s="114">
        <v>32398</v>
      </c>
      <c r="G14" s="114">
        <v>32709</v>
      </c>
      <c r="H14" s="140">
        <v>32403</v>
      </c>
      <c r="I14" s="115">
        <v>-783</v>
      </c>
      <c r="J14" s="116">
        <v>-2.416442921951671</v>
      </c>
      <c r="K14"/>
      <c r="L14"/>
      <c r="M14"/>
      <c r="N14"/>
      <c r="O14"/>
      <c r="P14"/>
    </row>
    <row r="15" spans="1:16" s="110" customFormat="1" ht="14.45" customHeight="1" x14ac:dyDescent="0.2">
      <c r="A15" s="118" t="s">
        <v>105</v>
      </c>
      <c r="B15" s="121" t="s">
        <v>108</v>
      </c>
      <c r="C15" s="113">
        <v>19.850347209328234</v>
      </c>
      <c r="D15" s="115">
        <v>10691</v>
      </c>
      <c r="E15" s="114">
        <v>11216</v>
      </c>
      <c r="F15" s="114">
        <v>10823</v>
      </c>
      <c r="G15" s="114">
        <v>11027</v>
      </c>
      <c r="H15" s="140">
        <v>10653</v>
      </c>
      <c r="I15" s="115">
        <v>38</v>
      </c>
      <c r="J15" s="116">
        <v>0.35670703088331923</v>
      </c>
      <c r="K15"/>
      <c r="L15"/>
      <c r="M15"/>
      <c r="N15"/>
      <c r="O15"/>
      <c r="P15"/>
    </row>
    <row r="16" spans="1:16" s="110" customFormat="1" ht="14.45" customHeight="1" x14ac:dyDescent="0.2">
      <c r="A16" s="118"/>
      <c r="B16" s="121" t="s">
        <v>109</v>
      </c>
      <c r="C16" s="113">
        <v>50.818819859630878</v>
      </c>
      <c r="D16" s="115">
        <v>27370</v>
      </c>
      <c r="E16" s="114">
        <v>28504</v>
      </c>
      <c r="F16" s="114">
        <v>28499</v>
      </c>
      <c r="G16" s="114">
        <v>28611</v>
      </c>
      <c r="H16" s="140">
        <v>28577</v>
      </c>
      <c r="I16" s="115">
        <v>-1207</v>
      </c>
      <c r="J16" s="116">
        <v>-4.2236763831052944</v>
      </c>
      <c r="K16"/>
      <c r="L16"/>
      <c r="M16"/>
      <c r="N16"/>
      <c r="O16"/>
      <c r="P16"/>
    </row>
    <row r="17" spans="1:16" s="110" customFormat="1" ht="14.45" customHeight="1" x14ac:dyDescent="0.2">
      <c r="A17" s="118"/>
      <c r="B17" s="121" t="s">
        <v>110</v>
      </c>
      <c r="C17" s="113">
        <v>17.126517880352036</v>
      </c>
      <c r="D17" s="115">
        <v>9224</v>
      </c>
      <c r="E17" s="114">
        <v>9395</v>
      </c>
      <c r="F17" s="114">
        <v>9394</v>
      </c>
      <c r="G17" s="114">
        <v>9385</v>
      </c>
      <c r="H17" s="140">
        <v>9398</v>
      </c>
      <c r="I17" s="115">
        <v>-174</v>
      </c>
      <c r="J17" s="116">
        <v>-1.851457756969568</v>
      </c>
      <c r="K17"/>
      <c r="L17"/>
      <c r="M17"/>
      <c r="N17"/>
      <c r="O17"/>
      <c r="P17"/>
    </row>
    <row r="18" spans="1:16" s="110" customFormat="1" ht="14.45" customHeight="1" x14ac:dyDescent="0.2">
      <c r="A18" s="120"/>
      <c r="B18" s="121" t="s">
        <v>111</v>
      </c>
      <c r="C18" s="113">
        <v>12.204315050688848</v>
      </c>
      <c r="D18" s="115">
        <v>6573</v>
      </c>
      <c r="E18" s="114">
        <v>6693</v>
      </c>
      <c r="F18" s="114">
        <v>6606</v>
      </c>
      <c r="G18" s="114">
        <v>6638</v>
      </c>
      <c r="H18" s="140">
        <v>6583</v>
      </c>
      <c r="I18" s="115">
        <v>-10</v>
      </c>
      <c r="J18" s="116">
        <v>-0.15190642564180465</v>
      </c>
      <c r="K18"/>
      <c r="L18"/>
      <c r="M18"/>
      <c r="N18"/>
      <c r="O18"/>
      <c r="P18"/>
    </row>
    <row r="19" spans="1:16" s="110" customFormat="1" ht="14.45" customHeight="1" x14ac:dyDescent="0.2">
      <c r="A19" s="120"/>
      <c r="B19" s="121" t="s">
        <v>112</v>
      </c>
      <c r="C19" s="113">
        <v>1.0973300159679156</v>
      </c>
      <c r="D19" s="115">
        <v>591</v>
      </c>
      <c r="E19" s="114">
        <v>640</v>
      </c>
      <c r="F19" s="114">
        <v>670</v>
      </c>
      <c r="G19" s="114">
        <v>651</v>
      </c>
      <c r="H19" s="140">
        <v>639</v>
      </c>
      <c r="I19" s="115">
        <v>-48</v>
      </c>
      <c r="J19" s="116">
        <v>-7.511737089201878</v>
      </c>
      <c r="K19"/>
      <c r="L19"/>
      <c r="M19"/>
      <c r="N19"/>
      <c r="O19"/>
      <c r="P19"/>
    </row>
    <row r="20" spans="1:16" s="110" customFormat="1" ht="14.45" customHeight="1" x14ac:dyDescent="0.2">
      <c r="A20" s="120" t="s">
        <v>113</v>
      </c>
      <c r="B20" s="119" t="s">
        <v>116</v>
      </c>
      <c r="C20" s="113">
        <v>82.604255635188835</v>
      </c>
      <c r="D20" s="115">
        <v>44489</v>
      </c>
      <c r="E20" s="114">
        <v>46134</v>
      </c>
      <c r="F20" s="114">
        <v>45789</v>
      </c>
      <c r="G20" s="114">
        <v>46197</v>
      </c>
      <c r="H20" s="140">
        <v>45863</v>
      </c>
      <c r="I20" s="115">
        <v>-1374</v>
      </c>
      <c r="J20" s="116">
        <v>-2.9958790310271897</v>
      </c>
      <c r="K20"/>
      <c r="L20"/>
      <c r="M20"/>
      <c r="N20"/>
      <c r="O20"/>
      <c r="P20"/>
    </row>
    <row r="21" spans="1:16" s="110" customFormat="1" ht="14.45" customHeight="1" x14ac:dyDescent="0.2">
      <c r="A21" s="123"/>
      <c r="B21" s="124" t="s">
        <v>117</v>
      </c>
      <c r="C21" s="125">
        <v>17.033681161573025</v>
      </c>
      <c r="D21" s="143">
        <v>9174</v>
      </c>
      <c r="E21" s="144">
        <v>9476</v>
      </c>
      <c r="F21" s="144">
        <v>9339</v>
      </c>
      <c r="G21" s="144">
        <v>9263</v>
      </c>
      <c r="H21" s="145">
        <v>9155</v>
      </c>
      <c r="I21" s="143">
        <v>19</v>
      </c>
      <c r="J21" s="146">
        <v>0.20753686510103769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48457</v>
      </c>
      <c r="E56" s="114">
        <v>50521</v>
      </c>
      <c r="F56" s="114">
        <v>50020</v>
      </c>
      <c r="G56" s="114">
        <v>50376</v>
      </c>
      <c r="H56" s="140">
        <v>50063</v>
      </c>
      <c r="I56" s="115">
        <v>-1606</v>
      </c>
      <c r="J56" s="116">
        <v>-3.2079579729540777</v>
      </c>
      <c r="K56"/>
      <c r="L56"/>
      <c r="M56"/>
      <c r="N56"/>
      <c r="O56"/>
      <c r="P56"/>
    </row>
    <row r="57" spans="1:16" s="110" customFormat="1" ht="14.45" customHeight="1" x14ac:dyDescent="0.2">
      <c r="A57" s="120" t="s">
        <v>105</v>
      </c>
      <c r="B57" s="119" t="s">
        <v>106</v>
      </c>
      <c r="C57" s="113">
        <v>43.166106032152214</v>
      </c>
      <c r="D57" s="115">
        <v>20917</v>
      </c>
      <c r="E57" s="114">
        <v>21780</v>
      </c>
      <c r="F57" s="114">
        <v>21465</v>
      </c>
      <c r="G57" s="114">
        <v>21427</v>
      </c>
      <c r="H57" s="140">
        <v>21258</v>
      </c>
      <c r="I57" s="115">
        <v>-341</v>
      </c>
      <c r="J57" s="116">
        <v>-1.604101985135008</v>
      </c>
    </row>
    <row r="58" spans="1:16" s="110" customFormat="1" ht="14.45" customHeight="1" x14ac:dyDescent="0.2">
      <c r="A58" s="120"/>
      <c r="B58" s="119" t="s">
        <v>107</v>
      </c>
      <c r="C58" s="113">
        <v>56.833893967847786</v>
      </c>
      <c r="D58" s="115">
        <v>27540</v>
      </c>
      <c r="E58" s="114">
        <v>28741</v>
      </c>
      <c r="F58" s="114">
        <v>28555</v>
      </c>
      <c r="G58" s="114">
        <v>28949</v>
      </c>
      <c r="H58" s="140">
        <v>28805</v>
      </c>
      <c r="I58" s="115">
        <v>-1265</v>
      </c>
      <c r="J58" s="116">
        <v>-4.3915986807845862</v>
      </c>
    </row>
    <row r="59" spans="1:16" s="110" customFormat="1" ht="14.45" customHeight="1" x14ac:dyDescent="0.2">
      <c r="A59" s="118" t="s">
        <v>105</v>
      </c>
      <c r="B59" s="121" t="s">
        <v>108</v>
      </c>
      <c r="C59" s="113">
        <v>20.795757062963041</v>
      </c>
      <c r="D59" s="115">
        <v>10077</v>
      </c>
      <c r="E59" s="114">
        <v>10678</v>
      </c>
      <c r="F59" s="114">
        <v>10299</v>
      </c>
      <c r="G59" s="114">
        <v>10488</v>
      </c>
      <c r="H59" s="140">
        <v>10127</v>
      </c>
      <c r="I59" s="115">
        <v>-50</v>
      </c>
      <c r="J59" s="116">
        <v>-0.49372963365261185</v>
      </c>
    </row>
    <row r="60" spans="1:16" s="110" customFormat="1" ht="14.45" customHeight="1" x14ac:dyDescent="0.2">
      <c r="A60" s="118"/>
      <c r="B60" s="121" t="s">
        <v>109</v>
      </c>
      <c r="C60" s="113">
        <v>50.168190354334769</v>
      </c>
      <c r="D60" s="115">
        <v>24310</v>
      </c>
      <c r="E60" s="114">
        <v>25480</v>
      </c>
      <c r="F60" s="114">
        <v>25433</v>
      </c>
      <c r="G60" s="114">
        <v>25602</v>
      </c>
      <c r="H60" s="140">
        <v>25678</v>
      </c>
      <c r="I60" s="115">
        <v>-1368</v>
      </c>
      <c r="J60" s="116">
        <v>-5.3275177194485552</v>
      </c>
    </row>
    <row r="61" spans="1:16" s="110" customFormat="1" ht="14.45" customHeight="1" x14ac:dyDescent="0.2">
      <c r="A61" s="118"/>
      <c r="B61" s="121" t="s">
        <v>110</v>
      </c>
      <c r="C61" s="113">
        <v>16.373279402356729</v>
      </c>
      <c r="D61" s="115">
        <v>7934</v>
      </c>
      <c r="E61" s="114">
        <v>8065</v>
      </c>
      <c r="F61" s="114">
        <v>8061</v>
      </c>
      <c r="G61" s="114">
        <v>8078</v>
      </c>
      <c r="H61" s="140">
        <v>8120</v>
      </c>
      <c r="I61" s="115">
        <v>-186</v>
      </c>
      <c r="J61" s="116">
        <v>-2.2906403940886699</v>
      </c>
    </row>
    <row r="62" spans="1:16" s="110" customFormat="1" ht="14.45" customHeight="1" x14ac:dyDescent="0.2">
      <c r="A62" s="120"/>
      <c r="B62" s="121" t="s">
        <v>111</v>
      </c>
      <c r="C62" s="113">
        <v>12.662773180345461</v>
      </c>
      <c r="D62" s="115">
        <v>6136</v>
      </c>
      <c r="E62" s="114">
        <v>6298</v>
      </c>
      <c r="F62" s="114">
        <v>6227</v>
      </c>
      <c r="G62" s="114">
        <v>6208</v>
      </c>
      <c r="H62" s="140">
        <v>6138</v>
      </c>
      <c r="I62" s="115">
        <v>-2</v>
      </c>
      <c r="J62" s="116">
        <v>-3.2583903551645491E-2</v>
      </c>
    </row>
    <row r="63" spans="1:16" s="110" customFormat="1" ht="14.45" customHeight="1" x14ac:dyDescent="0.2">
      <c r="A63" s="120"/>
      <c r="B63" s="121" t="s">
        <v>112</v>
      </c>
      <c r="C63" s="113">
        <v>1.1783643230080276</v>
      </c>
      <c r="D63" s="115">
        <v>571</v>
      </c>
      <c r="E63" s="114">
        <v>609</v>
      </c>
      <c r="F63" s="114">
        <v>631</v>
      </c>
      <c r="G63" s="114">
        <v>599</v>
      </c>
      <c r="H63" s="140">
        <v>590</v>
      </c>
      <c r="I63" s="115">
        <v>-19</v>
      </c>
      <c r="J63" s="116">
        <v>-3.2203389830508473</v>
      </c>
    </row>
    <row r="64" spans="1:16" s="110" customFormat="1" ht="14.45" customHeight="1" x14ac:dyDescent="0.2">
      <c r="A64" s="120" t="s">
        <v>113</v>
      </c>
      <c r="B64" s="119" t="s">
        <v>116</v>
      </c>
      <c r="C64" s="113">
        <v>81.746703262686509</v>
      </c>
      <c r="D64" s="115">
        <v>39612</v>
      </c>
      <c r="E64" s="114">
        <v>41346</v>
      </c>
      <c r="F64" s="114">
        <v>40977</v>
      </c>
      <c r="G64" s="114">
        <v>41259</v>
      </c>
      <c r="H64" s="140">
        <v>41058</v>
      </c>
      <c r="I64" s="115">
        <v>-1446</v>
      </c>
      <c r="J64" s="116">
        <v>-3.5218471430659068</v>
      </c>
    </row>
    <row r="65" spans="1:10" s="110" customFormat="1" ht="14.45" customHeight="1" x14ac:dyDescent="0.2">
      <c r="A65" s="123"/>
      <c r="B65" s="124" t="s">
        <v>117</v>
      </c>
      <c r="C65" s="125">
        <v>17.852941783436862</v>
      </c>
      <c r="D65" s="143">
        <v>8651</v>
      </c>
      <c r="E65" s="144">
        <v>8967</v>
      </c>
      <c r="F65" s="144">
        <v>8843</v>
      </c>
      <c r="G65" s="144">
        <v>8905</v>
      </c>
      <c r="H65" s="145">
        <v>8804</v>
      </c>
      <c r="I65" s="143">
        <v>-153</v>
      </c>
      <c r="J65" s="146">
        <v>-1.7378464334393458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53858</v>
      </c>
      <c r="G11" s="114">
        <v>55808</v>
      </c>
      <c r="H11" s="114">
        <v>55322</v>
      </c>
      <c r="I11" s="114">
        <v>55661</v>
      </c>
      <c r="J11" s="140">
        <v>55211</v>
      </c>
      <c r="K11" s="114">
        <v>-1353</v>
      </c>
      <c r="L11" s="116">
        <v>-2.4505986125953161</v>
      </c>
    </row>
    <row r="12" spans="1:17" s="110" customFormat="1" ht="24" customHeight="1" x14ac:dyDescent="0.2">
      <c r="A12" s="606" t="s">
        <v>185</v>
      </c>
      <c r="B12" s="607"/>
      <c r="C12" s="607"/>
      <c r="D12" s="608"/>
      <c r="E12" s="113">
        <v>41.290059044153146</v>
      </c>
      <c r="F12" s="115">
        <v>22238</v>
      </c>
      <c r="G12" s="114">
        <v>23073</v>
      </c>
      <c r="H12" s="114">
        <v>22924</v>
      </c>
      <c r="I12" s="114">
        <v>22952</v>
      </c>
      <c r="J12" s="140">
        <v>22808</v>
      </c>
      <c r="K12" s="114">
        <v>-570</v>
      </c>
      <c r="L12" s="116">
        <v>-2.4991231146965975</v>
      </c>
    </row>
    <row r="13" spans="1:17" s="110" customFormat="1" ht="15" customHeight="1" x14ac:dyDescent="0.2">
      <c r="A13" s="120"/>
      <c r="B13" s="609" t="s">
        <v>107</v>
      </c>
      <c r="C13" s="609"/>
      <c r="E13" s="113">
        <v>58.709940955846854</v>
      </c>
      <c r="F13" s="115">
        <v>31620</v>
      </c>
      <c r="G13" s="114">
        <v>32735</v>
      </c>
      <c r="H13" s="114">
        <v>32398</v>
      </c>
      <c r="I13" s="114">
        <v>32709</v>
      </c>
      <c r="J13" s="140">
        <v>32403</v>
      </c>
      <c r="K13" s="114">
        <v>-783</v>
      </c>
      <c r="L13" s="116">
        <v>-2.416442921951671</v>
      </c>
    </row>
    <row r="14" spans="1:17" s="110" customFormat="1" ht="22.5" customHeight="1" x14ac:dyDescent="0.2">
      <c r="A14" s="606" t="s">
        <v>186</v>
      </c>
      <c r="B14" s="607"/>
      <c r="C14" s="607"/>
      <c r="D14" s="608"/>
      <c r="E14" s="113">
        <v>19.850347209328234</v>
      </c>
      <c r="F14" s="115">
        <v>10691</v>
      </c>
      <c r="G14" s="114">
        <v>11216</v>
      </c>
      <c r="H14" s="114">
        <v>10823</v>
      </c>
      <c r="I14" s="114">
        <v>11027</v>
      </c>
      <c r="J14" s="140">
        <v>10653</v>
      </c>
      <c r="K14" s="114">
        <v>38</v>
      </c>
      <c r="L14" s="116">
        <v>0.35670703088331923</v>
      </c>
    </row>
    <row r="15" spans="1:17" s="110" customFormat="1" ht="15" customHeight="1" x14ac:dyDescent="0.2">
      <c r="A15" s="120"/>
      <c r="B15" s="119"/>
      <c r="C15" s="258" t="s">
        <v>106</v>
      </c>
      <c r="E15" s="113">
        <v>47.656907679356465</v>
      </c>
      <c r="F15" s="115">
        <v>5095</v>
      </c>
      <c r="G15" s="114">
        <v>5345</v>
      </c>
      <c r="H15" s="114">
        <v>5162</v>
      </c>
      <c r="I15" s="114">
        <v>5277</v>
      </c>
      <c r="J15" s="140">
        <v>5133</v>
      </c>
      <c r="K15" s="114">
        <v>-38</v>
      </c>
      <c r="L15" s="116">
        <v>-0.74030781219559716</v>
      </c>
    </row>
    <row r="16" spans="1:17" s="110" customFormat="1" ht="15" customHeight="1" x14ac:dyDescent="0.2">
      <c r="A16" s="120"/>
      <c r="B16" s="119"/>
      <c r="C16" s="258" t="s">
        <v>107</v>
      </c>
      <c r="E16" s="113">
        <v>52.343092320643535</v>
      </c>
      <c r="F16" s="115">
        <v>5596</v>
      </c>
      <c r="G16" s="114">
        <v>5871</v>
      </c>
      <c r="H16" s="114">
        <v>5661</v>
      </c>
      <c r="I16" s="114">
        <v>5750</v>
      </c>
      <c r="J16" s="140">
        <v>5520</v>
      </c>
      <c r="K16" s="114">
        <v>76</v>
      </c>
      <c r="L16" s="116">
        <v>1.3768115942028984</v>
      </c>
    </row>
    <row r="17" spans="1:12" s="110" customFormat="1" ht="15" customHeight="1" x14ac:dyDescent="0.2">
      <c r="A17" s="120"/>
      <c r="B17" s="121" t="s">
        <v>109</v>
      </c>
      <c r="C17" s="258"/>
      <c r="E17" s="113">
        <v>50.818819859630878</v>
      </c>
      <c r="F17" s="115">
        <v>27370</v>
      </c>
      <c r="G17" s="114">
        <v>28504</v>
      </c>
      <c r="H17" s="114">
        <v>28499</v>
      </c>
      <c r="I17" s="114">
        <v>28611</v>
      </c>
      <c r="J17" s="140">
        <v>28577</v>
      </c>
      <c r="K17" s="114">
        <v>-1207</v>
      </c>
      <c r="L17" s="116">
        <v>-4.2236763831052944</v>
      </c>
    </row>
    <row r="18" spans="1:12" s="110" customFormat="1" ht="15" customHeight="1" x14ac:dyDescent="0.2">
      <c r="A18" s="120"/>
      <c r="B18" s="119"/>
      <c r="C18" s="258" t="s">
        <v>106</v>
      </c>
      <c r="E18" s="113">
        <v>38.100109609061015</v>
      </c>
      <c r="F18" s="115">
        <v>10428</v>
      </c>
      <c r="G18" s="114">
        <v>10905</v>
      </c>
      <c r="H18" s="114">
        <v>10952</v>
      </c>
      <c r="I18" s="114">
        <v>10856</v>
      </c>
      <c r="J18" s="140">
        <v>10847</v>
      </c>
      <c r="K18" s="114">
        <v>-419</v>
      </c>
      <c r="L18" s="116">
        <v>-3.862819212685535</v>
      </c>
    </row>
    <row r="19" spans="1:12" s="110" customFormat="1" ht="15" customHeight="1" x14ac:dyDescent="0.2">
      <c r="A19" s="120"/>
      <c r="B19" s="119"/>
      <c r="C19" s="258" t="s">
        <v>107</v>
      </c>
      <c r="E19" s="113">
        <v>61.899890390938985</v>
      </c>
      <c r="F19" s="115">
        <v>16942</v>
      </c>
      <c r="G19" s="114">
        <v>17599</v>
      </c>
      <c r="H19" s="114">
        <v>17547</v>
      </c>
      <c r="I19" s="114">
        <v>17755</v>
      </c>
      <c r="J19" s="140">
        <v>17730</v>
      </c>
      <c r="K19" s="114">
        <v>-788</v>
      </c>
      <c r="L19" s="116">
        <v>-4.4444444444444446</v>
      </c>
    </row>
    <row r="20" spans="1:12" s="110" customFormat="1" ht="15" customHeight="1" x14ac:dyDescent="0.2">
      <c r="A20" s="120"/>
      <c r="B20" s="121" t="s">
        <v>110</v>
      </c>
      <c r="C20" s="258"/>
      <c r="E20" s="113">
        <v>17.126517880352036</v>
      </c>
      <c r="F20" s="115">
        <v>9224</v>
      </c>
      <c r="G20" s="114">
        <v>9395</v>
      </c>
      <c r="H20" s="114">
        <v>9394</v>
      </c>
      <c r="I20" s="114">
        <v>9385</v>
      </c>
      <c r="J20" s="140">
        <v>9398</v>
      </c>
      <c r="K20" s="114">
        <v>-174</v>
      </c>
      <c r="L20" s="116">
        <v>-1.851457756969568</v>
      </c>
    </row>
    <row r="21" spans="1:12" s="110" customFormat="1" ht="15" customHeight="1" x14ac:dyDescent="0.2">
      <c r="A21" s="120"/>
      <c r="B21" s="119"/>
      <c r="C21" s="258" t="s">
        <v>106</v>
      </c>
      <c r="E21" s="113">
        <v>35.223330442324368</v>
      </c>
      <c r="F21" s="115">
        <v>3249</v>
      </c>
      <c r="G21" s="114">
        <v>3314</v>
      </c>
      <c r="H21" s="114">
        <v>3330</v>
      </c>
      <c r="I21" s="114">
        <v>3321</v>
      </c>
      <c r="J21" s="140">
        <v>3337</v>
      </c>
      <c r="K21" s="114">
        <v>-88</v>
      </c>
      <c r="L21" s="116">
        <v>-2.6370991908900208</v>
      </c>
    </row>
    <row r="22" spans="1:12" s="110" customFormat="1" ht="15" customHeight="1" x14ac:dyDescent="0.2">
      <c r="A22" s="120"/>
      <c r="B22" s="119"/>
      <c r="C22" s="258" t="s">
        <v>107</v>
      </c>
      <c r="E22" s="113">
        <v>64.776669557675632</v>
      </c>
      <c r="F22" s="115">
        <v>5975</v>
      </c>
      <c r="G22" s="114">
        <v>6081</v>
      </c>
      <c r="H22" s="114">
        <v>6064</v>
      </c>
      <c r="I22" s="114">
        <v>6064</v>
      </c>
      <c r="J22" s="140">
        <v>6061</v>
      </c>
      <c r="K22" s="114">
        <v>-86</v>
      </c>
      <c r="L22" s="116">
        <v>-1.4189077709948854</v>
      </c>
    </row>
    <row r="23" spans="1:12" s="110" customFormat="1" ht="15" customHeight="1" x14ac:dyDescent="0.2">
      <c r="A23" s="120"/>
      <c r="B23" s="121" t="s">
        <v>111</v>
      </c>
      <c r="C23" s="258"/>
      <c r="E23" s="113">
        <v>12.204315050688848</v>
      </c>
      <c r="F23" s="115">
        <v>6573</v>
      </c>
      <c r="G23" s="114">
        <v>6693</v>
      </c>
      <c r="H23" s="114">
        <v>6606</v>
      </c>
      <c r="I23" s="114">
        <v>6638</v>
      </c>
      <c r="J23" s="140">
        <v>6583</v>
      </c>
      <c r="K23" s="114">
        <v>-10</v>
      </c>
      <c r="L23" s="116">
        <v>-0.15190642564180465</v>
      </c>
    </row>
    <row r="24" spans="1:12" s="110" customFormat="1" ht="15" customHeight="1" x14ac:dyDescent="0.2">
      <c r="A24" s="120"/>
      <c r="B24" s="119"/>
      <c r="C24" s="258" t="s">
        <v>106</v>
      </c>
      <c r="E24" s="113">
        <v>52.730868705309597</v>
      </c>
      <c r="F24" s="115">
        <v>3466</v>
      </c>
      <c r="G24" s="114">
        <v>3509</v>
      </c>
      <c r="H24" s="114">
        <v>3480</v>
      </c>
      <c r="I24" s="114">
        <v>3498</v>
      </c>
      <c r="J24" s="140">
        <v>3491</v>
      </c>
      <c r="K24" s="114">
        <v>-25</v>
      </c>
      <c r="L24" s="116">
        <v>-0.71612718418791177</v>
      </c>
    </row>
    <row r="25" spans="1:12" s="110" customFormat="1" ht="15" customHeight="1" x14ac:dyDescent="0.2">
      <c r="A25" s="120"/>
      <c r="B25" s="119"/>
      <c r="C25" s="258" t="s">
        <v>107</v>
      </c>
      <c r="E25" s="113">
        <v>47.269131294690403</v>
      </c>
      <c r="F25" s="115">
        <v>3107</v>
      </c>
      <c r="G25" s="114">
        <v>3184</v>
      </c>
      <c r="H25" s="114">
        <v>3126</v>
      </c>
      <c r="I25" s="114">
        <v>3140</v>
      </c>
      <c r="J25" s="140">
        <v>3092</v>
      </c>
      <c r="K25" s="114">
        <v>15</v>
      </c>
      <c r="L25" s="116">
        <v>0.48512289780077622</v>
      </c>
    </row>
    <row r="26" spans="1:12" s="110" customFormat="1" ht="15" customHeight="1" x14ac:dyDescent="0.2">
      <c r="A26" s="120"/>
      <c r="C26" s="121" t="s">
        <v>187</v>
      </c>
      <c r="D26" s="110" t="s">
        <v>188</v>
      </c>
      <c r="E26" s="113">
        <v>1.0973300159679156</v>
      </c>
      <c r="F26" s="115">
        <v>591</v>
      </c>
      <c r="G26" s="114">
        <v>640</v>
      </c>
      <c r="H26" s="114">
        <v>670</v>
      </c>
      <c r="I26" s="114">
        <v>651</v>
      </c>
      <c r="J26" s="140">
        <v>639</v>
      </c>
      <c r="K26" s="114">
        <v>-48</v>
      </c>
      <c r="L26" s="116">
        <v>-7.511737089201878</v>
      </c>
    </row>
    <row r="27" spans="1:12" s="110" customFormat="1" ht="15" customHeight="1" x14ac:dyDescent="0.2">
      <c r="A27" s="120"/>
      <c r="B27" s="119"/>
      <c r="D27" s="259" t="s">
        <v>106</v>
      </c>
      <c r="E27" s="113">
        <v>45.346869712351946</v>
      </c>
      <c r="F27" s="115">
        <v>268</v>
      </c>
      <c r="G27" s="114">
        <v>285</v>
      </c>
      <c r="H27" s="114">
        <v>309</v>
      </c>
      <c r="I27" s="114">
        <v>308</v>
      </c>
      <c r="J27" s="140">
        <v>320</v>
      </c>
      <c r="K27" s="114">
        <v>-52</v>
      </c>
      <c r="L27" s="116">
        <v>-16.25</v>
      </c>
    </row>
    <row r="28" spans="1:12" s="110" customFormat="1" ht="15" customHeight="1" x14ac:dyDescent="0.2">
      <c r="A28" s="120"/>
      <c r="B28" s="119"/>
      <c r="D28" s="259" t="s">
        <v>107</v>
      </c>
      <c r="E28" s="113">
        <v>54.653130287648054</v>
      </c>
      <c r="F28" s="115">
        <v>323</v>
      </c>
      <c r="G28" s="114">
        <v>355</v>
      </c>
      <c r="H28" s="114">
        <v>361</v>
      </c>
      <c r="I28" s="114">
        <v>343</v>
      </c>
      <c r="J28" s="140">
        <v>319</v>
      </c>
      <c r="K28" s="114">
        <v>4</v>
      </c>
      <c r="L28" s="116">
        <v>1.2539184952978057</v>
      </c>
    </row>
    <row r="29" spans="1:12" s="110" customFormat="1" ht="24" customHeight="1" x14ac:dyDescent="0.2">
      <c r="A29" s="606" t="s">
        <v>189</v>
      </c>
      <c r="B29" s="607"/>
      <c r="C29" s="607"/>
      <c r="D29" s="608"/>
      <c r="E29" s="113">
        <v>82.604255635188835</v>
      </c>
      <c r="F29" s="115">
        <v>44489</v>
      </c>
      <c r="G29" s="114">
        <v>46134</v>
      </c>
      <c r="H29" s="114">
        <v>45789</v>
      </c>
      <c r="I29" s="114">
        <v>46197</v>
      </c>
      <c r="J29" s="140">
        <v>45863</v>
      </c>
      <c r="K29" s="114">
        <v>-1374</v>
      </c>
      <c r="L29" s="116">
        <v>-2.9958790310271897</v>
      </c>
    </row>
    <row r="30" spans="1:12" s="110" customFormat="1" ht="15" customHeight="1" x14ac:dyDescent="0.2">
      <c r="A30" s="120"/>
      <c r="B30" s="119"/>
      <c r="C30" s="258" t="s">
        <v>106</v>
      </c>
      <c r="E30" s="113">
        <v>40.85953831284138</v>
      </c>
      <c r="F30" s="115">
        <v>18178</v>
      </c>
      <c r="G30" s="114">
        <v>18840</v>
      </c>
      <c r="H30" s="114">
        <v>18764</v>
      </c>
      <c r="I30" s="114">
        <v>18817</v>
      </c>
      <c r="J30" s="140">
        <v>18721</v>
      </c>
      <c r="K30" s="114">
        <v>-543</v>
      </c>
      <c r="L30" s="116">
        <v>-2.9004860851450243</v>
      </c>
    </row>
    <row r="31" spans="1:12" s="110" customFormat="1" ht="15" customHeight="1" x14ac:dyDescent="0.2">
      <c r="A31" s="120"/>
      <c r="B31" s="119"/>
      <c r="C31" s="258" t="s">
        <v>107</v>
      </c>
      <c r="E31" s="113">
        <v>59.14046168715862</v>
      </c>
      <c r="F31" s="115">
        <v>26311</v>
      </c>
      <c r="G31" s="114">
        <v>27294</v>
      </c>
      <c r="H31" s="114">
        <v>27025</v>
      </c>
      <c r="I31" s="114">
        <v>27380</v>
      </c>
      <c r="J31" s="140">
        <v>27142</v>
      </c>
      <c r="K31" s="114">
        <v>-831</v>
      </c>
      <c r="L31" s="116">
        <v>-3.0616756318620588</v>
      </c>
    </row>
    <row r="32" spans="1:12" s="110" customFormat="1" ht="15" customHeight="1" x14ac:dyDescent="0.2">
      <c r="A32" s="120"/>
      <c r="B32" s="119" t="s">
        <v>117</v>
      </c>
      <c r="C32" s="258"/>
      <c r="E32" s="113">
        <v>17.033681161573025</v>
      </c>
      <c r="F32" s="114">
        <v>9174</v>
      </c>
      <c r="G32" s="114">
        <v>9476</v>
      </c>
      <c r="H32" s="114">
        <v>9339</v>
      </c>
      <c r="I32" s="114">
        <v>9263</v>
      </c>
      <c r="J32" s="140">
        <v>9155</v>
      </c>
      <c r="K32" s="114">
        <v>19</v>
      </c>
      <c r="L32" s="116">
        <v>0.20753686510103769</v>
      </c>
    </row>
    <row r="33" spans="1:12" s="110" customFormat="1" ht="15" customHeight="1" x14ac:dyDescent="0.2">
      <c r="A33" s="120"/>
      <c r="B33" s="119"/>
      <c r="C33" s="258" t="s">
        <v>106</v>
      </c>
      <c r="E33" s="113">
        <v>43.416176149989099</v>
      </c>
      <c r="F33" s="114">
        <v>3983</v>
      </c>
      <c r="G33" s="114">
        <v>4155</v>
      </c>
      <c r="H33" s="114">
        <v>4087</v>
      </c>
      <c r="I33" s="114">
        <v>4057</v>
      </c>
      <c r="J33" s="140">
        <v>4010</v>
      </c>
      <c r="K33" s="114">
        <v>-27</v>
      </c>
      <c r="L33" s="116">
        <v>-0.67331670822942646</v>
      </c>
    </row>
    <row r="34" spans="1:12" s="110" customFormat="1" ht="15" customHeight="1" x14ac:dyDescent="0.2">
      <c r="A34" s="120"/>
      <c r="B34" s="119"/>
      <c r="C34" s="258" t="s">
        <v>107</v>
      </c>
      <c r="E34" s="113">
        <v>56.583823850010901</v>
      </c>
      <c r="F34" s="114">
        <v>5191</v>
      </c>
      <c r="G34" s="114">
        <v>5321</v>
      </c>
      <c r="H34" s="114">
        <v>5252</v>
      </c>
      <c r="I34" s="114">
        <v>5206</v>
      </c>
      <c r="J34" s="140">
        <v>5145</v>
      </c>
      <c r="K34" s="114">
        <v>46</v>
      </c>
      <c r="L34" s="116">
        <v>0.89407191448007772</v>
      </c>
    </row>
    <row r="35" spans="1:12" s="110" customFormat="1" ht="24" customHeight="1" x14ac:dyDescent="0.2">
      <c r="A35" s="606" t="s">
        <v>192</v>
      </c>
      <c r="B35" s="607"/>
      <c r="C35" s="607"/>
      <c r="D35" s="608"/>
      <c r="E35" s="113">
        <v>24.338074195105648</v>
      </c>
      <c r="F35" s="114">
        <v>13108</v>
      </c>
      <c r="G35" s="114">
        <v>13539</v>
      </c>
      <c r="H35" s="114">
        <v>13161</v>
      </c>
      <c r="I35" s="114">
        <v>13381</v>
      </c>
      <c r="J35" s="114">
        <v>13051</v>
      </c>
      <c r="K35" s="318">
        <v>57</v>
      </c>
      <c r="L35" s="319">
        <v>0.43674814190483485</v>
      </c>
    </row>
    <row r="36" spans="1:12" s="110" customFormat="1" ht="15" customHeight="1" x14ac:dyDescent="0.2">
      <c r="A36" s="120"/>
      <c r="B36" s="119"/>
      <c r="C36" s="258" t="s">
        <v>106</v>
      </c>
      <c r="E36" s="113">
        <v>45.353982300884958</v>
      </c>
      <c r="F36" s="114">
        <v>5945</v>
      </c>
      <c r="G36" s="114">
        <v>6131</v>
      </c>
      <c r="H36" s="114">
        <v>5967</v>
      </c>
      <c r="I36" s="114">
        <v>6111</v>
      </c>
      <c r="J36" s="114">
        <v>5941</v>
      </c>
      <c r="K36" s="318">
        <v>4</v>
      </c>
      <c r="L36" s="116">
        <v>6.7328732536609995E-2</v>
      </c>
    </row>
    <row r="37" spans="1:12" s="110" customFormat="1" ht="15" customHeight="1" x14ac:dyDescent="0.2">
      <c r="A37" s="120"/>
      <c r="B37" s="119"/>
      <c r="C37" s="258" t="s">
        <v>107</v>
      </c>
      <c r="E37" s="113">
        <v>54.646017699115042</v>
      </c>
      <c r="F37" s="114">
        <v>7163</v>
      </c>
      <c r="G37" s="114">
        <v>7408</v>
      </c>
      <c r="H37" s="114">
        <v>7194</v>
      </c>
      <c r="I37" s="114">
        <v>7270</v>
      </c>
      <c r="J37" s="140">
        <v>7110</v>
      </c>
      <c r="K37" s="114">
        <v>53</v>
      </c>
      <c r="L37" s="116">
        <v>0.74542897327707458</v>
      </c>
    </row>
    <row r="38" spans="1:12" s="110" customFormat="1" ht="15" customHeight="1" x14ac:dyDescent="0.2">
      <c r="A38" s="120"/>
      <c r="B38" s="119" t="s">
        <v>329</v>
      </c>
      <c r="C38" s="258"/>
      <c r="E38" s="113">
        <v>40.863010137769692</v>
      </c>
      <c r="F38" s="114">
        <v>22008</v>
      </c>
      <c r="G38" s="114">
        <v>22483</v>
      </c>
      <c r="H38" s="114">
        <v>22481</v>
      </c>
      <c r="I38" s="114">
        <v>22505</v>
      </c>
      <c r="J38" s="140">
        <v>22326</v>
      </c>
      <c r="K38" s="114">
        <v>-318</v>
      </c>
      <c r="L38" s="116">
        <v>-1.4243482934694975</v>
      </c>
    </row>
    <row r="39" spans="1:12" s="110" customFormat="1" ht="15" customHeight="1" x14ac:dyDescent="0.2">
      <c r="A39" s="120"/>
      <c r="B39" s="119"/>
      <c r="C39" s="258" t="s">
        <v>106</v>
      </c>
      <c r="E39" s="113">
        <v>39.921846601235913</v>
      </c>
      <c r="F39" s="115">
        <v>8786</v>
      </c>
      <c r="G39" s="114">
        <v>8993</v>
      </c>
      <c r="H39" s="114">
        <v>9064</v>
      </c>
      <c r="I39" s="114">
        <v>8963</v>
      </c>
      <c r="J39" s="140">
        <v>8910</v>
      </c>
      <c r="K39" s="114">
        <v>-124</v>
      </c>
      <c r="L39" s="116">
        <v>-1.3916947250280585</v>
      </c>
    </row>
    <row r="40" spans="1:12" s="110" customFormat="1" ht="15" customHeight="1" x14ac:dyDescent="0.2">
      <c r="A40" s="120"/>
      <c r="B40" s="119"/>
      <c r="C40" s="258" t="s">
        <v>107</v>
      </c>
      <c r="E40" s="113">
        <v>60.078153398764087</v>
      </c>
      <c r="F40" s="115">
        <v>13222</v>
      </c>
      <c r="G40" s="114">
        <v>13490</v>
      </c>
      <c r="H40" s="114">
        <v>13417</v>
      </c>
      <c r="I40" s="114">
        <v>13542</v>
      </c>
      <c r="J40" s="140">
        <v>13416</v>
      </c>
      <c r="K40" s="114">
        <v>-194</v>
      </c>
      <c r="L40" s="116">
        <v>-1.4460345855694694</v>
      </c>
    </row>
    <row r="41" spans="1:12" s="110" customFormat="1" ht="15" customHeight="1" x14ac:dyDescent="0.2">
      <c r="A41" s="120"/>
      <c r="B41" s="320" t="s">
        <v>516</v>
      </c>
      <c r="C41" s="258"/>
      <c r="E41" s="113">
        <v>8.4982732370307108</v>
      </c>
      <c r="F41" s="115">
        <v>4577</v>
      </c>
      <c r="G41" s="114">
        <v>4717</v>
      </c>
      <c r="H41" s="114">
        <v>4638</v>
      </c>
      <c r="I41" s="114">
        <v>4698</v>
      </c>
      <c r="J41" s="140">
        <v>4506</v>
      </c>
      <c r="K41" s="114">
        <v>71</v>
      </c>
      <c r="L41" s="116">
        <v>1.575676875277408</v>
      </c>
    </row>
    <row r="42" spans="1:12" s="110" customFormat="1" ht="15" customHeight="1" x14ac:dyDescent="0.2">
      <c r="A42" s="120"/>
      <c r="B42" s="119"/>
      <c r="C42" s="268" t="s">
        <v>106</v>
      </c>
      <c r="D42" s="182"/>
      <c r="E42" s="113">
        <v>47.367271138300197</v>
      </c>
      <c r="F42" s="115">
        <v>2168</v>
      </c>
      <c r="G42" s="114">
        <v>2228</v>
      </c>
      <c r="H42" s="114">
        <v>2212</v>
      </c>
      <c r="I42" s="114">
        <v>2212</v>
      </c>
      <c r="J42" s="140">
        <v>2139</v>
      </c>
      <c r="K42" s="114">
        <v>29</v>
      </c>
      <c r="L42" s="116">
        <v>1.3557737260402056</v>
      </c>
    </row>
    <row r="43" spans="1:12" s="110" customFormat="1" ht="15" customHeight="1" x14ac:dyDescent="0.2">
      <c r="A43" s="120"/>
      <c r="B43" s="119"/>
      <c r="C43" s="268" t="s">
        <v>107</v>
      </c>
      <c r="D43" s="182"/>
      <c r="E43" s="113">
        <v>52.632728861699803</v>
      </c>
      <c r="F43" s="115">
        <v>2409</v>
      </c>
      <c r="G43" s="114">
        <v>2489</v>
      </c>
      <c r="H43" s="114">
        <v>2426</v>
      </c>
      <c r="I43" s="114">
        <v>2486</v>
      </c>
      <c r="J43" s="140">
        <v>2367</v>
      </c>
      <c r="K43" s="114">
        <v>42</v>
      </c>
      <c r="L43" s="116">
        <v>1.7743979721166032</v>
      </c>
    </row>
    <row r="44" spans="1:12" s="110" customFormat="1" ht="15" customHeight="1" x14ac:dyDescent="0.2">
      <c r="A44" s="120"/>
      <c r="B44" s="119" t="s">
        <v>205</v>
      </c>
      <c r="C44" s="268"/>
      <c r="D44" s="182"/>
      <c r="E44" s="113">
        <v>26.300642430093951</v>
      </c>
      <c r="F44" s="115">
        <v>14165</v>
      </c>
      <c r="G44" s="114">
        <v>15069</v>
      </c>
      <c r="H44" s="114">
        <v>15042</v>
      </c>
      <c r="I44" s="114">
        <v>15077</v>
      </c>
      <c r="J44" s="140">
        <v>15328</v>
      </c>
      <c r="K44" s="114">
        <v>-1163</v>
      </c>
      <c r="L44" s="116">
        <v>-7.5874217118997915</v>
      </c>
    </row>
    <row r="45" spans="1:12" s="110" customFormat="1" ht="15" customHeight="1" x14ac:dyDescent="0.2">
      <c r="A45" s="120"/>
      <c r="B45" s="119"/>
      <c r="C45" s="268" t="s">
        <v>106</v>
      </c>
      <c r="D45" s="182"/>
      <c r="E45" s="113">
        <v>37.691493116837272</v>
      </c>
      <c r="F45" s="115">
        <v>5339</v>
      </c>
      <c r="G45" s="114">
        <v>5721</v>
      </c>
      <c r="H45" s="114">
        <v>5681</v>
      </c>
      <c r="I45" s="114">
        <v>5666</v>
      </c>
      <c r="J45" s="140">
        <v>5818</v>
      </c>
      <c r="K45" s="114">
        <v>-479</v>
      </c>
      <c r="L45" s="116">
        <v>-8.2330697834307323</v>
      </c>
    </row>
    <row r="46" spans="1:12" s="110" customFormat="1" ht="15" customHeight="1" x14ac:dyDescent="0.2">
      <c r="A46" s="123"/>
      <c r="B46" s="124"/>
      <c r="C46" s="260" t="s">
        <v>107</v>
      </c>
      <c r="D46" s="261"/>
      <c r="E46" s="125">
        <v>62.308506883162728</v>
      </c>
      <c r="F46" s="143">
        <v>8826</v>
      </c>
      <c r="G46" s="144">
        <v>9348</v>
      </c>
      <c r="H46" s="144">
        <v>9361</v>
      </c>
      <c r="I46" s="144">
        <v>9411</v>
      </c>
      <c r="J46" s="145">
        <v>9510</v>
      </c>
      <c r="K46" s="144">
        <v>-684</v>
      </c>
      <c r="L46" s="146">
        <v>-7.1924290220820186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53858</v>
      </c>
      <c r="E11" s="114">
        <v>55808</v>
      </c>
      <c r="F11" s="114">
        <v>55322</v>
      </c>
      <c r="G11" s="114">
        <v>55661</v>
      </c>
      <c r="H11" s="140">
        <v>55211</v>
      </c>
      <c r="I11" s="115">
        <v>-1353</v>
      </c>
      <c r="J11" s="116">
        <v>-2.4505986125953161</v>
      </c>
    </row>
    <row r="12" spans="1:15" s="110" customFormat="1" ht="24.95" customHeight="1" x14ac:dyDescent="0.2">
      <c r="A12" s="193" t="s">
        <v>132</v>
      </c>
      <c r="B12" s="194" t="s">
        <v>133</v>
      </c>
      <c r="C12" s="113">
        <v>0.20238404693824502</v>
      </c>
      <c r="D12" s="115">
        <v>109</v>
      </c>
      <c r="E12" s="114">
        <v>104</v>
      </c>
      <c r="F12" s="114">
        <v>121</v>
      </c>
      <c r="G12" s="114">
        <v>155</v>
      </c>
      <c r="H12" s="140">
        <v>98</v>
      </c>
      <c r="I12" s="115">
        <v>11</v>
      </c>
      <c r="J12" s="116">
        <v>11.224489795918368</v>
      </c>
    </row>
    <row r="13" spans="1:15" s="110" customFormat="1" ht="24.95" customHeight="1" x14ac:dyDescent="0.2">
      <c r="A13" s="193" t="s">
        <v>134</v>
      </c>
      <c r="B13" s="199" t="s">
        <v>214</v>
      </c>
      <c r="C13" s="113">
        <v>0.20424078131382525</v>
      </c>
      <c r="D13" s="115">
        <v>110</v>
      </c>
      <c r="E13" s="114">
        <v>104</v>
      </c>
      <c r="F13" s="114">
        <v>101</v>
      </c>
      <c r="G13" s="114">
        <v>98</v>
      </c>
      <c r="H13" s="140">
        <v>89</v>
      </c>
      <c r="I13" s="115">
        <v>21</v>
      </c>
      <c r="J13" s="116">
        <v>23.59550561797753</v>
      </c>
    </row>
    <row r="14" spans="1:15" s="287" customFormat="1" ht="24.95" customHeight="1" x14ac:dyDescent="0.2">
      <c r="A14" s="193" t="s">
        <v>215</v>
      </c>
      <c r="B14" s="199" t="s">
        <v>137</v>
      </c>
      <c r="C14" s="113">
        <v>3.4609528760815476</v>
      </c>
      <c r="D14" s="115">
        <v>1864</v>
      </c>
      <c r="E14" s="114">
        <v>1956</v>
      </c>
      <c r="F14" s="114">
        <v>1961</v>
      </c>
      <c r="G14" s="114">
        <v>1998</v>
      </c>
      <c r="H14" s="140">
        <v>2006</v>
      </c>
      <c r="I14" s="115">
        <v>-142</v>
      </c>
      <c r="J14" s="116">
        <v>-7.0787637088733799</v>
      </c>
      <c r="K14" s="110"/>
      <c r="L14" s="110"/>
      <c r="M14" s="110"/>
      <c r="N14" s="110"/>
      <c r="O14" s="110"/>
    </row>
    <row r="15" spans="1:15" s="110" customFormat="1" ht="24.95" customHeight="1" x14ac:dyDescent="0.2">
      <c r="A15" s="193" t="s">
        <v>216</v>
      </c>
      <c r="B15" s="199" t="s">
        <v>217</v>
      </c>
      <c r="C15" s="113">
        <v>1.4538230160793197</v>
      </c>
      <c r="D15" s="115">
        <v>783</v>
      </c>
      <c r="E15" s="114">
        <v>817</v>
      </c>
      <c r="F15" s="114">
        <v>799</v>
      </c>
      <c r="G15" s="114">
        <v>795</v>
      </c>
      <c r="H15" s="140">
        <v>790</v>
      </c>
      <c r="I15" s="115">
        <v>-7</v>
      </c>
      <c r="J15" s="116">
        <v>-0.88607594936708856</v>
      </c>
    </row>
    <row r="16" spans="1:15" s="287" customFormat="1" ht="24.95" customHeight="1" x14ac:dyDescent="0.2">
      <c r="A16" s="193" t="s">
        <v>218</v>
      </c>
      <c r="B16" s="199" t="s">
        <v>141</v>
      </c>
      <c r="C16" s="113">
        <v>1.6599205317687251</v>
      </c>
      <c r="D16" s="115">
        <v>894</v>
      </c>
      <c r="E16" s="114">
        <v>944</v>
      </c>
      <c r="F16" s="114">
        <v>956</v>
      </c>
      <c r="G16" s="114">
        <v>971</v>
      </c>
      <c r="H16" s="140">
        <v>974</v>
      </c>
      <c r="I16" s="115">
        <v>-80</v>
      </c>
      <c r="J16" s="116">
        <v>-8.2135523613963031</v>
      </c>
      <c r="K16" s="110"/>
      <c r="L16" s="110"/>
      <c r="M16" s="110"/>
      <c r="N16" s="110"/>
      <c r="O16" s="110"/>
    </row>
    <row r="17" spans="1:15" s="110" customFormat="1" ht="24.95" customHeight="1" x14ac:dyDescent="0.2">
      <c r="A17" s="193" t="s">
        <v>142</v>
      </c>
      <c r="B17" s="199" t="s">
        <v>220</v>
      </c>
      <c r="C17" s="113">
        <v>0.34720932823350292</v>
      </c>
      <c r="D17" s="115">
        <v>187</v>
      </c>
      <c r="E17" s="114">
        <v>195</v>
      </c>
      <c r="F17" s="114">
        <v>206</v>
      </c>
      <c r="G17" s="114">
        <v>232</v>
      </c>
      <c r="H17" s="140">
        <v>242</v>
      </c>
      <c r="I17" s="115">
        <v>-55</v>
      </c>
      <c r="J17" s="116">
        <v>-22.727272727272727</v>
      </c>
    </row>
    <row r="18" spans="1:15" s="287" customFormat="1" ht="24.95" customHeight="1" x14ac:dyDescent="0.2">
      <c r="A18" s="201" t="s">
        <v>144</v>
      </c>
      <c r="B18" s="202" t="s">
        <v>145</v>
      </c>
      <c r="C18" s="113">
        <v>3.1490215009840692</v>
      </c>
      <c r="D18" s="115">
        <v>1696</v>
      </c>
      <c r="E18" s="114">
        <v>1702</v>
      </c>
      <c r="F18" s="114">
        <v>1734</v>
      </c>
      <c r="G18" s="114">
        <v>1751</v>
      </c>
      <c r="H18" s="140">
        <v>1707</v>
      </c>
      <c r="I18" s="115">
        <v>-11</v>
      </c>
      <c r="J18" s="116">
        <v>-0.64440538957234916</v>
      </c>
      <c r="K18" s="110"/>
      <c r="L18" s="110"/>
      <c r="M18" s="110"/>
      <c r="N18" s="110"/>
      <c r="O18" s="110"/>
    </row>
    <row r="19" spans="1:15" s="110" customFormat="1" ht="24.95" customHeight="1" x14ac:dyDescent="0.2">
      <c r="A19" s="193" t="s">
        <v>146</v>
      </c>
      <c r="B19" s="199" t="s">
        <v>147</v>
      </c>
      <c r="C19" s="113">
        <v>14.398975082624681</v>
      </c>
      <c r="D19" s="115">
        <v>7755</v>
      </c>
      <c r="E19" s="114">
        <v>8077</v>
      </c>
      <c r="F19" s="114">
        <v>7815</v>
      </c>
      <c r="G19" s="114">
        <v>7912</v>
      </c>
      <c r="H19" s="140">
        <v>7929</v>
      </c>
      <c r="I19" s="115">
        <v>-174</v>
      </c>
      <c r="J19" s="116">
        <v>-2.1944759742716609</v>
      </c>
    </row>
    <row r="20" spans="1:15" s="287" customFormat="1" ht="24.95" customHeight="1" x14ac:dyDescent="0.2">
      <c r="A20" s="193" t="s">
        <v>148</v>
      </c>
      <c r="B20" s="199" t="s">
        <v>149</v>
      </c>
      <c r="C20" s="113">
        <v>7.0054587990642059</v>
      </c>
      <c r="D20" s="115">
        <v>3773</v>
      </c>
      <c r="E20" s="114">
        <v>3869</v>
      </c>
      <c r="F20" s="114">
        <v>3909</v>
      </c>
      <c r="G20" s="114">
        <v>3875</v>
      </c>
      <c r="H20" s="140">
        <v>3910</v>
      </c>
      <c r="I20" s="115">
        <v>-137</v>
      </c>
      <c r="J20" s="116">
        <v>-3.50383631713555</v>
      </c>
      <c r="K20" s="110"/>
      <c r="L20" s="110"/>
      <c r="M20" s="110"/>
      <c r="N20" s="110"/>
      <c r="O20" s="110"/>
    </row>
    <row r="21" spans="1:15" s="110" customFormat="1" ht="24.95" customHeight="1" x14ac:dyDescent="0.2">
      <c r="A21" s="201" t="s">
        <v>150</v>
      </c>
      <c r="B21" s="202" t="s">
        <v>151</v>
      </c>
      <c r="C21" s="113">
        <v>12.488395410152624</v>
      </c>
      <c r="D21" s="115">
        <v>6726</v>
      </c>
      <c r="E21" s="114">
        <v>7210</v>
      </c>
      <c r="F21" s="114">
        <v>7350</v>
      </c>
      <c r="G21" s="114">
        <v>7301</v>
      </c>
      <c r="H21" s="140">
        <v>7141</v>
      </c>
      <c r="I21" s="115">
        <v>-415</v>
      </c>
      <c r="J21" s="116">
        <v>-5.8115109928581434</v>
      </c>
    </row>
    <row r="22" spans="1:15" s="110" customFormat="1" ht="24.95" customHeight="1" x14ac:dyDescent="0.2">
      <c r="A22" s="201" t="s">
        <v>152</v>
      </c>
      <c r="B22" s="199" t="s">
        <v>153</v>
      </c>
      <c r="C22" s="113">
        <v>1.2180177503806306</v>
      </c>
      <c r="D22" s="115">
        <v>656</v>
      </c>
      <c r="E22" s="114">
        <v>665</v>
      </c>
      <c r="F22" s="114">
        <v>674</v>
      </c>
      <c r="G22" s="114">
        <v>696</v>
      </c>
      <c r="H22" s="140">
        <v>709</v>
      </c>
      <c r="I22" s="115">
        <v>-53</v>
      </c>
      <c r="J22" s="116">
        <v>-7.4753173483779971</v>
      </c>
    </row>
    <row r="23" spans="1:15" s="110" customFormat="1" ht="24.95" customHeight="1" x14ac:dyDescent="0.2">
      <c r="A23" s="193" t="s">
        <v>154</v>
      </c>
      <c r="B23" s="199" t="s">
        <v>155</v>
      </c>
      <c r="C23" s="113">
        <v>0.92279698466337401</v>
      </c>
      <c r="D23" s="115">
        <v>497</v>
      </c>
      <c r="E23" s="114">
        <v>485</v>
      </c>
      <c r="F23" s="114">
        <v>478</v>
      </c>
      <c r="G23" s="114">
        <v>490</v>
      </c>
      <c r="H23" s="140">
        <v>490</v>
      </c>
      <c r="I23" s="115">
        <v>7</v>
      </c>
      <c r="J23" s="116">
        <v>1.4285714285714286</v>
      </c>
    </row>
    <row r="24" spans="1:15" s="110" customFormat="1" ht="24.95" customHeight="1" x14ac:dyDescent="0.2">
      <c r="A24" s="193" t="s">
        <v>156</v>
      </c>
      <c r="B24" s="199" t="s">
        <v>221</v>
      </c>
      <c r="C24" s="113">
        <v>9.833265253072895</v>
      </c>
      <c r="D24" s="115">
        <v>5296</v>
      </c>
      <c r="E24" s="114">
        <v>5478</v>
      </c>
      <c r="F24" s="114">
        <v>5522</v>
      </c>
      <c r="G24" s="114">
        <v>5579</v>
      </c>
      <c r="H24" s="140">
        <v>5508</v>
      </c>
      <c r="I24" s="115">
        <v>-212</v>
      </c>
      <c r="J24" s="116">
        <v>-3.8489469862018884</v>
      </c>
    </row>
    <row r="25" spans="1:15" s="110" customFormat="1" ht="24.95" customHeight="1" x14ac:dyDescent="0.2">
      <c r="A25" s="193" t="s">
        <v>222</v>
      </c>
      <c r="B25" s="204" t="s">
        <v>159</v>
      </c>
      <c r="C25" s="113">
        <v>16.10345723940733</v>
      </c>
      <c r="D25" s="115">
        <v>8673</v>
      </c>
      <c r="E25" s="114">
        <v>8858</v>
      </c>
      <c r="F25" s="114">
        <v>8767</v>
      </c>
      <c r="G25" s="114">
        <v>8667</v>
      </c>
      <c r="H25" s="140">
        <v>8770</v>
      </c>
      <c r="I25" s="115">
        <v>-97</v>
      </c>
      <c r="J25" s="116">
        <v>-1.1060433295324972</v>
      </c>
    </row>
    <row r="26" spans="1:15" s="110" customFormat="1" ht="24.95" customHeight="1" x14ac:dyDescent="0.2">
      <c r="A26" s="201">
        <v>782.78300000000002</v>
      </c>
      <c r="B26" s="203" t="s">
        <v>160</v>
      </c>
      <c r="C26" s="113">
        <v>1.2291581566341119</v>
      </c>
      <c r="D26" s="115">
        <v>662</v>
      </c>
      <c r="E26" s="114">
        <v>760</v>
      </c>
      <c r="F26" s="114">
        <v>765</v>
      </c>
      <c r="G26" s="114">
        <v>762</v>
      </c>
      <c r="H26" s="140">
        <v>764</v>
      </c>
      <c r="I26" s="115">
        <v>-102</v>
      </c>
      <c r="J26" s="116">
        <v>-13.350785340314136</v>
      </c>
    </row>
    <row r="27" spans="1:15" s="110" customFormat="1" ht="24.95" customHeight="1" x14ac:dyDescent="0.2">
      <c r="A27" s="193" t="s">
        <v>161</v>
      </c>
      <c r="B27" s="199" t="s">
        <v>162</v>
      </c>
      <c r="C27" s="113">
        <v>7.9839578149949866E-2</v>
      </c>
      <c r="D27" s="115">
        <v>43</v>
      </c>
      <c r="E27" s="114">
        <v>38</v>
      </c>
      <c r="F27" s="114">
        <v>41</v>
      </c>
      <c r="G27" s="114">
        <v>42</v>
      </c>
      <c r="H27" s="140">
        <v>39</v>
      </c>
      <c r="I27" s="115">
        <v>4</v>
      </c>
      <c r="J27" s="116">
        <v>10.256410256410257</v>
      </c>
    </row>
    <row r="28" spans="1:15" s="110" customFormat="1" ht="24.95" customHeight="1" x14ac:dyDescent="0.2">
      <c r="A28" s="193" t="s">
        <v>163</v>
      </c>
      <c r="B28" s="199" t="s">
        <v>164</v>
      </c>
      <c r="C28" s="113">
        <v>4.5360020795425005</v>
      </c>
      <c r="D28" s="115">
        <v>2443</v>
      </c>
      <c r="E28" s="114">
        <v>2583</v>
      </c>
      <c r="F28" s="114">
        <v>2385</v>
      </c>
      <c r="G28" s="114">
        <v>2531</v>
      </c>
      <c r="H28" s="140">
        <v>2387</v>
      </c>
      <c r="I28" s="115">
        <v>56</v>
      </c>
      <c r="J28" s="116">
        <v>2.3460410557184752</v>
      </c>
    </row>
    <row r="29" spans="1:15" s="110" customFormat="1" ht="24.95" customHeight="1" x14ac:dyDescent="0.2">
      <c r="A29" s="193">
        <v>86</v>
      </c>
      <c r="B29" s="199" t="s">
        <v>165</v>
      </c>
      <c r="C29" s="113">
        <v>5.5404953767314051</v>
      </c>
      <c r="D29" s="115">
        <v>2984</v>
      </c>
      <c r="E29" s="114">
        <v>2994</v>
      </c>
      <c r="F29" s="114">
        <v>2956</v>
      </c>
      <c r="G29" s="114">
        <v>3023</v>
      </c>
      <c r="H29" s="140">
        <v>2992</v>
      </c>
      <c r="I29" s="115">
        <v>-8</v>
      </c>
      <c r="J29" s="116">
        <v>-0.26737967914438504</v>
      </c>
    </row>
    <row r="30" spans="1:15" s="110" customFormat="1" ht="24.95" customHeight="1" x14ac:dyDescent="0.2">
      <c r="A30" s="193">
        <v>87.88</v>
      </c>
      <c r="B30" s="204" t="s">
        <v>166</v>
      </c>
      <c r="C30" s="113">
        <v>4.4060306732518848</v>
      </c>
      <c r="D30" s="115">
        <v>2373</v>
      </c>
      <c r="E30" s="114">
        <v>2371</v>
      </c>
      <c r="F30" s="114">
        <v>2353</v>
      </c>
      <c r="G30" s="114">
        <v>2388</v>
      </c>
      <c r="H30" s="140">
        <v>2319</v>
      </c>
      <c r="I30" s="115">
        <v>54</v>
      </c>
      <c r="J30" s="116">
        <v>2.3285899094437257</v>
      </c>
    </row>
    <row r="31" spans="1:15" s="110" customFormat="1" ht="24.95" customHeight="1" x14ac:dyDescent="0.2">
      <c r="A31" s="193" t="s">
        <v>167</v>
      </c>
      <c r="B31" s="199" t="s">
        <v>168</v>
      </c>
      <c r="C31" s="113">
        <v>15.221508411006722</v>
      </c>
      <c r="D31" s="115">
        <v>8198</v>
      </c>
      <c r="E31" s="114">
        <v>8554</v>
      </c>
      <c r="F31" s="114">
        <v>8390</v>
      </c>
      <c r="G31" s="114">
        <v>8393</v>
      </c>
      <c r="H31" s="140">
        <v>8353</v>
      </c>
      <c r="I31" s="115">
        <v>-155</v>
      </c>
      <c r="J31" s="116">
        <v>-1.8556207350652461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0.20238404693824502</v>
      </c>
      <c r="D34" s="115">
        <v>109</v>
      </c>
      <c r="E34" s="114">
        <v>104</v>
      </c>
      <c r="F34" s="114">
        <v>121</v>
      </c>
      <c r="G34" s="114">
        <v>155</v>
      </c>
      <c r="H34" s="140">
        <v>98</v>
      </c>
      <c r="I34" s="115">
        <v>11</v>
      </c>
      <c r="J34" s="116">
        <v>11.224489795918368</v>
      </c>
    </row>
    <row r="35" spans="1:10" s="110" customFormat="1" ht="24.95" customHeight="1" x14ac:dyDescent="0.2">
      <c r="A35" s="292" t="s">
        <v>171</v>
      </c>
      <c r="B35" s="293" t="s">
        <v>172</v>
      </c>
      <c r="C35" s="113">
        <v>6.8142151583794419</v>
      </c>
      <c r="D35" s="115">
        <v>3670</v>
      </c>
      <c r="E35" s="114">
        <v>3762</v>
      </c>
      <c r="F35" s="114">
        <v>3796</v>
      </c>
      <c r="G35" s="114">
        <v>3847</v>
      </c>
      <c r="H35" s="140">
        <v>3802</v>
      </c>
      <c r="I35" s="115">
        <v>-132</v>
      </c>
      <c r="J35" s="116">
        <v>-3.4718569174118885</v>
      </c>
    </row>
    <row r="36" spans="1:10" s="110" customFormat="1" ht="24.95" customHeight="1" x14ac:dyDescent="0.2">
      <c r="A36" s="294" t="s">
        <v>173</v>
      </c>
      <c r="B36" s="295" t="s">
        <v>174</v>
      </c>
      <c r="C36" s="125">
        <v>92.983400794682311</v>
      </c>
      <c r="D36" s="143">
        <v>50079</v>
      </c>
      <c r="E36" s="144">
        <v>51942</v>
      </c>
      <c r="F36" s="144">
        <v>51405</v>
      </c>
      <c r="G36" s="144">
        <v>51659</v>
      </c>
      <c r="H36" s="145">
        <v>51311</v>
      </c>
      <c r="I36" s="143">
        <v>-1232</v>
      </c>
      <c r="J36" s="146">
        <v>-2.4010446103174758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53858</v>
      </c>
      <c r="F11" s="264">
        <v>55808</v>
      </c>
      <c r="G11" s="264">
        <v>55322</v>
      </c>
      <c r="H11" s="264">
        <v>55661</v>
      </c>
      <c r="I11" s="265">
        <v>55211</v>
      </c>
      <c r="J11" s="263">
        <v>-1353</v>
      </c>
      <c r="K11" s="266">
        <v>-2.4505986125953161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45.482565264213299</v>
      </c>
      <c r="E13" s="115">
        <v>24496</v>
      </c>
      <c r="F13" s="114">
        <v>25177</v>
      </c>
      <c r="G13" s="114">
        <v>25088</v>
      </c>
      <c r="H13" s="114">
        <v>25131</v>
      </c>
      <c r="I13" s="140">
        <v>25047</v>
      </c>
      <c r="J13" s="115">
        <v>-551</v>
      </c>
      <c r="K13" s="116">
        <v>-2.1998642552002234</v>
      </c>
    </row>
    <row r="14" spans="1:15" ht="15.95" customHeight="1" x14ac:dyDescent="0.2">
      <c r="A14" s="306" t="s">
        <v>230</v>
      </c>
      <c r="B14" s="307"/>
      <c r="C14" s="308"/>
      <c r="D14" s="113">
        <v>41.035686434698654</v>
      </c>
      <c r="E14" s="115">
        <v>22101</v>
      </c>
      <c r="F14" s="114">
        <v>23120</v>
      </c>
      <c r="G14" s="114">
        <v>22973</v>
      </c>
      <c r="H14" s="114">
        <v>23067</v>
      </c>
      <c r="I14" s="140">
        <v>22871</v>
      </c>
      <c r="J14" s="115">
        <v>-770</v>
      </c>
      <c r="K14" s="116">
        <v>-3.3667089327095447</v>
      </c>
    </row>
    <row r="15" spans="1:15" ht="15.95" customHeight="1" x14ac:dyDescent="0.2">
      <c r="A15" s="306" t="s">
        <v>231</v>
      </c>
      <c r="B15" s="307"/>
      <c r="C15" s="308"/>
      <c r="D15" s="113">
        <v>4.6604032827063762</v>
      </c>
      <c r="E15" s="115">
        <v>2510</v>
      </c>
      <c r="F15" s="114">
        <v>2550</v>
      </c>
      <c r="G15" s="114">
        <v>2519</v>
      </c>
      <c r="H15" s="114">
        <v>2507</v>
      </c>
      <c r="I15" s="140">
        <v>2515</v>
      </c>
      <c r="J15" s="115">
        <v>-5</v>
      </c>
      <c r="K15" s="116">
        <v>-0.19880715705765409</v>
      </c>
    </row>
    <row r="16" spans="1:15" ht="15.95" customHeight="1" x14ac:dyDescent="0.2">
      <c r="A16" s="306" t="s">
        <v>232</v>
      </c>
      <c r="B16" s="307"/>
      <c r="C16" s="308"/>
      <c r="D16" s="113">
        <v>5.3975268298117269</v>
      </c>
      <c r="E16" s="115">
        <v>2907</v>
      </c>
      <c r="F16" s="114">
        <v>3051</v>
      </c>
      <c r="G16" s="114">
        <v>2833</v>
      </c>
      <c r="H16" s="114">
        <v>3011</v>
      </c>
      <c r="I16" s="140">
        <v>2863</v>
      </c>
      <c r="J16" s="115">
        <v>44</v>
      </c>
      <c r="K16" s="116">
        <v>1.5368494586098498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0.24508893757659028</v>
      </c>
      <c r="E18" s="115">
        <v>132</v>
      </c>
      <c r="F18" s="114">
        <v>125</v>
      </c>
      <c r="G18" s="114">
        <v>137</v>
      </c>
      <c r="H18" s="114">
        <v>129</v>
      </c>
      <c r="I18" s="140">
        <v>115</v>
      </c>
      <c r="J18" s="115">
        <v>17</v>
      </c>
      <c r="K18" s="116">
        <v>14.782608695652174</v>
      </c>
    </row>
    <row r="19" spans="1:11" ht="14.1" customHeight="1" x14ac:dyDescent="0.2">
      <c r="A19" s="306" t="s">
        <v>235</v>
      </c>
      <c r="B19" s="307" t="s">
        <v>236</v>
      </c>
      <c r="C19" s="308"/>
      <c r="D19" s="113">
        <v>0.12625793753945561</v>
      </c>
      <c r="E19" s="115">
        <v>68</v>
      </c>
      <c r="F19" s="114">
        <v>63</v>
      </c>
      <c r="G19" s="114">
        <v>72</v>
      </c>
      <c r="H19" s="114">
        <v>71</v>
      </c>
      <c r="I19" s="140">
        <v>65</v>
      </c>
      <c r="J19" s="115">
        <v>3</v>
      </c>
      <c r="K19" s="116">
        <v>4.615384615384615</v>
      </c>
    </row>
    <row r="20" spans="1:11" ht="14.1" customHeight="1" x14ac:dyDescent="0.2">
      <c r="A20" s="306">
        <v>12</v>
      </c>
      <c r="B20" s="307" t="s">
        <v>237</v>
      </c>
      <c r="C20" s="308"/>
      <c r="D20" s="113">
        <v>0.76868803149021503</v>
      </c>
      <c r="E20" s="115">
        <v>414</v>
      </c>
      <c r="F20" s="114">
        <v>424</v>
      </c>
      <c r="G20" s="114">
        <v>428</v>
      </c>
      <c r="H20" s="114">
        <v>413</v>
      </c>
      <c r="I20" s="140">
        <v>395</v>
      </c>
      <c r="J20" s="115">
        <v>19</v>
      </c>
      <c r="K20" s="116">
        <v>4.8101265822784809</v>
      </c>
    </row>
    <row r="21" spans="1:11" ht="14.1" customHeight="1" x14ac:dyDescent="0.2">
      <c r="A21" s="306">
        <v>21</v>
      </c>
      <c r="B21" s="307" t="s">
        <v>238</v>
      </c>
      <c r="C21" s="308"/>
      <c r="D21" s="113">
        <v>0.12440120316387537</v>
      </c>
      <c r="E21" s="115">
        <v>67</v>
      </c>
      <c r="F21" s="114">
        <v>69</v>
      </c>
      <c r="G21" s="114">
        <v>73</v>
      </c>
      <c r="H21" s="114">
        <v>66</v>
      </c>
      <c r="I21" s="140">
        <v>69</v>
      </c>
      <c r="J21" s="115">
        <v>-2</v>
      </c>
      <c r="K21" s="116">
        <v>-2.8985507246376812</v>
      </c>
    </row>
    <row r="22" spans="1:11" ht="14.1" customHeight="1" x14ac:dyDescent="0.2">
      <c r="A22" s="306">
        <v>22</v>
      </c>
      <c r="B22" s="307" t="s">
        <v>239</v>
      </c>
      <c r="C22" s="308"/>
      <c r="D22" s="113">
        <v>0.23766200007426938</v>
      </c>
      <c r="E22" s="115">
        <v>128</v>
      </c>
      <c r="F22" s="114">
        <v>125</v>
      </c>
      <c r="G22" s="114">
        <v>123</v>
      </c>
      <c r="H22" s="114">
        <v>148</v>
      </c>
      <c r="I22" s="140">
        <v>146</v>
      </c>
      <c r="J22" s="115">
        <v>-18</v>
      </c>
      <c r="K22" s="116">
        <v>-12.328767123287671</v>
      </c>
    </row>
    <row r="23" spans="1:11" ht="14.1" customHeight="1" x14ac:dyDescent="0.2">
      <c r="A23" s="306">
        <v>23</v>
      </c>
      <c r="B23" s="307" t="s">
        <v>240</v>
      </c>
      <c r="C23" s="308"/>
      <c r="D23" s="113">
        <v>0.21352445319172639</v>
      </c>
      <c r="E23" s="115">
        <v>115</v>
      </c>
      <c r="F23" s="114">
        <v>126</v>
      </c>
      <c r="G23" s="114">
        <v>126</v>
      </c>
      <c r="H23" s="114">
        <v>123</v>
      </c>
      <c r="I23" s="140">
        <v>128</v>
      </c>
      <c r="J23" s="115">
        <v>-13</v>
      </c>
      <c r="K23" s="116">
        <v>-10.15625</v>
      </c>
    </row>
    <row r="24" spans="1:11" ht="14.1" customHeight="1" x14ac:dyDescent="0.2">
      <c r="A24" s="306">
        <v>24</v>
      </c>
      <c r="B24" s="307" t="s">
        <v>241</v>
      </c>
      <c r="C24" s="308"/>
      <c r="D24" s="113">
        <v>0.39362768762300865</v>
      </c>
      <c r="E24" s="115">
        <v>212</v>
      </c>
      <c r="F24" s="114">
        <v>216</v>
      </c>
      <c r="G24" s="114">
        <v>218</v>
      </c>
      <c r="H24" s="114">
        <v>226</v>
      </c>
      <c r="I24" s="140">
        <v>220</v>
      </c>
      <c r="J24" s="115">
        <v>-8</v>
      </c>
      <c r="K24" s="116">
        <v>-3.6363636363636362</v>
      </c>
    </row>
    <row r="25" spans="1:11" ht="14.1" customHeight="1" x14ac:dyDescent="0.2">
      <c r="A25" s="306">
        <v>25</v>
      </c>
      <c r="B25" s="307" t="s">
        <v>242</v>
      </c>
      <c r="C25" s="308"/>
      <c r="D25" s="113">
        <v>0.72598314085186977</v>
      </c>
      <c r="E25" s="115">
        <v>391</v>
      </c>
      <c r="F25" s="114">
        <v>413</v>
      </c>
      <c r="G25" s="114">
        <v>395</v>
      </c>
      <c r="H25" s="114">
        <v>417</v>
      </c>
      <c r="I25" s="140">
        <v>413</v>
      </c>
      <c r="J25" s="115">
        <v>-22</v>
      </c>
      <c r="K25" s="116">
        <v>-5.3268765133171909</v>
      </c>
    </row>
    <row r="26" spans="1:11" ht="14.1" customHeight="1" x14ac:dyDescent="0.2">
      <c r="A26" s="306">
        <v>26</v>
      </c>
      <c r="B26" s="307" t="s">
        <v>243</v>
      </c>
      <c r="C26" s="308"/>
      <c r="D26" s="113">
        <v>0.47532400014853876</v>
      </c>
      <c r="E26" s="115">
        <v>256</v>
      </c>
      <c r="F26" s="114">
        <v>262</v>
      </c>
      <c r="G26" s="114">
        <v>268</v>
      </c>
      <c r="H26" s="114">
        <v>253</v>
      </c>
      <c r="I26" s="140">
        <v>267</v>
      </c>
      <c r="J26" s="115">
        <v>-11</v>
      </c>
      <c r="K26" s="116">
        <v>-4.1198501872659179</v>
      </c>
    </row>
    <row r="27" spans="1:11" ht="14.1" customHeight="1" x14ac:dyDescent="0.2">
      <c r="A27" s="306">
        <v>27</v>
      </c>
      <c r="B27" s="307" t="s">
        <v>244</v>
      </c>
      <c r="C27" s="308"/>
      <c r="D27" s="113">
        <v>0.27479668758587394</v>
      </c>
      <c r="E27" s="115">
        <v>148</v>
      </c>
      <c r="F27" s="114">
        <v>156</v>
      </c>
      <c r="G27" s="114">
        <v>153</v>
      </c>
      <c r="H27" s="114">
        <v>145</v>
      </c>
      <c r="I27" s="140">
        <v>149</v>
      </c>
      <c r="J27" s="115">
        <v>-1</v>
      </c>
      <c r="K27" s="116">
        <v>-0.67114093959731547</v>
      </c>
    </row>
    <row r="28" spans="1:11" ht="14.1" customHeight="1" x14ac:dyDescent="0.2">
      <c r="A28" s="306">
        <v>28</v>
      </c>
      <c r="B28" s="307" t="s">
        <v>245</v>
      </c>
      <c r="C28" s="308"/>
      <c r="D28" s="113">
        <v>0.20238404693824502</v>
      </c>
      <c r="E28" s="115">
        <v>109</v>
      </c>
      <c r="F28" s="114">
        <v>116</v>
      </c>
      <c r="G28" s="114">
        <v>115</v>
      </c>
      <c r="H28" s="114">
        <v>102</v>
      </c>
      <c r="I28" s="140">
        <v>104</v>
      </c>
      <c r="J28" s="115">
        <v>5</v>
      </c>
      <c r="K28" s="116">
        <v>4.8076923076923075</v>
      </c>
    </row>
    <row r="29" spans="1:11" ht="14.1" customHeight="1" x14ac:dyDescent="0.2">
      <c r="A29" s="306">
        <v>29</v>
      </c>
      <c r="B29" s="307" t="s">
        <v>246</v>
      </c>
      <c r="C29" s="308"/>
      <c r="D29" s="113">
        <v>2.4935942664042483</v>
      </c>
      <c r="E29" s="115">
        <v>1343</v>
      </c>
      <c r="F29" s="114">
        <v>1456</v>
      </c>
      <c r="G29" s="114">
        <v>1431</v>
      </c>
      <c r="H29" s="114">
        <v>1443</v>
      </c>
      <c r="I29" s="140">
        <v>1444</v>
      </c>
      <c r="J29" s="115">
        <v>-101</v>
      </c>
      <c r="K29" s="116">
        <v>-6.9944598337950135</v>
      </c>
    </row>
    <row r="30" spans="1:11" ht="14.1" customHeight="1" x14ac:dyDescent="0.2">
      <c r="A30" s="306" t="s">
        <v>247</v>
      </c>
      <c r="B30" s="307" t="s">
        <v>248</v>
      </c>
      <c r="C30" s="308"/>
      <c r="D30" s="113">
        <v>0.2896505625905158</v>
      </c>
      <c r="E30" s="115">
        <v>156</v>
      </c>
      <c r="F30" s="114">
        <v>143</v>
      </c>
      <c r="G30" s="114">
        <v>144</v>
      </c>
      <c r="H30" s="114">
        <v>139</v>
      </c>
      <c r="I30" s="140">
        <v>149</v>
      </c>
      <c r="J30" s="115">
        <v>7</v>
      </c>
      <c r="K30" s="116">
        <v>4.6979865771812079</v>
      </c>
    </row>
    <row r="31" spans="1:11" ht="14.1" customHeight="1" x14ac:dyDescent="0.2">
      <c r="A31" s="306" t="s">
        <v>249</v>
      </c>
      <c r="B31" s="307" t="s">
        <v>250</v>
      </c>
      <c r="C31" s="308"/>
      <c r="D31" s="113">
        <v>2.2039437038137324</v>
      </c>
      <c r="E31" s="115">
        <v>1187</v>
      </c>
      <c r="F31" s="114">
        <v>1313</v>
      </c>
      <c r="G31" s="114">
        <v>1287</v>
      </c>
      <c r="H31" s="114">
        <v>1304</v>
      </c>
      <c r="I31" s="140">
        <v>1295</v>
      </c>
      <c r="J31" s="115">
        <v>-108</v>
      </c>
      <c r="K31" s="116">
        <v>-8.3397683397683391</v>
      </c>
    </row>
    <row r="32" spans="1:11" ht="14.1" customHeight="1" x14ac:dyDescent="0.2">
      <c r="A32" s="306">
        <v>31</v>
      </c>
      <c r="B32" s="307" t="s">
        <v>251</v>
      </c>
      <c r="C32" s="308"/>
      <c r="D32" s="113">
        <v>0.25808607820565188</v>
      </c>
      <c r="E32" s="115">
        <v>139</v>
      </c>
      <c r="F32" s="114">
        <v>143</v>
      </c>
      <c r="G32" s="114">
        <v>148</v>
      </c>
      <c r="H32" s="114">
        <v>138</v>
      </c>
      <c r="I32" s="140">
        <v>136</v>
      </c>
      <c r="J32" s="115">
        <v>3</v>
      </c>
      <c r="K32" s="116">
        <v>2.2058823529411766</v>
      </c>
    </row>
    <row r="33" spans="1:11" ht="14.1" customHeight="1" x14ac:dyDescent="0.2">
      <c r="A33" s="306">
        <v>32</v>
      </c>
      <c r="B33" s="307" t="s">
        <v>252</v>
      </c>
      <c r="C33" s="308"/>
      <c r="D33" s="113">
        <v>0.83553046901110328</v>
      </c>
      <c r="E33" s="115">
        <v>450</v>
      </c>
      <c r="F33" s="114">
        <v>427</v>
      </c>
      <c r="G33" s="114">
        <v>422</v>
      </c>
      <c r="H33" s="114">
        <v>443</v>
      </c>
      <c r="I33" s="140">
        <v>412</v>
      </c>
      <c r="J33" s="115">
        <v>38</v>
      </c>
      <c r="K33" s="116">
        <v>9.2233009708737868</v>
      </c>
    </row>
    <row r="34" spans="1:11" ht="14.1" customHeight="1" x14ac:dyDescent="0.2">
      <c r="A34" s="306">
        <v>33</v>
      </c>
      <c r="B34" s="307" t="s">
        <v>253</v>
      </c>
      <c r="C34" s="308"/>
      <c r="D34" s="113">
        <v>0.33421218760444132</v>
      </c>
      <c r="E34" s="115">
        <v>180</v>
      </c>
      <c r="F34" s="114">
        <v>199</v>
      </c>
      <c r="G34" s="114">
        <v>218</v>
      </c>
      <c r="H34" s="114">
        <v>222</v>
      </c>
      <c r="I34" s="140">
        <v>236</v>
      </c>
      <c r="J34" s="115">
        <v>-56</v>
      </c>
      <c r="K34" s="116">
        <v>-23.728813559322035</v>
      </c>
    </row>
    <row r="35" spans="1:11" ht="14.1" customHeight="1" x14ac:dyDescent="0.2">
      <c r="A35" s="306">
        <v>34</v>
      </c>
      <c r="B35" s="307" t="s">
        <v>254</v>
      </c>
      <c r="C35" s="308"/>
      <c r="D35" s="113">
        <v>3.615061829254707</v>
      </c>
      <c r="E35" s="115">
        <v>1947</v>
      </c>
      <c r="F35" s="114">
        <v>1953</v>
      </c>
      <c r="G35" s="114">
        <v>1969</v>
      </c>
      <c r="H35" s="114">
        <v>1964</v>
      </c>
      <c r="I35" s="140">
        <v>1981</v>
      </c>
      <c r="J35" s="115">
        <v>-34</v>
      </c>
      <c r="K35" s="116">
        <v>-1.7163048965169108</v>
      </c>
    </row>
    <row r="36" spans="1:11" ht="14.1" customHeight="1" x14ac:dyDescent="0.2">
      <c r="A36" s="306">
        <v>41</v>
      </c>
      <c r="B36" s="307" t="s">
        <v>255</v>
      </c>
      <c r="C36" s="308"/>
      <c r="D36" s="113">
        <v>0.25994281258123214</v>
      </c>
      <c r="E36" s="115">
        <v>140</v>
      </c>
      <c r="F36" s="114">
        <v>155</v>
      </c>
      <c r="G36" s="114">
        <v>153</v>
      </c>
      <c r="H36" s="114">
        <v>160</v>
      </c>
      <c r="I36" s="140">
        <v>151</v>
      </c>
      <c r="J36" s="115">
        <v>-11</v>
      </c>
      <c r="K36" s="116">
        <v>-7.2847682119205297</v>
      </c>
    </row>
    <row r="37" spans="1:11" ht="14.1" customHeight="1" x14ac:dyDescent="0.2">
      <c r="A37" s="306">
        <v>42</v>
      </c>
      <c r="B37" s="307" t="s">
        <v>256</v>
      </c>
      <c r="C37" s="308"/>
      <c r="D37" s="113">
        <v>3.5277953136024359E-2</v>
      </c>
      <c r="E37" s="115">
        <v>19</v>
      </c>
      <c r="F37" s="114">
        <v>20</v>
      </c>
      <c r="G37" s="114">
        <v>18</v>
      </c>
      <c r="H37" s="114">
        <v>19</v>
      </c>
      <c r="I37" s="140">
        <v>20</v>
      </c>
      <c r="J37" s="115">
        <v>-1</v>
      </c>
      <c r="K37" s="116">
        <v>-5</v>
      </c>
    </row>
    <row r="38" spans="1:11" ht="14.1" customHeight="1" x14ac:dyDescent="0.2">
      <c r="A38" s="306">
        <v>43</v>
      </c>
      <c r="B38" s="307" t="s">
        <v>257</v>
      </c>
      <c r="C38" s="308"/>
      <c r="D38" s="113">
        <v>0.46604032827063763</v>
      </c>
      <c r="E38" s="115">
        <v>251</v>
      </c>
      <c r="F38" s="114">
        <v>255</v>
      </c>
      <c r="G38" s="114">
        <v>250</v>
      </c>
      <c r="H38" s="114">
        <v>265</v>
      </c>
      <c r="I38" s="140">
        <v>259</v>
      </c>
      <c r="J38" s="115">
        <v>-8</v>
      </c>
      <c r="K38" s="116">
        <v>-3.0888030888030888</v>
      </c>
    </row>
    <row r="39" spans="1:11" ht="14.1" customHeight="1" x14ac:dyDescent="0.2">
      <c r="A39" s="306">
        <v>51</v>
      </c>
      <c r="B39" s="307" t="s">
        <v>258</v>
      </c>
      <c r="C39" s="308"/>
      <c r="D39" s="113">
        <v>7.2134130491291915</v>
      </c>
      <c r="E39" s="115">
        <v>3885</v>
      </c>
      <c r="F39" s="114">
        <v>4061</v>
      </c>
      <c r="G39" s="114">
        <v>3973</v>
      </c>
      <c r="H39" s="114">
        <v>4047</v>
      </c>
      <c r="I39" s="140">
        <v>4083</v>
      </c>
      <c r="J39" s="115">
        <v>-198</v>
      </c>
      <c r="K39" s="116">
        <v>-4.8493754592211609</v>
      </c>
    </row>
    <row r="40" spans="1:11" ht="14.1" customHeight="1" x14ac:dyDescent="0.2">
      <c r="A40" s="306" t="s">
        <v>259</v>
      </c>
      <c r="B40" s="307" t="s">
        <v>260</v>
      </c>
      <c r="C40" s="308"/>
      <c r="D40" s="113">
        <v>7.0091722678153667</v>
      </c>
      <c r="E40" s="115">
        <v>3775</v>
      </c>
      <c r="F40" s="114">
        <v>3943</v>
      </c>
      <c r="G40" s="114">
        <v>3846</v>
      </c>
      <c r="H40" s="114">
        <v>3915</v>
      </c>
      <c r="I40" s="140">
        <v>3943</v>
      </c>
      <c r="J40" s="115">
        <v>-168</v>
      </c>
      <c r="K40" s="116">
        <v>-4.2607151914785693</v>
      </c>
    </row>
    <row r="41" spans="1:11" ht="14.1" customHeight="1" x14ac:dyDescent="0.2">
      <c r="A41" s="306"/>
      <c r="B41" s="307" t="s">
        <v>261</v>
      </c>
      <c r="C41" s="308"/>
      <c r="D41" s="113">
        <v>4.3800363919937615</v>
      </c>
      <c r="E41" s="115">
        <v>2359</v>
      </c>
      <c r="F41" s="114">
        <v>2510</v>
      </c>
      <c r="G41" s="114">
        <v>2397</v>
      </c>
      <c r="H41" s="114">
        <v>2475</v>
      </c>
      <c r="I41" s="140">
        <v>2441</v>
      </c>
      <c r="J41" s="115">
        <v>-82</v>
      </c>
      <c r="K41" s="116">
        <v>-3.3592789840229416</v>
      </c>
    </row>
    <row r="42" spans="1:11" ht="14.1" customHeight="1" x14ac:dyDescent="0.2">
      <c r="A42" s="306">
        <v>52</v>
      </c>
      <c r="B42" s="307" t="s">
        <v>262</v>
      </c>
      <c r="C42" s="308"/>
      <c r="D42" s="113">
        <v>3.5482193917338187</v>
      </c>
      <c r="E42" s="115">
        <v>1911</v>
      </c>
      <c r="F42" s="114">
        <v>1999</v>
      </c>
      <c r="G42" s="114">
        <v>1991</v>
      </c>
      <c r="H42" s="114">
        <v>1971</v>
      </c>
      <c r="I42" s="140">
        <v>1937</v>
      </c>
      <c r="J42" s="115">
        <v>-26</v>
      </c>
      <c r="K42" s="116">
        <v>-1.3422818791946309</v>
      </c>
    </row>
    <row r="43" spans="1:11" ht="14.1" customHeight="1" x14ac:dyDescent="0.2">
      <c r="A43" s="306" t="s">
        <v>263</v>
      </c>
      <c r="B43" s="307" t="s">
        <v>264</v>
      </c>
      <c r="C43" s="308"/>
      <c r="D43" s="113">
        <v>3.4906606260908313</v>
      </c>
      <c r="E43" s="115">
        <v>1880</v>
      </c>
      <c r="F43" s="114">
        <v>1968</v>
      </c>
      <c r="G43" s="114">
        <v>1957</v>
      </c>
      <c r="H43" s="114">
        <v>1939</v>
      </c>
      <c r="I43" s="140">
        <v>1909</v>
      </c>
      <c r="J43" s="115">
        <v>-29</v>
      </c>
      <c r="K43" s="116">
        <v>-1.5191199580932426</v>
      </c>
    </row>
    <row r="44" spans="1:11" ht="14.1" customHeight="1" x14ac:dyDescent="0.2">
      <c r="A44" s="306">
        <v>53</v>
      </c>
      <c r="B44" s="307" t="s">
        <v>265</v>
      </c>
      <c r="C44" s="308"/>
      <c r="D44" s="113">
        <v>3.3996806416874001</v>
      </c>
      <c r="E44" s="115">
        <v>1831</v>
      </c>
      <c r="F44" s="114">
        <v>1822</v>
      </c>
      <c r="G44" s="114">
        <v>1787</v>
      </c>
      <c r="H44" s="114">
        <v>1779</v>
      </c>
      <c r="I44" s="140">
        <v>1832</v>
      </c>
      <c r="J44" s="115">
        <v>-1</v>
      </c>
      <c r="K44" s="116">
        <v>-5.458515283842795E-2</v>
      </c>
    </row>
    <row r="45" spans="1:11" ht="14.1" customHeight="1" x14ac:dyDescent="0.2">
      <c r="A45" s="306" t="s">
        <v>266</v>
      </c>
      <c r="B45" s="307" t="s">
        <v>267</v>
      </c>
      <c r="C45" s="308"/>
      <c r="D45" s="113">
        <v>3.3755430948048573</v>
      </c>
      <c r="E45" s="115">
        <v>1818</v>
      </c>
      <c r="F45" s="114">
        <v>1808</v>
      </c>
      <c r="G45" s="114">
        <v>1773</v>
      </c>
      <c r="H45" s="114">
        <v>1763</v>
      </c>
      <c r="I45" s="140">
        <v>1817</v>
      </c>
      <c r="J45" s="115">
        <v>1</v>
      </c>
      <c r="K45" s="116">
        <v>5.5035773252614197E-2</v>
      </c>
    </row>
    <row r="46" spans="1:11" ht="14.1" customHeight="1" x14ac:dyDescent="0.2">
      <c r="A46" s="306">
        <v>54</v>
      </c>
      <c r="B46" s="307" t="s">
        <v>268</v>
      </c>
      <c r="C46" s="308"/>
      <c r="D46" s="113">
        <v>19.011103271565968</v>
      </c>
      <c r="E46" s="115">
        <v>10239</v>
      </c>
      <c r="F46" s="114">
        <v>10377</v>
      </c>
      <c r="G46" s="114">
        <v>10374</v>
      </c>
      <c r="H46" s="114">
        <v>10262</v>
      </c>
      <c r="I46" s="140">
        <v>10326</v>
      </c>
      <c r="J46" s="115">
        <v>-87</v>
      </c>
      <c r="K46" s="116">
        <v>-0.84253341080766997</v>
      </c>
    </row>
    <row r="47" spans="1:11" ht="14.1" customHeight="1" x14ac:dyDescent="0.2">
      <c r="A47" s="306">
        <v>61</v>
      </c>
      <c r="B47" s="307" t="s">
        <v>269</v>
      </c>
      <c r="C47" s="308"/>
      <c r="D47" s="113">
        <v>0.61643581269263614</v>
      </c>
      <c r="E47" s="115">
        <v>332</v>
      </c>
      <c r="F47" s="114">
        <v>357</v>
      </c>
      <c r="G47" s="114">
        <v>323</v>
      </c>
      <c r="H47" s="114">
        <v>322</v>
      </c>
      <c r="I47" s="140">
        <v>324</v>
      </c>
      <c r="J47" s="115">
        <v>8</v>
      </c>
      <c r="K47" s="116">
        <v>2.4691358024691357</v>
      </c>
    </row>
    <row r="48" spans="1:11" ht="14.1" customHeight="1" x14ac:dyDescent="0.2">
      <c r="A48" s="306">
        <v>62</v>
      </c>
      <c r="B48" s="307" t="s">
        <v>270</v>
      </c>
      <c r="C48" s="308"/>
      <c r="D48" s="113">
        <v>11.236956441011548</v>
      </c>
      <c r="E48" s="115">
        <v>6052</v>
      </c>
      <c r="F48" s="114">
        <v>6420</v>
      </c>
      <c r="G48" s="114">
        <v>6373</v>
      </c>
      <c r="H48" s="114">
        <v>6572</v>
      </c>
      <c r="I48" s="140">
        <v>6501</v>
      </c>
      <c r="J48" s="115">
        <v>-449</v>
      </c>
      <c r="K48" s="116">
        <v>-6.9066297492693431</v>
      </c>
    </row>
    <row r="49" spans="1:11" ht="14.1" customHeight="1" x14ac:dyDescent="0.2">
      <c r="A49" s="306">
        <v>63</v>
      </c>
      <c r="B49" s="307" t="s">
        <v>271</v>
      </c>
      <c r="C49" s="308"/>
      <c r="D49" s="113">
        <v>10.434847190760889</v>
      </c>
      <c r="E49" s="115">
        <v>5620</v>
      </c>
      <c r="F49" s="114">
        <v>6147</v>
      </c>
      <c r="G49" s="114">
        <v>6189</v>
      </c>
      <c r="H49" s="114">
        <v>6038</v>
      </c>
      <c r="I49" s="140">
        <v>5938</v>
      </c>
      <c r="J49" s="115">
        <v>-318</v>
      </c>
      <c r="K49" s="116">
        <v>-5.3553384978107106</v>
      </c>
    </row>
    <row r="50" spans="1:11" ht="14.1" customHeight="1" x14ac:dyDescent="0.2">
      <c r="A50" s="306" t="s">
        <v>272</v>
      </c>
      <c r="B50" s="307" t="s">
        <v>273</v>
      </c>
      <c r="C50" s="308"/>
      <c r="D50" s="113">
        <v>0.41219503137881097</v>
      </c>
      <c r="E50" s="115">
        <v>222</v>
      </c>
      <c r="F50" s="114">
        <v>259</v>
      </c>
      <c r="G50" s="114">
        <v>251</v>
      </c>
      <c r="H50" s="114">
        <v>258</v>
      </c>
      <c r="I50" s="140">
        <v>251</v>
      </c>
      <c r="J50" s="115">
        <v>-29</v>
      </c>
      <c r="K50" s="116">
        <v>-11.553784860557769</v>
      </c>
    </row>
    <row r="51" spans="1:11" ht="14.1" customHeight="1" x14ac:dyDescent="0.2">
      <c r="A51" s="306" t="s">
        <v>274</v>
      </c>
      <c r="B51" s="307" t="s">
        <v>275</v>
      </c>
      <c r="C51" s="308"/>
      <c r="D51" s="113">
        <v>9.3263767685394932</v>
      </c>
      <c r="E51" s="115">
        <v>5023</v>
      </c>
      <c r="F51" s="114">
        <v>5502</v>
      </c>
      <c r="G51" s="114">
        <v>5525</v>
      </c>
      <c r="H51" s="114">
        <v>5388</v>
      </c>
      <c r="I51" s="140">
        <v>5308</v>
      </c>
      <c r="J51" s="115">
        <v>-285</v>
      </c>
      <c r="K51" s="116">
        <v>-5.3692539562923889</v>
      </c>
    </row>
    <row r="52" spans="1:11" ht="14.1" customHeight="1" x14ac:dyDescent="0.2">
      <c r="A52" s="306">
        <v>71</v>
      </c>
      <c r="B52" s="307" t="s">
        <v>276</v>
      </c>
      <c r="C52" s="308"/>
      <c r="D52" s="113">
        <v>11.151546659734858</v>
      </c>
      <c r="E52" s="115">
        <v>6006</v>
      </c>
      <c r="F52" s="114">
        <v>6220</v>
      </c>
      <c r="G52" s="114">
        <v>6235</v>
      </c>
      <c r="H52" s="114">
        <v>6285</v>
      </c>
      <c r="I52" s="140">
        <v>6207</v>
      </c>
      <c r="J52" s="115">
        <v>-201</v>
      </c>
      <c r="K52" s="116">
        <v>-3.2382793620106334</v>
      </c>
    </row>
    <row r="53" spans="1:11" ht="14.1" customHeight="1" x14ac:dyDescent="0.2">
      <c r="A53" s="306" t="s">
        <v>277</v>
      </c>
      <c r="B53" s="307" t="s">
        <v>278</v>
      </c>
      <c r="C53" s="308"/>
      <c r="D53" s="113">
        <v>0.94136432841917639</v>
      </c>
      <c r="E53" s="115">
        <v>507</v>
      </c>
      <c r="F53" s="114">
        <v>522</v>
      </c>
      <c r="G53" s="114">
        <v>514</v>
      </c>
      <c r="H53" s="114">
        <v>513</v>
      </c>
      <c r="I53" s="140">
        <v>513</v>
      </c>
      <c r="J53" s="115">
        <v>-6</v>
      </c>
      <c r="K53" s="116">
        <v>-1.1695906432748537</v>
      </c>
    </row>
    <row r="54" spans="1:11" ht="14.1" customHeight="1" x14ac:dyDescent="0.2">
      <c r="A54" s="306" t="s">
        <v>279</v>
      </c>
      <c r="B54" s="307" t="s">
        <v>280</v>
      </c>
      <c r="C54" s="308"/>
      <c r="D54" s="113">
        <v>9.836978721824055</v>
      </c>
      <c r="E54" s="115">
        <v>5298</v>
      </c>
      <c r="F54" s="114">
        <v>5486</v>
      </c>
      <c r="G54" s="114">
        <v>5509</v>
      </c>
      <c r="H54" s="114">
        <v>5565</v>
      </c>
      <c r="I54" s="140">
        <v>5489</v>
      </c>
      <c r="J54" s="115">
        <v>-191</v>
      </c>
      <c r="K54" s="116">
        <v>-3.4796866460193114</v>
      </c>
    </row>
    <row r="55" spans="1:11" ht="14.1" customHeight="1" x14ac:dyDescent="0.2">
      <c r="A55" s="306">
        <v>72</v>
      </c>
      <c r="B55" s="307" t="s">
        <v>281</v>
      </c>
      <c r="C55" s="308"/>
      <c r="D55" s="113">
        <v>0.99520962531100299</v>
      </c>
      <c r="E55" s="115">
        <v>536</v>
      </c>
      <c r="F55" s="114">
        <v>554</v>
      </c>
      <c r="G55" s="114">
        <v>555</v>
      </c>
      <c r="H55" s="114">
        <v>551</v>
      </c>
      <c r="I55" s="140">
        <v>540</v>
      </c>
      <c r="J55" s="115">
        <v>-4</v>
      </c>
      <c r="K55" s="116">
        <v>-0.7407407407407407</v>
      </c>
    </row>
    <row r="56" spans="1:11" ht="14.1" customHeight="1" x14ac:dyDescent="0.2">
      <c r="A56" s="306" t="s">
        <v>282</v>
      </c>
      <c r="B56" s="307" t="s">
        <v>283</v>
      </c>
      <c r="C56" s="308"/>
      <c r="D56" s="113">
        <v>0.18381670318244273</v>
      </c>
      <c r="E56" s="115">
        <v>99</v>
      </c>
      <c r="F56" s="114">
        <v>107</v>
      </c>
      <c r="G56" s="114">
        <v>107</v>
      </c>
      <c r="H56" s="114">
        <v>113</v>
      </c>
      <c r="I56" s="140">
        <v>112</v>
      </c>
      <c r="J56" s="115">
        <v>-13</v>
      </c>
      <c r="K56" s="116">
        <v>-11.607142857142858</v>
      </c>
    </row>
    <row r="57" spans="1:11" ht="14.1" customHeight="1" x14ac:dyDescent="0.2">
      <c r="A57" s="306" t="s">
        <v>284</v>
      </c>
      <c r="B57" s="307" t="s">
        <v>285</v>
      </c>
      <c r="C57" s="308"/>
      <c r="D57" s="113">
        <v>0.54216643766942696</v>
      </c>
      <c r="E57" s="115">
        <v>292</v>
      </c>
      <c r="F57" s="114">
        <v>306</v>
      </c>
      <c r="G57" s="114">
        <v>310</v>
      </c>
      <c r="H57" s="114">
        <v>301</v>
      </c>
      <c r="I57" s="140">
        <v>289</v>
      </c>
      <c r="J57" s="115">
        <v>3</v>
      </c>
      <c r="K57" s="116">
        <v>1.0380622837370241</v>
      </c>
    </row>
    <row r="58" spans="1:11" ht="14.1" customHeight="1" x14ac:dyDescent="0.2">
      <c r="A58" s="306">
        <v>73</v>
      </c>
      <c r="B58" s="307" t="s">
        <v>286</v>
      </c>
      <c r="C58" s="308"/>
      <c r="D58" s="113">
        <v>0.79839578149949864</v>
      </c>
      <c r="E58" s="115">
        <v>430</v>
      </c>
      <c r="F58" s="114">
        <v>433</v>
      </c>
      <c r="G58" s="114">
        <v>417</v>
      </c>
      <c r="H58" s="114">
        <v>437</v>
      </c>
      <c r="I58" s="140">
        <v>428</v>
      </c>
      <c r="J58" s="115">
        <v>2</v>
      </c>
      <c r="K58" s="116">
        <v>0.46728971962616822</v>
      </c>
    </row>
    <row r="59" spans="1:11" ht="14.1" customHeight="1" x14ac:dyDescent="0.2">
      <c r="A59" s="306" t="s">
        <v>287</v>
      </c>
      <c r="B59" s="307" t="s">
        <v>288</v>
      </c>
      <c r="C59" s="308"/>
      <c r="D59" s="113">
        <v>0.4864644064020201</v>
      </c>
      <c r="E59" s="115">
        <v>262</v>
      </c>
      <c r="F59" s="114">
        <v>259</v>
      </c>
      <c r="G59" s="114">
        <v>247</v>
      </c>
      <c r="H59" s="114">
        <v>265</v>
      </c>
      <c r="I59" s="140">
        <v>253</v>
      </c>
      <c r="J59" s="115">
        <v>9</v>
      </c>
      <c r="K59" s="116">
        <v>3.5573122529644268</v>
      </c>
    </row>
    <row r="60" spans="1:11" ht="14.1" customHeight="1" x14ac:dyDescent="0.2">
      <c r="A60" s="306">
        <v>81</v>
      </c>
      <c r="B60" s="307" t="s">
        <v>289</v>
      </c>
      <c r="C60" s="308"/>
      <c r="D60" s="113">
        <v>5.5163578298488618</v>
      </c>
      <c r="E60" s="115">
        <v>2971</v>
      </c>
      <c r="F60" s="114">
        <v>2941</v>
      </c>
      <c r="G60" s="114">
        <v>2892</v>
      </c>
      <c r="H60" s="114">
        <v>2958</v>
      </c>
      <c r="I60" s="140">
        <v>2893</v>
      </c>
      <c r="J60" s="115">
        <v>78</v>
      </c>
      <c r="K60" s="116">
        <v>2.6961631524369167</v>
      </c>
    </row>
    <row r="61" spans="1:11" ht="14.1" customHeight="1" x14ac:dyDescent="0.2">
      <c r="A61" s="306" t="s">
        <v>290</v>
      </c>
      <c r="B61" s="307" t="s">
        <v>291</v>
      </c>
      <c r="C61" s="308"/>
      <c r="D61" s="113">
        <v>2.9224999071632811</v>
      </c>
      <c r="E61" s="115">
        <v>1574</v>
      </c>
      <c r="F61" s="114">
        <v>1551</v>
      </c>
      <c r="G61" s="114">
        <v>1542</v>
      </c>
      <c r="H61" s="114">
        <v>1560</v>
      </c>
      <c r="I61" s="140">
        <v>1525</v>
      </c>
      <c r="J61" s="115">
        <v>49</v>
      </c>
      <c r="K61" s="116">
        <v>3.2131147540983607</v>
      </c>
    </row>
    <row r="62" spans="1:11" ht="14.1" customHeight="1" x14ac:dyDescent="0.2">
      <c r="A62" s="306" t="s">
        <v>292</v>
      </c>
      <c r="B62" s="307" t="s">
        <v>293</v>
      </c>
      <c r="C62" s="308"/>
      <c r="D62" s="113">
        <v>1.5837944223699358</v>
      </c>
      <c r="E62" s="115">
        <v>853</v>
      </c>
      <c r="F62" s="114">
        <v>824</v>
      </c>
      <c r="G62" s="114">
        <v>803</v>
      </c>
      <c r="H62" s="114">
        <v>819</v>
      </c>
      <c r="I62" s="140">
        <v>783</v>
      </c>
      <c r="J62" s="115">
        <v>70</v>
      </c>
      <c r="K62" s="116">
        <v>8.9399744572158362</v>
      </c>
    </row>
    <row r="63" spans="1:11" ht="14.1" customHeight="1" x14ac:dyDescent="0.2">
      <c r="A63" s="306"/>
      <c r="B63" s="307" t="s">
        <v>294</v>
      </c>
      <c r="C63" s="308"/>
      <c r="D63" s="113">
        <v>1.4928144379665045</v>
      </c>
      <c r="E63" s="115">
        <v>804</v>
      </c>
      <c r="F63" s="114">
        <v>774</v>
      </c>
      <c r="G63" s="114">
        <v>751</v>
      </c>
      <c r="H63" s="114">
        <v>763</v>
      </c>
      <c r="I63" s="140">
        <v>737</v>
      </c>
      <c r="J63" s="115">
        <v>67</v>
      </c>
      <c r="K63" s="116">
        <v>9.0909090909090917</v>
      </c>
    </row>
    <row r="64" spans="1:11" ht="14.1" customHeight="1" x14ac:dyDescent="0.2">
      <c r="A64" s="306" t="s">
        <v>295</v>
      </c>
      <c r="B64" s="307" t="s">
        <v>296</v>
      </c>
      <c r="C64" s="308"/>
      <c r="D64" s="113">
        <v>0.11883100003713469</v>
      </c>
      <c r="E64" s="115">
        <v>64</v>
      </c>
      <c r="F64" s="114">
        <v>68</v>
      </c>
      <c r="G64" s="114">
        <v>63</v>
      </c>
      <c r="H64" s="114">
        <v>70</v>
      </c>
      <c r="I64" s="140">
        <v>68</v>
      </c>
      <c r="J64" s="115">
        <v>-4</v>
      </c>
      <c r="K64" s="116">
        <v>-5.882352941176471</v>
      </c>
    </row>
    <row r="65" spans="1:11" ht="14.1" customHeight="1" x14ac:dyDescent="0.2">
      <c r="A65" s="306" t="s">
        <v>297</v>
      </c>
      <c r="B65" s="307" t="s">
        <v>298</v>
      </c>
      <c r="C65" s="308"/>
      <c r="D65" s="113">
        <v>0.53102603141594562</v>
      </c>
      <c r="E65" s="115">
        <v>286</v>
      </c>
      <c r="F65" s="114">
        <v>304</v>
      </c>
      <c r="G65" s="114">
        <v>291</v>
      </c>
      <c r="H65" s="114">
        <v>304</v>
      </c>
      <c r="I65" s="140">
        <v>302</v>
      </c>
      <c r="J65" s="115">
        <v>-16</v>
      </c>
      <c r="K65" s="116">
        <v>-5.298013245033113</v>
      </c>
    </row>
    <row r="66" spans="1:11" ht="14.1" customHeight="1" x14ac:dyDescent="0.2">
      <c r="A66" s="306">
        <v>82</v>
      </c>
      <c r="B66" s="307" t="s">
        <v>299</v>
      </c>
      <c r="C66" s="308"/>
      <c r="D66" s="113">
        <v>2.6866946414645922</v>
      </c>
      <c r="E66" s="115">
        <v>1447</v>
      </c>
      <c r="F66" s="114">
        <v>1501</v>
      </c>
      <c r="G66" s="114">
        <v>1487</v>
      </c>
      <c r="H66" s="114">
        <v>1494</v>
      </c>
      <c r="I66" s="140">
        <v>1452</v>
      </c>
      <c r="J66" s="115">
        <v>-5</v>
      </c>
      <c r="K66" s="116">
        <v>-0.34435261707988979</v>
      </c>
    </row>
    <row r="67" spans="1:11" ht="14.1" customHeight="1" x14ac:dyDescent="0.2">
      <c r="A67" s="306" t="s">
        <v>300</v>
      </c>
      <c r="B67" s="307" t="s">
        <v>301</v>
      </c>
      <c r="C67" s="308"/>
      <c r="D67" s="113">
        <v>1.2885736566526793</v>
      </c>
      <c r="E67" s="115">
        <v>694</v>
      </c>
      <c r="F67" s="114">
        <v>692</v>
      </c>
      <c r="G67" s="114">
        <v>683</v>
      </c>
      <c r="H67" s="114">
        <v>688</v>
      </c>
      <c r="I67" s="140">
        <v>633</v>
      </c>
      <c r="J67" s="115">
        <v>61</v>
      </c>
      <c r="K67" s="116">
        <v>9.6366508688783572</v>
      </c>
    </row>
    <row r="68" spans="1:11" ht="14.1" customHeight="1" x14ac:dyDescent="0.2">
      <c r="A68" s="306" t="s">
        <v>302</v>
      </c>
      <c r="B68" s="307" t="s">
        <v>303</v>
      </c>
      <c r="C68" s="308"/>
      <c r="D68" s="113">
        <v>0.93950759404359607</v>
      </c>
      <c r="E68" s="115">
        <v>506</v>
      </c>
      <c r="F68" s="114">
        <v>553</v>
      </c>
      <c r="G68" s="114">
        <v>538</v>
      </c>
      <c r="H68" s="114">
        <v>534</v>
      </c>
      <c r="I68" s="140">
        <v>539</v>
      </c>
      <c r="J68" s="115">
        <v>-33</v>
      </c>
      <c r="K68" s="116">
        <v>-6.1224489795918364</v>
      </c>
    </row>
    <row r="69" spans="1:11" ht="14.1" customHeight="1" x14ac:dyDescent="0.2">
      <c r="A69" s="306">
        <v>83</v>
      </c>
      <c r="B69" s="307" t="s">
        <v>304</v>
      </c>
      <c r="C69" s="308"/>
      <c r="D69" s="113">
        <v>2.0776857662742767</v>
      </c>
      <c r="E69" s="115">
        <v>1119</v>
      </c>
      <c r="F69" s="114">
        <v>1126</v>
      </c>
      <c r="G69" s="114">
        <v>1084</v>
      </c>
      <c r="H69" s="114">
        <v>1111</v>
      </c>
      <c r="I69" s="140">
        <v>1103</v>
      </c>
      <c r="J69" s="115">
        <v>16</v>
      </c>
      <c r="K69" s="116">
        <v>1.4505893019038985</v>
      </c>
    </row>
    <row r="70" spans="1:11" ht="14.1" customHeight="1" x14ac:dyDescent="0.2">
      <c r="A70" s="306" t="s">
        <v>305</v>
      </c>
      <c r="B70" s="307" t="s">
        <v>306</v>
      </c>
      <c r="C70" s="308"/>
      <c r="D70" s="113">
        <v>1.1530320472353226</v>
      </c>
      <c r="E70" s="115">
        <v>621</v>
      </c>
      <c r="F70" s="114">
        <v>632</v>
      </c>
      <c r="G70" s="114">
        <v>596</v>
      </c>
      <c r="H70" s="114">
        <v>624</v>
      </c>
      <c r="I70" s="140">
        <v>618</v>
      </c>
      <c r="J70" s="115">
        <v>3</v>
      </c>
      <c r="K70" s="116">
        <v>0.4854368932038835</v>
      </c>
    </row>
    <row r="71" spans="1:11" ht="14.1" customHeight="1" x14ac:dyDescent="0.2">
      <c r="A71" s="306"/>
      <c r="B71" s="307" t="s">
        <v>307</v>
      </c>
      <c r="C71" s="308"/>
      <c r="D71" s="113">
        <v>0.66099743770656172</v>
      </c>
      <c r="E71" s="115">
        <v>356</v>
      </c>
      <c r="F71" s="114">
        <v>364</v>
      </c>
      <c r="G71" s="114">
        <v>353</v>
      </c>
      <c r="H71" s="114">
        <v>372</v>
      </c>
      <c r="I71" s="140">
        <v>368</v>
      </c>
      <c r="J71" s="115">
        <v>-12</v>
      </c>
      <c r="K71" s="116">
        <v>-3.2608695652173911</v>
      </c>
    </row>
    <row r="72" spans="1:11" ht="14.1" customHeight="1" x14ac:dyDescent="0.2">
      <c r="A72" s="306">
        <v>84</v>
      </c>
      <c r="B72" s="307" t="s">
        <v>308</v>
      </c>
      <c r="C72" s="308"/>
      <c r="D72" s="113">
        <v>4.0625348137695418</v>
      </c>
      <c r="E72" s="115">
        <v>2188</v>
      </c>
      <c r="F72" s="114">
        <v>2306</v>
      </c>
      <c r="G72" s="114">
        <v>2090</v>
      </c>
      <c r="H72" s="114">
        <v>2209</v>
      </c>
      <c r="I72" s="140">
        <v>2069</v>
      </c>
      <c r="J72" s="115">
        <v>119</v>
      </c>
      <c r="K72" s="116">
        <v>5.7515708071532137</v>
      </c>
    </row>
    <row r="73" spans="1:11" ht="14.1" customHeight="1" x14ac:dyDescent="0.2">
      <c r="A73" s="306" t="s">
        <v>309</v>
      </c>
      <c r="B73" s="307" t="s">
        <v>310</v>
      </c>
      <c r="C73" s="308"/>
      <c r="D73" s="113">
        <v>8.3553046901110331E-2</v>
      </c>
      <c r="E73" s="115">
        <v>45</v>
      </c>
      <c r="F73" s="114">
        <v>44</v>
      </c>
      <c r="G73" s="114">
        <v>42</v>
      </c>
      <c r="H73" s="114">
        <v>42</v>
      </c>
      <c r="I73" s="140">
        <v>39</v>
      </c>
      <c r="J73" s="115">
        <v>6</v>
      </c>
      <c r="K73" s="116">
        <v>15.384615384615385</v>
      </c>
    </row>
    <row r="74" spans="1:11" ht="14.1" customHeight="1" x14ac:dyDescent="0.2">
      <c r="A74" s="306" t="s">
        <v>311</v>
      </c>
      <c r="B74" s="307" t="s">
        <v>312</v>
      </c>
      <c r="C74" s="308"/>
      <c r="D74" s="113">
        <v>8.7266515652270782E-2</v>
      </c>
      <c r="E74" s="115">
        <v>47</v>
      </c>
      <c r="F74" s="114">
        <v>51</v>
      </c>
      <c r="G74" s="114">
        <v>54</v>
      </c>
      <c r="H74" s="114">
        <v>53</v>
      </c>
      <c r="I74" s="140">
        <v>52</v>
      </c>
      <c r="J74" s="115">
        <v>-5</v>
      </c>
      <c r="K74" s="116">
        <v>-9.615384615384615</v>
      </c>
    </row>
    <row r="75" spans="1:11" ht="14.1" customHeight="1" x14ac:dyDescent="0.2">
      <c r="A75" s="306" t="s">
        <v>313</v>
      </c>
      <c r="B75" s="307" t="s">
        <v>314</v>
      </c>
      <c r="C75" s="308"/>
      <c r="D75" s="113">
        <v>2.9726317353039473</v>
      </c>
      <c r="E75" s="115">
        <v>1601</v>
      </c>
      <c r="F75" s="114">
        <v>1712</v>
      </c>
      <c r="G75" s="114">
        <v>1510</v>
      </c>
      <c r="H75" s="114">
        <v>1648</v>
      </c>
      <c r="I75" s="140">
        <v>1526</v>
      </c>
      <c r="J75" s="115">
        <v>75</v>
      </c>
      <c r="K75" s="116">
        <v>4.9148099606815201</v>
      </c>
    </row>
    <row r="76" spans="1:11" ht="14.1" customHeight="1" x14ac:dyDescent="0.2">
      <c r="A76" s="306">
        <v>91</v>
      </c>
      <c r="B76" s="307" t="s">
        <v>315</v>
      </c>
      <c r="C76" s="308"/>
      <c r="D76" s="113">
        <v>0.44375951576367484</v>
      </c>
      <c r="E76" s="115">
        <v>239</v>
      </c>
      <c r="F76" s="114">
        <v>192</v>
      </c>
      <c r="G76" s="114">
        <v>192</v>
      </c>
      <c r="H76" s="114">
        <v>188</v>
      </c>
      <c r="I76" s="140">
        <v>184</v>
      </c>
      <c r="J76" s="115">
        <v>55</v>
      </c>
      <c r="K76" s="116">
        <v>29.891304347826086</v>
      </c>
    </row>
    <row r="77" spans="1:11" ht="14.1" customHeight="1" x14ac:dyDescent="0.2">
      <c r="A77" s="306">
        <v>92</v>
      </c>
      <c r="B77" s="307" t="s">
        <v>316</v>
      </c>
      <c r="C77" s="308"/>
      <c r="D77" s="113">
        <v>0.50874521890898283</v>
      </c>
      <c r="E77" s="115">
        <v>274</v>
      </c>
      <c r="F77" s="114">
        <v>287</v>
      </c>
      <c r="G77" s="114">
        <v>287</v>
      </c>
      <c r="H77" s="114">
        <v>306</v>
      </c>
      <c r="I77" s="140">
        <v>313</v>
      </c>
      <c r="J77" s="115">
        <v>-39</v>
      </c>
      <c r="K77" s="116">
        <v>-12.460063897763579</v>
      </c>
    </row>
    <row r="78" spans="1:11" ht="14.1" customHeight="1" x14ac:dyDescent="0.2">
      <c r="A78" s="306">
        <v>93</v>
      </c>
      <c r="B78" s="307" t="s">
        <v>317</v>
      </c>
      <c r="C78" s="308"/>
      <c r="D78" s="113">
        <v>5.3845296891826655E-2</v>
      </c>
      <c r="E78" s="115">
        <v>29</v>
      </c>
      <c r="F78" s="114">
        <v>33</v>
      </c>
      <c r="G78" s="114">
        <v>33</v>
      </c>
      <c r="H78" s="114">
        <v>33</v>
      </c>
      <c r="I78" s="140">
        <v>36</v>
      </c>
      <c r="J78" s="115">
        <v>-7</v>
      </c>
      <c r="K78" s="116">
        <v>-19.444444444444443</v>
      </c>
    </row>
    <row r="79" spans="1:11" ht="14.1" customHeight="1" x14ac:dyDescent="0.2">
      <c r="A79" s="306">
        <v>94</v>
      </c>
      <c r="B79" s="307" t="s">
        <v>318</v>
      </c>
      <c r="C79" s="308"/>
      <c r="D79" s="113">
        <v>0.85409781276690555</v>
      </c>
      <c r="E79" s="115">
        <v>460</v>
      </c>
      <c r="F79" s="114">
        <v>479</v>
      </c>
      <c r="G79" s="114">
        <v>483</v>
      </c>
      <c r="H79" s="114">
        <v>473</v>
      </c>
      <c r="I79" s="140">
        <v>482</v>
      </c>
      <c r="J79" s="115">
        <v>-22</v>
      </c>
      <c r="K79" s="116">
        <v>-4.5643153526970952</v>
      </c>
    </row>
    <row r="80" spans="1:11" ht="14.1" customHeight="1" x14ac:dyDescent="0.2">
      <c r="A80" s="306" t="s">
        <v>319</v>
      </c>
      <c r="B80" s="307" t="s">
        <v>320</v>
      </c>
      <c r="C80" s="308"/>
      <c r="D80" s="113">
        <v>7.4269375023209181E-3</v>
      </c>
      <c r="E80" s="115">
        <v>4</v>
      </c>
      <c r="F80" s="114">
        <v>3</v>
      </c>
      <c r="G80" s="114">
        <v>3</v>
      </c>
      <c r="H80" s="114">
        <v>4</v>
      </c>
      <c r="I80" s="140">
        <v>3</v>
      </c>
      <c r="J80" s="115">
        <v>1</v>
      </c>
      <c r="K80" s="116">
        <v>33.333333333333336</v>
      </c>
    </row>
    <row r="81" spans="1:11" ht="14.1" customHeight="1" x14ac:dyDescent="0.2">
      <c r="A81" s="310" t="s">
        <v>321</v>
      </c>
      <c r="B81" s="311" t="s">
        <v>334</v>
      </c>
      <c r="C81" s="312"/>
      <c r="D81" s="125">
        <v>3.423818188569943</v>
      </c>
      <c r="E81" s="143">
        <v>1844</v>
      </c>
      <c r="F81" s="144">
        <v>1910</v>
      </c>
      <c r="G81" s="144">
        <v>1909</v>
      </c>
      <c r="H81" s="144">
        <v>1945</v>
      </c>
      <c r="I81" s="145">
        <v>1915</v>
      </c>
      <c r="J81" s="143">
        <v>-71</v>
      </c>
      <c r="K81" s="146">
        <v>-3.7075718015665795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20643</v>
      </c>
      <c r="G12" s="535">
        <v>19614</v>
      </c>
      <c r="H12" s="535">
        <v>29434</v>
      </c>
      <c r="I12" s="535">
        <v>19718</v>
      </c>
      <c r="J12" s="536">
        <v>21448</v>
      </c>
      <c r="K12" s="537">
        <v>-805</v>
      </c>
      <c r="L12" s="348">
        <v>-3.7532637075718016</v>
      </c>
    </row>
    <row r="13" spans="1:17" s="110" customFormat="1" ht="15" customHeight="1" x14ac:dyDescent="0.2">
      <c r="A13" s="349" t="s">
        <v>345</v>
      </c>
      <c r="B13" s="350" t="s">
        <v>346</v>
      </c>
      <c r="C13" s="346"/>
      <c r="D13" s="346"/>
      <c r="E13" s="347"/>
      <c r="F13" s="535">
        <v>11994</v>
      </c>
      <c r="G13" s="535">
        <v>11156</v>
      </c>
      <c r="H13" s="535">
        <v>17602</v>
      </c>
      <c r="I13" s="535">
        <v>12045</v>
      </c>
      <c r="J13" s="536">
        <v>12590</v>
      </c>
      <c r="K13" s="537">
        <v>-596</v>
      </c>
      <c r="L13" s="348">
        <v>-4.7339158061953928</v>
      </c>
    </row>
    <row r="14" spans="1:17" s="110" customFormat="1" ht="22.5" customHeight="1" x14ac:dyDescent="0.2">
      <c r="A14" s="349"/>
      <c r="B14" s="350" t="s">
        <v>347</v>
      </c>
      <c r="C14" s="346"/>
      <c r="D14" s="346"/>
      <c r="E14" s="347"/>
      <c r="F14" s="535">
        <v>8649</v>
      </c>
      <c r="G14" s="535">
        <v>8458</v>
      </c>
      <c r="H14" s="535">
        <v>11832</v>
      </c>
      <c r="I14" s="535">
        <v>7673</v>
      </c>
      <c r="J14" s="536">
        <v>8858</v>
      </c>
      <c r="K14" s="537">
        <v>-209</v>
      </c>
      <c r="L14" s="348">
        <v>-2.359449085572364</v>
      </c>
    </row>
    <row r="15" spans="1:17" s="110" customFormat="1" ht="15" customHeight="1" x14ac:dyDescent="0.2">
      <c r="A15" s="349" t="s">
        <v>348</v>
      </c>
      <c r="B15" s="350" t="s">
        <v>108</v>
      </c>
      <c r="C15" s="346"/>
      <c r="D15" s="346"/>
      <c r="E15" s="347"/>
      <c r="F15" s="535">
        <v>4648</v>
      </c>
      <c r="G15" s="535">
        <v>4838</v>
      </c>
      <c r="H15" s="535">
        <v>10749</v>
      </c>
      <c r="I15" s="535">
        <v>4906</v>
      </c>
      <c r="J15" s="536">
        <v>5139</v>
      </c>
      <c r="K15" s="537">
        <v>-491</v>
      </c>
      <c r="L15" s="348">
        <v>-9.5543880132321455</v>
      </c>
    </row>
    <row r="16" spans="1:17" s="110" customFormat="1" ht="15" customHeight="1" x14ac:dyDescent="0.2">
      <c r="A16" s="349"/>
      <c r="B16" s="350" t="s">
        <v>109</v>
      </c>
      <c r="C16" s="346"/>
      <c r="D16" s="346"/>
      <c r="E16" s="347"/>
      <c r="F16" s="535">
        <v>14187</v>
      </c>
      <c r="G16" s="535">
        <v>13261</v>
      </c>
      <c r="H16" s="535">
        <v>16642</v>
      </c>
      <c r="I16" s="535">
        <v>13501</v>
      </c>
      <c r="J16" s="536">
        <v>14472</v>
      </c>
      <c r="K16" s="537">
        <v>-285</v>
      </c>
      <c r="L16" s="348">
        <v>-1.9693200663349917</v>
      </c>
    </row>
    <row r="17" spans="1:12" s="110" customFormat="1" ht="15" customHeight="1" x14ac:dyDescent="0.2">
      <c r="A17" s="349"/>
      <c r="B17" s="350" t="s">
        <v>110</v>
      </c>
      <c r="C17" s="346"/>
      <c r="D17" s="346"/>
      <c r="E17" s="347"/>
      <c r="F17" s="535">
        <v>1617</v>
      </c>
      <c r="G17" s="535">
        <v>1373</v>
      </c>
      <c r="H17" s="535">
        <v>1883</v>
      </c>
      <c r="I17" s="535">
        <v>1192</v>
      </c>
      <c r="J17" s="536">
        <v>1685</v>
      </c>
      <c r="K17" s="537">
        <v>-68</v>
      </c>
      <c r="L17" s="348">
        <v>-4.0356083086053411</v>
      </c>
    </row>
    <row r="18" spans="1:12" s="110" customFormat="1" ht="15" customHeight="1" x14ac:dyDescent="0.2">
      <c r="A18" s="349"/>
      <c r="B18" s="350" t="s">
        <v>111</v>
      </c>
      <c r="C18" s="346"/>
      <c r="D18" s="346"/>
      <c r="E18" s="347"/>
      <c r="F18" s="535">
        <v>191</v>
      </c>
      <c r="G18" s="535">
        <v>142</v>
      </c>
      <c r="H18" s="535">
        <v>160</v>
      </c>
      <c r="I18" s="535">
        <v>119</v>
      </c>
      <c r="J18" s="536">
        <v>152</v>
      </c>
      <c r="K18" s="537">
        <v>39</v>
      </c>
      <c r="L18" s="348">
        <v>25.657894736842106</v>
      </c>
    </row>
    <row r="19" spans="1:12" s="110" customFormat="1" ht="15" customHeight="1" x14ac:dyDescent="0.2">
      <c r="A19" s="118" t="s">
        <v>113</v>
      </c>
      <c r="B19" s="119" t="s">
        <v>181</v>
      </c>
      <c r="C19" s="346"/>
      <c r="D19" s="346"/>
      <c r="E19" s="347"/>
      <c r="F19" s="535">
        <v>12942</v>
      </c>
      <c r="G19" s="535">
        <v>12026</v>
      </c>
      <c r="H19" s="535">
        <v>20494</v>
      </c>
      <c r="I19" s="535">
        <v>12165</v>
      </c>
      <c r="J19" s="536">
        <v>13943</v>
      </c>
      <c r="K19" s="537">
        <v>-1001</v>
      </c>
      <c r="L19" s="348">
        <v>-7.1792297210069567</v>
      </c>
    </row>
    <row r="20" spans="1:12" s="110" customFormat="1" ht="15" customHeight="1" x14ac:dyDescent="0.2">
      <c r="A20" s="118"/>
      <c r="B20" s="119" t="s">
        <v>182</v>
      </c>
      <c r="C20" s="346"/>
      <c r="D20" s="346"/>
      <c r="E20" s="347"/>
      <c r="F20" s="535">
        <v>7701</v>
      </c>
      <c r="G20" s="535">
        <v>7588</v>
      </c>
      <c r="H20" s="535">
        <v>8940</v>
      </c>
      <c r="I20" s="535">
        <v>7553</v>
      </c>
      <c r="J20" s="536">
        <v>7505</v>
      </c>
      <c r="K20" s="537">
        <v>196</v>
      </c>
      <c r="L20" s="348">
        <v>2.6115922718187874</v>
      </c>
    </row>
    <row r="21" spans="1:12" s="110" customFormat="1" ht="15" customHeight="1" x14ac:dyDescent="0.2">
      <c r="A21" s="118" t="s">
        <v>113</v>
      </c>
      <c r="B21" s="119" t="s">
        <v>116</v>
      </c>
      <c r="C21" s="346"/>
      <c r="D21" s="346"/>
      <c r="E21" s="347"/>
      <c r="F21" s="535">
        <v>15267</v>
      </c>
      <c r="G21" s="535">
        <v>14280</v>
      </c>
      <c r="H21" s="535">
        <v>22021</v>
      </c>
      <c r="I21" s="535">
        <v>13558</v>
      </c>
      <c r="J21" s="536">
        <v>15993</v>
      </c>
      <c r="K21" s="537">
        <v>-726</v>
      </c>
      <c r="L21" s="348">
        <v>-4.5394860251359974</v>
      </c>
    </row>
    <row r="22" spans="1:12" s="110" customFormat="1" ht="15" customHeight="1" x14ac:dyDescent="0.2">
      <c r="A22" s="118"/>
      <c r="B22" s="119" t="s">
        <v>117</v>
      </c>
      <c r="C22" s="346"/>
      <c r="D22" s="346"/>
      <c r="E22" s="347"/>
      <c r="F22" s="535">
        <v>5337</v>
      </c>
      <c r="G22" s="535">
        <v>5306</v>
      </c>
      <c r="H22" s="535">
        <v>7358</v>
      </c>
      <c r="I22" s="535">
        <v>6126</v>
      </c>
      <c r="J22" s="536">
        <v>5427</v>
      </c>
      <c r="K22" s="537">
        <v>-90</v>
      </c>
      <c r="L22" s="348">
        <v>-1.6583747927031509</v>
      </c>
    </row>
    <row r="23" spans="1:12" s="110" customFormat="1" ht="15" customHeight="1" x14ac:dyDescent="0.2">
      <c r="A23" s="351" t="s">
        <v>348</v>
      </c>
      <c r="B23" s="352" t="s">
        <v>193</v>
      </c>
      <c r="C23" s="353"/>
      <c r="D23" s="353"/>
      <c r="E23" s="354"/>
      <c r="F23" s="538">
        <v>447</v>
      </c>
      <c r="G23" s="538">
        <v>875</v>
      </c>
      <c r="H23" s="538">
        <v>4502</v>
      </c>
      <c r="I23" s="538">
        <v>491</v>
      </c>
      <c r="J23" s="539">
        <v>630</v>
      </c>
      <c r="K23" s="540">
        <v>-183</v>
      </c>
      <c r="L23" s="355">
        <v>-29.047619047619047</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41.8</v>
      </c>
      <c r="G25" s="541">
        <v>46.2</v>
      </c>
      <c r="H25" s="541">
        <v>47.5</v>
      </c>
      <c r="I25" s="541">
        <v>51.6</v>
      </c>
      <c r="J25" s="541">
        <v>44.5</v>
      </c>
      <c r="K25" s="542" t="s">
        <v>350</v>
      </c>
      <c r="L25" s="363">
        <v>-2.7000000000000028</v>
      </c>
    </row>
    <row r="26" spans="1:12" s="110" customFormat="1" ht="15" customHeight="1" x14ac:dyDescent="0.2">
      <c r="A26" s="364" t="s">
        <v>105</v>
      </c>
      <c r="B26" s="365" t="s">
        <v>346</v>
      </c>
      <c r="C26" s="361"/>
      <c r="D26" s="361"/>
      <c r="E26" s="362"/>
      <c r="F26" s="541">
        <v>40.700000000000003</v>
      </c>
      <c r="G26" s="541">
        <v>44.6</v>
      </c>
      <c r="H26" s="541">
        <v>46.3</v>
      </c>
      <c r="I26" s="541">
        <v>51.3</v>
      </c>
      <c r="J26" s="543">
        <v>43</v>
      </c>
      <c r="K26" s="542" t="s">
        <v>350</v>
      </c>
      <c r="L26" s="363">
        <v>-2.2999999999999972</v>
      </c>
    </row>
    <row r="27" spans="1:12" s="110" customFormat="1" ht="15" customHeight="1" x14ac:dyDescent="0.2">
      <c r="A27" s="364"/>
      <c r="B27" s="365" t="s">
        <v>347</v>
      </c>
      <c r="C27" s="361"/>
      <c r="D27" s="361"/>
      <c r="E27" s="362"/>
      <c r="F27" s="541">
        <v>43.4</v>
      </c>
      <c r="G27" s="541">
        <v>48.2</v>
      </c>
      <c r="H27" s="541">
        <v>49.5</v>
      </c>
      <c r="I27" s="541">
        <v>52</v>
      </c>
      <c r="J27" s="541">
        <v>46.8</v>
      </c>
      <c r="K27" s="542" t="s">
        <v>350</v>
      </c>
      <c r="L27" s="363">
        <v>-3.3999999999999986</v>
      </c>
    </row>
    <row r="28" spans="1:12" s="110" customFormat="1" ht="15" customHeight="1" x14ac:dyDescent="0.2">
      <c r="A28" s="364" t="s">
        <v>113</v>
      </c>
      <c r="B28" s="365" t="s">
        <v>108</v>
      </c>
      <c r="C28" s="361"/>
      <c r="D28" s="361"/>
      <c r="E28" s="362"/>
      <c r="F28" s="541">
        <v>54.3</v>
      </c>
      <c r="G28" s="541">
        <v>60.5</v>
      </c>
      <c r="H28" s="541">
        <v>60.9</v>
      </c>
      <c r="I28" s="541">
        <v>63.2</v>
      </c>
      <c r="J28" s="541">
        <v>59.3</v>
      </c>
      <c r="K28" s="542" t="s">
        <v>350</v>
      </c>
      <c r="L28" s="363">
        <v>-5</v>
      </c>
    </row>
    <row r="29" spans="1:12" s="110" customFormat="1" ht="11.25" x14ac:dyDescent="0.2">
      <c r="A29" s="364"/>
      <c r="B29" s="365" t="s">
        <v>109</v>
      </c>
      <c r="C29" s="361"/>
      <c r="D29" s="361"/>
      <c r="E29" s="362"/>
      <c r="F29" s="541">
        <v>39.1</v>
      </c>
      <c r="G29" s="541">
        <v>43</v>
      </c>
      <c r="H29" s="541">
        <v>44</v>
      </c>
      <c r="I29" s="541">
        <v>48.8</v>
      </c>
      <c r="J29" s="543">
        <v>41.6</v>
      </c>
      <c r="K29" s="542" t="s">
        <v>350</v>
      </c>
      <c r="L29" s="363">
        <v>-2.5</v>
      </c>
    </row>
    <row r="30" spans="1:12" s="110" customFormat="1" ht="15" customHeight="1" x14ac:dyDescent="0.2">
      <c r="A30" s="364"/>
      <c r="B30" s="365" t="s">
        <v>110</v>
      </c>
      <c r="C30" s="361"/>
      <c r="D30" s="361"/>
      <c r="E30" s="362"/>
      <c r="F30" s="541">
        <v>33.9</v>
      </c>
      <c r="G30" s="541">
        <v>34.4</v>
      </c>
      <c r="H30" s="541">
        <v>37.5</v>
      </c>
      <c r="I30" s="541">
        <v>40.1</v>
      </c>
      <c r="J30" s="541">
        <v>32.299999999999997</v>
      </c>
      <c r="K30" s="542" t="s">
        <v>350</v>
      </c>
      <c r="L30" s="363">
        <v>1.6000000000000014</v>
      </c>
    </row>
    <row r="31" spans="1:12" s="110" customFormat="1" ht="15" customHeight="1" x14ac:dyDescent="0.2">
      <c r="A31" s="364"/>
      <c r="B31" s="365" t="s">
        <v>111</v>
      </c>
      <c r="C31" s="361"/>
      <c r="D31" s="361"/>
      <c r="E31" s="362"/>
      <c r="F31" s="541">
        <v>40.700000000000003</v>
      </c>
      <c r="G31" s="541">
        <v>45.8</v>
      </c>
      <c r="H31" s="541">
        <v>40</v>
      </c>
      <c r="I31" s="541">
        <v>41.2</v>
      </c>
      <c r="J31" s="541">
        <v>31.6</v>
      </c>
      <c r="K31" s="542" t="s">
        <v>350</v>
      </c>
      <c r="L31" s="363">
        <v>9.1000000000000014</v>
      </c>
    </row>
    <row r="32" spans="1:12" s="110" customFormat="1" ht="15" customHeight="1" x14ac:dyDescent="0.2">
      <c r="A32" s="366" t="s">
        <v>113</v>
      </c>
      <c r="B32" s="367" t="s">
        <v>181</v>
      </c>
      <c r="C32" s="361"/>
      <c r="D32" s="361"/>
      <c r="E32" s="362"/>
      <c r="F32" s="541">
        <v>36.799999999999997</v>
      </c>
      <c r="G32" s="541">
        <v>39.4</v>
      </c>
      <c r="H32" s="541">
        <v>42.1</v>
      </c>
      <c r="I32" s="541">
        <v>46.3</v>
      </c>
      <c r="J32" s="543">
        <v>39.799999999999997</v>
      </c>
      <c r="K32" s="542" t="s">
        <v>350</v>
      </c>
      <c r="L32" s="363">
        <v>-3</v>
      </c>
    </row>
    <row r="33" spans="1:12" s="110" customFormat="1" ht="15" customHeight="1" x14ac:dyDescent="0.2">
      <c r="A33" s="366"/>
      <c r="B33" s="367" t="s">
        <v>182</v>
      </c>
      <c r="C33" s="361"/>
      <c r="D33" s="361"/>
      <c r="E33" s="362"/>
      <c r="F33" s="541">
        <v>49.9</v>
      </c>
      <c r="G33" s="541">
        <v>56.1</v>
      </c>
      <c r="H33" s="541">
        <v>56.9</v>
      </c>
      <c r="I33" s="541">
        <v>59.7</v>
      </c>
      <c r="J33" s="541">
        <v>52.9</v>
      </c>
      <c r="K33" s="542" t="s">
        <v>350</v>
      </c>
      <c r="L33" s="363">
        <v>-3</v>
      </c>
    </row>
    <row r="34" spans="1:12" s="368" customFormat="1" ht="15" customHeight="1" x14ac:dyDescent="0.2">
      <c r="A34" s="366" t="s">
        <v>113</v>
      </c>
      <c r="B34" s="367" t="s">
        <v>116</v>
      </c>
      <c r="C34" s="361"/>
      <c r="D34" s="361"/>
      <c r="E34" s="362"/>
      <c r="F34" s="541">
        <v>39.9</v>
      </c>
      <c r="G34" s="541">
        <v>42.9</v>
      </c>
      <c r="H34" s="541">
        <v>44</v>
      </c>
      <c r="I34" s="541">
        <v>47.1</v>
      </c>
      <c r="J34" s="541">
        <v>41.5</v>
      </c>
      <c r="K34" s="542" t="s">
        <v>350</v>
      </c>
      <c r="L34" s="363">
        <v>-1.6000000000000014</v>
      </c>
    </row>
    <row r="35" spans="1:12" s="368" customFormat="1" ht="11.25" x14ac:dyDescent="0.2">
      <c r="A35" s="369"/>
      <c r="B35" s="370" t="s">
        <v>117</v>
      </c>
      <c r="C35" s="371"/>
      <c r="D35" s="371"/>
      <c r="E35" s="372"/>
      <c r="F35" s="544">
        <v>47.3</v>
      </c>
      <c r="G35" s="544">
        <v>54.5</v>
      </c>
      <c r="H35" s="544">
        <v>56.6</v>
      </c>
      <c r="I35" s="544">
        <v>61.2</v>
      </c>
      <c r="J35" s="545">
        <v>53.3</v>
      </c>
      <c r="K35" s="546" t="s">
        <v>350</v>
      </c>
      <c r="L35" s="373">
        <v>-6</v>
      </c>
    </row>
    <row r="36" spans="1:12" s="368" customFormat="1" ht="15.95" customHeight="1" x14ac:dyDescent="0.2">
      <c r="A36" s="374" t="s">
        <v>351</v>
      </c>
      <c r="B36" s="375"/>
      <c r="C36" s="376"/>
      <c r="D36" s="375"/>
      <c r="E36" s="377"/>
      <c r="F36" s="547">
        <v>19923</v>
      </c>
      <c r="G36" s="547">
        <v>18499</v>
      </c>
      <c r="H36" s="547">
        <v>23794</v>
      </c>
      <c r="I36" s="547">
        <v>19077</v>
      </c>
      <c r="J36" s="547">
        <v>20505</v>
      </c>
      <c r="K36" s="548">
        <v>-582</v>
      </c>
      <c r="L36" s="379">
        <v>-2.8383321141185078</v>
      </c>
    </row>
    <row r="37" spans="1:12" s="368" customFormat="1" ht="15.95" customHeight="1" x14ac:dyDescent="0.2">
      <c r="A37" s="380"/>
      <c r="B37" s="381" t="s">
        <v>113</v>
      </c>
      <c r="C37" s="381" t="s">
        <v>352</v>
      </c>
      <c r="D37" s="381"/>
      <c r="E37" s="382"/>
      <c r="F37" s="547">
        <v>8332</v>
      </c>
      <c r="G37" s="547">
        <v>8538</v>
      </c>
      <c r="H37" s="547">
        <v>11314</v>
      </c>
      <c r="I37" s="547">
        <v>9837</v>
      </c>
      <c r="J37" s="547">
        <v>9132</v>
      </c>
      <c r="K37" s="548">
        <v>-800</v>
      </c>
      <c r="L37" s="379">
        <v>-8.7604029785370123</v>
      </c>
    </row>
    <row r="38" spans="1:12" s="368" customFormat="1" ht="15.95" customHeight="1" x14ac:dyDescent="0.2">
      <c r="A38" s="380"/>
      <c r="B38" s="383" t="s">
        <v>105</v>
      </c>
      <c r="C38" s="383" t="s">
        <v>106</v>
      </c>
      <c r="D38" s="384"/>
      <c r="E38" s="382"/>
      <c r="F38" s="547">
        <v>11644</v>
      </c>
      <c r="G38" s="547">
        <v>10688</v>
      </c>
      <c r="H38" s="547">
        <v>14412</v>
      </c>
      <c r="I38" s="547">
        <v>11767</v>
      </c>
      <c r="J38" s="549">
        <v>12181</v>
      </c>
      <c r="K38" s="548">
        <v>-537</v>
      </c>
      <c r="L38" s="379">
        <v>-4.408505048846564</v>
      </c>
    </row>
    <row r="39" spans="1:12" s="368" customFormat="1" ht="15.95" customHeight="1" x14ac:dyDescent="0.2">
      <c r="A39" s="380"/>
      <c r="B39" s="384"/>
      <c r="C39" s="381" t="s">
        <v>353</v>
      </c>
      <c r="D39" s="384"/>
      <c r="E39" s="382"/>
      <c r="F39" s="547">
        <v>4739</v>
      </c>
      <c r="G39" s="547">
        <v>4770</v>
      </c>
      <c r="H39" s="547">
        <v>6672</v>
      </c>
      <c r="I39" s="547">
        <v>6039</v>
      </c>
      <c r="J39" s="547">
        <v>5239</v>
      </c>
      <c r="K39" s="548">
        <v>-500</v>
      </c>
      <c r="L39" s="379">
        <v>-9.5438060698606613</v>
      </c>
    </row>
    <row r="40" spans="1:12" s="368" customFormat="1" ht="15.95" customHeight="1" x14ac:dyDescent="0.2">
      <c r="A40" s="380"/>
      <c r="B40" s="383"/>
      <c r="C40" s="383" t="s">
        <v>107</v>
      </c>
      <c r="D40" s="384"/>
      <c r="E40" s="382"/>
      <c r="F40" s="547">
        <v>8279</v>
      </c>
      <c r="G40" s="547">
        <v>7811</v>
      </c>
      <c r="H40" s="547">
        <v>9382</v>
      </c>
      <c r="I40" s="547">
        <v>7310</v>
      </c>
      <c r="J40" s="547">
        <v>8324</v>
      </c>
      <c r="K40" s="548">
        <v>-45</v>
      </c>
      <c r="L40" s="379">
        <v>-0.54060547813551174</v>
      </c>
    </row>
    <row r="41" spans="1:12" s="368" customFormat="1" ht="24" customHeight="1" x14ac:dyDescent="0.2">
      <c r="A41" s="380"/>
      <c r="B41" s="384"/>
      <c r="C41" s="381" t="s">
        <v>353</v>
      </c>
      <c r="D41" s="384"/>
      <c r="E41" s="382"/>
      <c r="F41" s="547">
        <v>3593</v>
      </c>
      <c r="G41" s="547">
        <v>3768</v>
      </c>
      <c r="H41" s="547">
        <v>4642</v>
      </c>
      <c r="I41" s="547">
        <v>3798</v>
      </c>
      <c r="J41" s="549">
        <v>3893</v>
      </c>
      <c r="K41" s="548">
        <v>-300</v>
      </c>
      <c r="L41" s="379">
        <v>-7.7061392242486511</v>
      </c>
    </row>
    <row r="42" spans="1:12" s="110" customFormat="1" ht="15" customHeight="1" x14ac:dyDescent="0.2">
      <c r="A42" s="380"/>
      <c r="B42" s="383" t="s">
        <v>113</v>
      </c>
      <c r="C42" s="383" t="s">
        <v>354</v>
      </c>
      <c r="D42" s="384"/>
      <c r="E42" s="382"/>
      <c r="F42" s="547">
        <v>4111</v>
      </c>
      <c r="G42" s="547">
        <v>4002</v>
      </c>
      <c r="H42" s="547">
        <v>5807</v>
      </c>
      <c r="I42" s="547">
        <v>4485</v>
      </c>
      <c r="J42" s="547">
        <v>4408</v>
      </c>
      <c r="K42" s="548">
        <v>-297</v>
      </c>
      <c r="L42" s="379">
        <v>-6.7377495462794919</v>
      </c>
    </row>
    <row r="43" spans="1:12" s="110" customFormat="1" ht="15" customHeight="1" x14ac:dyDescent="0.2">
      <c r="A43" s="380"/>
      <c r="B43" s="384"/>
      <c r="C43" s="381" t="s">
        <v>353</v>
      </c>
      <c r="D43" s="384"/>
      <c r="E43" s="382"/>
      <c r="F43" s="547">
        <v>2232</v>
      </c>
      <c r="G43" s="547">
        <v>2421</v>
      </c>
      <c r="H43" s="547">
        <v>3536</v>
      </c>
      <c r="I43" s="547">
        <v>2835</v>
      </c>
      <c r="J43" s="547">
        <v>2614</v>
      </c>
      <c r="K43" s="548">
        <v>-382</v>
      </c>
      <c r="L43" s="379">
        <v>-14.613618974751338</v>
      </c>
    </row>
    <row r="44" spans="1:12" s="110" customFormat="1" ht="15" customHeight="1" x14ac:dyDescent="0.2">
      <c r="A44" s="380"/>
      <c r="B44" s="383"/>
      <c r="C44" s="365" t="s">
        <v>109</v>
      </c>
      <c r="D44" s="384"/>
      <c r="E44" s="382"/>
      <c r="F44" s="547">
        <v>14008</v>
      </c>
      <c r="G44" s="547">
        <v>12983</v>
      </c>
      <c r="H44" s="547">
        <v>15951</v>
      </c>
      <c r="I44" s="547">
        <v>13283</v>
      </c>
      <c r="J44" s="549">
        <v>14266</v>
      </c>
      <c r="K44" s="548">
        <v>-258</v>
      </c>
      <c r="L44" s="379">
        <v>-1.808495724099257</v>
      </c>
    </row>
    <row r="45" spans="1:12" s="110" customFormat="1" ht="15" customHeight="1" x14ac:dyDescent="0.2">
      <c r="A45" s="380"/>
      <c r="B45" s="384"/>
      <c r="C45" s="381" t="s">
        <v>353</v>
      </c>
      <c r="D45" s="384"/>
      <c r="E45" s="382"/>
      <c r="F45" s="547">
        <v>5476</v>
      </c>
      <c r="G45" s="547">
        <v>5580</v>
      </c>
      <c r="H45" s="547">
        <v>7011</v>
      </c>
      <c r="I45" s="547">
        <v>6476</v>
      </c>
      <c r="J45" s="547">
        <v>5928</v>
      </c>
      <c r="K45" s="548">
        <v>-452</v>
      </c>
      <c r="L45" s="379">
        <v>-7.6248313090418351</v>
      </c>
    </row>
    <row r="46" spans="1:12" s="110" customFormat="1" ht="15" customHeight="1" x14ac:dyDescent="0.2">
      <c r="A46" s="380"/>
      <c r="B46" s="383"/>
      <c r="C46" s="365" t="s">
        <v>110</v>
      </c>
      <c r="D46" s="384"/>
      <c r="E46" s="382"/>
      <c r="F46" s="547">
        <v>1615</v>
      </c>
      <c r="G46" s="547">
        <v>1372</v>
      </c>
      <c r="H46" s="547">
        <v>1881</v>
      </c>
      <c r="I46" s="547">
        <v>1190</v>
      </c>
      <c r="J46" s="547">
        <v>1679</v>
      </c>
      <c r="K46" s="548">
        <v>-64</v>
      </c>
      <c r="L46" s="379">
        <v>-3.8117927337701012</v>
      </c>
    </row>
    <row r="47" spans="1:12" s="110" customFormat="1" ht="15" customHeight="1" x14ac:dyDescent="0.2">
      <c r="A47" s="380"/>
      <c r="B47" s="384"/>
      <c r="C47" s="381" t="s">
        <v>353</v>
      </c>
      <c r="D47" s="384"/>
      <c r="E47" s="382"/>
      <c r="F47" s="547">
        <v>547</v>
      </c>
      <c r="G47" s="547">
        <v>472</v>
      </c>
      <c r="H47" s="547">
        <v>705</v>
      </c>
      <c r="I47" s="547">
        <v>477</v>
      </c>
      <c r="J47" s="549">
        <v>542</v>
      </c>
      <c r="K47" s="548">
        <v>5</v>
      </c>
      <c r="L47" s="379">
        <v>0.92250922509225097</v>
      </c>
    </row>
    <row r="48" spans="1:12" s="110" customFormat="1" ht="15" customHeight="1" x14ac:dyDescent="0.2">
      <c r="A48" s="380"/>
      <c r="B48" s="384"/>
      <c r="C48" s="365" t="s">
        <v>111</v>
      </c>
      <c r="D48" s="385"/>
      <c r="E48" s="386"/>
      <c r="F48" s="547">
        <v>189</v>
      </c>
      <c r="G48" s="547">
        <v>142</v>
      </c>
      <c r="H48" s="547">
        <v>155</v>
      </c>
      <c r="I48" s="547">
        <v>119</v>
      </c>
      <c r="J48" s="547">
        <v>152</v>
      </c>
      <c r="K48" s="548">
        <v>37</v>
      </c>
      <c r="L48" s="379">
        <v>24.342105263157894</v>
      </c>
    </row>
    <row r="49" spans="1:12" s="110" customFormat="1" ht="15" customHeight="1" x14ac:dyDescent="0.2">
      <c r="A49" s="380"/>
      <c r="B49" s="384"/>
      <c r="C49" s="381" t="s">
        <v>353</v>
      </c>
      <c r="D49" s="384"/>
      <c r="E49" s="382"/>
      <c r="F49" s="547">
        <v>77</v>
      </c>
      <c r="G49" s="547">
        <v>65</v>
      </c>
      <c r="H49" s="547">
        <v>62</v>
      </c>
      <c r="I49" s="547">
        <v>49</v>
      </c>
      <c r="J49" s="547">
        <v>48</v>
      </c>
      <c r="K49" s="548">
        <v>29</v>
      </c>
      <c r="L49" s="379">
        <v>60.416666666666664</v>
      </c>
    </row>
    <row r="50" spans="1:12" s="110" customFormat="1" ht="15" customHeight="1" x14ac:dyDescent="0.2">
      <c r="A50" s="380"/>
      <c r="B50" s="383" t="s">
        <v>113</v>
      </c>
      <c r="C50" s="381" t="s">
        <v>181</v>
      </c>
      <c r="D50" s="384"/>
      <c r="E50" s="382"/>
      <c r="F50" s="547">
        <v>12270</v>
      </c>
      <c r="G50" s="547">
        <v>10986</v>
      </c>
      <c r="H50" s="547">
        <v>15020</v>
      </c>
      <c r="I50" s="547">
        <v>11575</v>
      </c>
      <c r="J50" s="549">
        <v>13053</v>
      </c>
      <c r="K50" s="548">
        <v>-783</v>
      </c>
      <c r="L50" s="379">
        <v>-5.9986210066651342</v>
      </c>
    </row>
    <row r="51" spans="1:12" s="110" customFormat="1" ht="15" customHeight="1" x14ac:dyDescent="0.2">
      <c r="A51" s="380"/>
      <c r="B51" s="384"/>
      <c r="C51" s="381" t="s">
        <v>353</v>
      </c>
      <c r="D51" s="384"/>
      <c r="E51" s="382"/>
      <c r="F51" s="547">
        <v>4513</v>
      </c>
      <c r="G51" s="547">
        <v>4326</v>
      </c>
      <c r="H51" s="547">
        <v>6321</v>
      </c>
      <c r="I51" s="547">
        <v>5361</v>
      </c>
      <c r="J51" s="547">
        <v>5192</v>
      </c>
      <c r="K51" s="548">
        <v>-679</v>
      </c>
      <c r="L51" s="379">
        <v>-13.077812018489984</v>
      </c>
    </row>
    <row r="52" spans="1:12" s="110" customFormat="1" ht="15" customHeight="1" x14ac:dyDescent="0.2">
      <c r="A52" s="380"/>
      <c r="B52" s="383"/>
      <c r="C52" s="381" t="s">
        <v>182</v>
      </c>
      <c r="D52" s="384"/>
      <c r="E52" s="382"/>
      <c r="F52" s="547">
        <v>7653</v>
      </c>
      <c r="G52" s="547">
        <v>7513</v>
      </c>
      <c r="H52" s="547">
        <v>8774</v>
      </c>
      <c r="I52" s="547">
        <v>7502</v>
      </c>
      <c r="J52" s="547">
        <v>7452</v>
      </c>
      <c r="K52" s="548">
        <v>201</v>
      </c>
      <c r="L52" s="379">
        <v>2.6972624798711755</v>
      </c>
    </row>
    <row r="53" spans="1:12" s="269" customFormat="1" ht="11.25" customHeight="1" x14ac:dyDescent="0.2">
      <c r="A53" s="380"/>
      <c r="B53" s="384"/>
      <c r="C53" s="381" t="s">
        <v>353</v>
      </c>
      <c r="D53" s="384"/>
      <c r="E53" s="382"/>
      <c r="F53" s="547">
        <v>3819</v>
      </c>
      <c r="G53" s="547">
        <v>4212</v>
      </c>
      <c r="H53" s="547">
        <v>4993</v>
      </c>
      <c r="I53" s="547">
        <v>4476</v>
      </c>
      <c r="J53" s="549">
        <v>3940</v>
      </c>
      <c r="K53" s="548">
        <v>-121</v>
      </c>
      <c r="L53" s="379">
        <v>-3.0710659898477157</v>
      </c>
    </row>
    <row r="54" spans="1:12" s="151" customFormat="1" ht="12.75" customHeight="1" x14ac:dyDescent="0.2">
      <c r="A54" s="380"/>
      <c r="B54" s="383" t="s">
        <v>113</v>
      </c>
      <c r="C54" s="383" t="s">
        <v>116</v>
      </c>
      <c r="D54" s="384"/>
      <c r="E54" s="382"/>
      <c r="F54" s="547">
        <v>14674</v>
      </c>
      <c r="G54" s="547">
        <v>13361</v>
      </c>
      <c r="H54" s="547">
        <v>17113</v>
      </c>
      <c r="I54" s="547">
        <v>13038</v>
      </c>
      <c r="J54" s="547">
        <v>15166</v>
      </c>
      <c r="K54" s="548">
        <v>-492</v>
      </c>
      <c r="L54" s="379">
        <v>-3.2440986416985362</v>
      </c>
    </row>
    <row r="55" spans="1:12" ht="11.25" x14ac:dyDescent="0.2">
      <c r="A55" s="380"/>
      <c r="B55" s="384"/>
      <c r="C55" s="381" t="s">
        <v>353</v>
      </c>
      <c r="D55" s="384"/>
      <c r="E55" s="382"/>
      <c r="F55" s="547">
        <v>5851</v>
      </c>
      <c r="G55" s="547">
        <v>5735</v>
      </c>
      <c r="H55" s="547">
        <v>7527</v>
      </c>
      <c r="I55" s="547">
        <v>6144</v>
      </c>
      <c r="J55" s="547">
        <v>6289</v>
      </c>
      <c r="K55" s="548">
        <v>-438</v>
      </c>
      <c r="L55" s="379">
        <v>-6.9645412625218635</v>
      </c>
    </row>
    <row r="56" spans="1:12" ht="14.25" customHeight="1" x14ac:dyDescent="0.2">
      <c r="A56" s="380"/>
      <c r="B56" s="384"/>
      <c r="C56" s="383" t="s">
        <v>117</v>
      </c>
      <c r="D56" s="384"/>
      <c r="E56" s="382"/>
      <c r="F56" s="547">
        <v>5212</v>
      </c>
      <c r="G56" s="547">
        <v>5112</v>
      </c>
      <c r="H56" s="547">
        <v>6638</v>
      </c>
      <c r="I56" s="547">
        <v>6006</v>
      </c>
      <c r="J56" s="547">
        <v>5312</v>
      </c>
      <c r="K56" s="548">
        <v>-100</v>
      </c>
      <c r="L56" s="379">
        <v>-1.8825301204819278</v>
      </c>
    </row>
    <row r="57" spans="1:12" ht="18.75" customHeight="1" x14ac:dyDescent="0.2">
      <c r="A57" s="387"/>
      <c r="B57" s="388"/>
      <c r="C57" s="389" t="s">
        <v>353</v>
      </c>
      <c r="D57" s="388"/>
      <c r="E57" s="390"/>
      <c r="F57" s="550">
        <v>2467</v>
      </c>
      <c r="G57" s="551">
        <v>2786</v>
      </c>
      <c r="H57" s="551">
        <v>3760</v>
      </c>
      <c r="I57" s="551">
        <v>3674</v>
      </c>
      <c r="J57" s="551">
        <v>2829</v>
      </c>
      <c r="K57" s="552">
        <f t="shared" ref="K57" si="0">IF(OR(F57=".",J57=".")=TRUE,".",IF(OR(F57="*",J57="*")=TRUE,"*",IF(AND(F57="-",J57="-")=TRUE,"-",IF(AND(ISNUMBER(J57),ISNUMBER(F57))=TRUE,IF(F57-J57=0,0,F57-J57),IF(ISNUMBER(F57)=TRUE,F57,-J57)))))</f>
        <v>-362</v>
      </c>
      <c r="L57" s="391">
        <f t="shared" ref="L57" si="1">IF(K57 =".",".",IF(K57 ="*","*",IF(K57="-","-",IF(K57=0,0,IF(OR(J57="-",J57=".",F57="-",F57=".")=TRUE,"X",IF(J57=0,"0,0",IF(ABS(K57*100/J57)&gt;250,".X",(K57*100/J57))))))))</f>
        <v>-12.7960410038883</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20643</v>
      </c>
      <c r="E11" s="114">
        <v>19614</v>
      </c>
      <c r="F11" s="114">
        <v>29434</v>
      </c>
      <c r="G11" s="114">
        <v>19718</v>
      </c>
      <c r="H11" s="140">
        <v>21448</v>
      </c>
      <c r="I11" s="115">
        <v>-805</v>
      </c>
      <c r="J11" s="116">
        <v>-3.7532637075718016</v>
      </c>
    </row>
    <row r="12" spans="1:15" s="110" customFormat="1" ht="24.95" customHeight="1" x14ac:dyDescent="0.2">
      <c r="A12" s="193" t="s">
        <v>132</v>
      </c>
      <c r="B12" s="194" t="s">
        <v>133</v>
      </c>
      <c r="C12" s="113">
        <v>4.359831419851766E-2</v>
      </c>
      <c r="D12" s="115">
        <v>9</v>
      </c>
      <c r="E12" s="114">
        <v>11</v>
      </c>
      <c r="F12" s="114">
        <v>40</v>
      </c>
      <c r="G12" s="114">
        <v>13</v>
      </c>
      <c r="H12" s="140">
        <v>21</v>
      </c>
      <c r="I12" s="115">
        <v>-12</v>
      </c>
      <c r="J12" s="116">
        <v>-57.142857142857146</v>
      </c>
    </row>
    <row r="13" spans="1:15" s="110" customFormat="1" ht="24.95" customHeight="1" x14ac:dyDescent="0.2">
      <c r="A13" s="193" t="s">
        <v>134</v>
      </c>
      <c r="B13" s="199" t="s">
        <v>214</v>
      </c>
      <c r="C13" s="113">
        <v>1.7293997965412005</v>
      </c>
      <c r="D13" s="115">
        <v>357</v>
      </c>
      <c r="E13" s="114">
        <v>991</v>
      </c>
      <c r="F13" s="114">
        <v>1102</v>
      </c>
      <c r="G13" s="114">
        <v>285</v>
      </c>
      <c r="H13" s="140">
        <v>312</v>
      </c>
      <c r="I13" s="115">
        <v>45</v>
      </c>
      <c r="J13" s="116">
        <v>14.423076923076923</v>
      </c>
    </row>
    <row r="14" spans="1:15" s="287" customFormat="1" ht="24.95" customHeight="1" x14ac:dyDescent="0.2">
      <c r="A14" s="193" t="s">
        <v>215</v>
      </c>
      <c r="B14" s="199" t="s">
        <v>137</v>
      </c>
      <c r="C14" s="113">
        <v>5.54667441747808</v>
      </c>
      <c r="D14" s="115">
        <v>1145</v>
      </c>
      <c r="E14" s="114">
        <v>900</v>
      </c>
      <c r="F14" s="114">
        <v>1411</v>
      </c>
      <c r="G14" s="114">
        <v>1019</v>
      </c>
      <c r="H14" s="140">
        <v>2065</v>
      </c>
      <c r="I14" s="115">
        <v>-920</v>
      </c>
      <c r="J14" s="116">
        <v>-44.552058111380148</v>
      </c>
      <c r="K14" s="110"/>
      <c r="L14" s="110"/>
      <c r="M14" s="110"/>
      <c r="N14" s="110"/>
      <c r="O14" s="110"/>
    </row>
    <row r="15" spans="1:15" s="110" customFormat="1" ht="24.95" customHeight="1" x14ac:dyDescent="0.2">
      <c r="A15" s="193" t="s">
        <v>216</v>
      </c>
      <c r="B15" s="199" t="s">
        <v>217</v>
      </c>
      <c r="C15" s="113">
        <v>1.2691953688901807</v>
      </c>
      <c r="D15" s="115">
        <v>262</v>
      </c>
      <c r="E15" s="114">
        <v>225</v>
      </c>
      <c r="F15" s="114">
        <v>298</v>
      </c>
      <c r="G15" s="114">
        <v>192</v>
      </c>
      <c r="H15" s="140">
        <v>225</v>
      </c>
      <c r="I15" s="115">
        <v>37</v>
      </c>
      <c r="J15" s="116">
        <v>16.444444444444443</v>
      </c>
    </row>
    <row r="16" spans="1:15" s="287" customFormat="1" ht="24.95" customHeight="1" x14ac:dyDescent="0.2">
      <c r="A16" s="193" t="s">
        <v>218</v>
      </c>
      <c r="B16" s="199" t="s">
        <v>141</v>
      </c>
      <c r="C16" s="113">
        <v>3.5508404786126047</v>
      </c>
      <c r="D16" s="115">
        <v>733</v>
      </c>
      <c r="E16" s="114">
        <v>557</v>
      </c>
      <c r="F16" s="114">
        <v>922</v>
      </c>
      <c r="G16" s="114">
        <v>632</v>
      </c>
      <c r="H16" s="140">
        <v>1643</v>
      </c>
      <c r="I16" s="115">
        <v>-910</v>
      </c>
      <c r="J16" s="116">
        <v>-55.386488131466827</v>
      </c>
      <c r="K16" s="110"/>
      <c r="L16" s="110"/>
      <c r="M16" s="110"/>
      <c r="N16" s="110"/>
      <c r="O16" s="110"/>
    </row>
    <row r="17" spans="1:15" s="110" customFormat="1" ht="24.95" customHeight="1" x14ac:dyDescent="0.2">
      <c r="A17" s="193" t="s">
        <v>142</v>
      </c>
      <c r="B17" s="199" t="s">
        <v>220</v>
      </c>
      <c r="C17" s="113">
        <v>0.7266385699752943</v>
      </c>
      <c r="D17" s="115">
        <v>150</v>
      </c>
      <c r="E17" s="114">
        <v>118</v>
      </c>
      <c r="F17" s="114">
        <v>191</v>
      </c>
      <c r="G17" s="114">
        <v>195</v>
      </c>
      <c r="H17" s="140">
        <v>197</v>
      </c>
      <c r="I17" s="115">
        <v>-47</v>
      </c>
      <c r="J17" s="116">
        <v>-23.857868020304569</v>
      </c>
    </row>
    <row r="18" spans="1:15" s="287" customFormat="1" ht="24.95" customHeight="1" x14ac:dyDescent="0.2">
      <c r="A18" s="201" t="s">
        <v>144</v>
      </c>
      <c r="B18" s="202" t="s">
        <v>145</v>
      </c>
      <c r="C18" s="113">
        <v>6.7141403865717191</v>
      </c>
      <c r="D18" s="115">
        <v>1386</v>
      </c>
      <c r="E18" s="114">
        <v>852</v>
      </c>
      <c r="F18" s="114">
        <v>1664</v>
      </c>
      <c r="G18" s="114">
        <v>1059</v>
      </c>
      <c r="H18" s="140">
        <v>1253</v>
      </c>
      <c r="I18" s="115">
        <v>133</v>
      </c>
      <c r="J18" s="116">
        <v>10.614525139664805</v>
      </c>
      <c r="K18" s="110"/>
      <c r="L18" s="110"/>
      <c r="M18" s="110"/>
      <c r="N18" s="110"/>
      <c r="O18" s="110"/>
    </row>
    <row r="19" spans="1:15" s="110" customFormat="1" ht="24.95" customHeight="1" x14ac:dyDescent="0.2">
      <c r="A19" s="193" t="s">
        <v>146</v>
      </c>
      <c r="B19" s="199" t="s">
        <v>147</v>
      </c>
      <c r="C19" s="113">
        <v>12.22206074698445</v>
      </c>
      <c r="D19" s="115">
        <v>2523</v>
      </c>
      <c r="E19" s="114">
        <v>2810</v>
      </c>
      <c r="F19" s="114">
        <v>4075</v>
      </c>
      <c r="G19" s="114">
        <v>2538</v>
      </c>
      <c r="H19" s="140">
        <v>2892</v>
      </c>
      <c r="I19" s="115">
        <v>-369</v>
      </c>
      <c r="J19" s="116">
        <v>-12.759336099585063</v>
      </c>
    </row>
    <row r="20" spans="1:15" s="287" customFormat="1" ht="24.95" customHeight="1" x14ac:dyDescent="0.2">
      <c r="A20" s="193" t="s">
        <v>148</v>
      </c>
      <c r="B20" s="199" t="s">
        <v>149</v>
      </c>
      <c r="C20" s="113">
        <v>8.1867945550549823</v>
      </c>
      <c r="D20" s="115">
        <v>1690</v>
      </c>
      <c r="E20" s="114">
        <v>1440</v>
      </c>
      <c r="F20" s="114">
        <v>2054</v>
      </c>
      <c r="G20" s="114">
        <v>1378</v>
      </c>
      <c r="H20" s="140">
        <v>1464</v>
      </c>
      <c r="I20" s="115">
        <v>226</v>
      </c>
      <c r="J20" s="116">
        <v>15.437158469945356</v>
      </c>
      <c r="K20" s="110"/>
      <c r="L20" s="110"/>
      <c r="M20" s="110"/>
      <c r="N20" s="110"/>
      <c r="O20" s="110"/>
    </row>
    <row r="21" spans="1:15" s="110" customFormat="1" ht="24.95" customHeight="1" x14ac:dyDescent="0.2">
      <c r="A21" s="201" t="s">
        <v>150</v>
      </c>
      <c r="B21" s="202" t="s">
        <v>151</v>
      </c>
      <c r="C21" s="113">
        <v>4.970207818631013</v>
      </c>
      <c r="D21" s="115">
        <v>1026</v>
      </c>
      <c r="E21" s="114">
        <v>1165</v>
      </c>
      <c r="F21" s="114">
        <v>1254</v>
      </c>
      <c r="G21" s="114">
        <v>1198</v>
      </c>
      <c r="H21" s="140">
        <v>980</v>
      </c>
      <c r="I21" s="115">
        <v>46</v>
      </c>
      <c r="J21" s="116">
        <v>4.6938775510204085</v>
      </c>
    </row>
    <row r="22" spans="1:15" s="110" customFormat="1" ht="24.95" customHeight="1" x14ac:dyDescent="0.2">
      <c r="A22" s="201" t="s">
        <v>152</v>
      </c>
      <c r="B22" s="199" t="s">
        <v>153</v>
      </c>
      <c r="C22" s="113">
        <v>4.5681344765780167</v>
      </c>
      <c r="D22" s="115">
        <v>943</v>
      </c>
      <c r="E22" s="114">
        <v>584</v>
      </c>
      <c r="F22" s="114">
        <v>945</v>
      </c>
      <c r="G22" s="114">
        <v>643</v>
      </c>
      <c r="H22" s="140">
        <v>720</v>
      </c>
      <c r="I22" s="115">
        <v>223</v>
      </c>
      <c r="J22" s="116">
        <v>30.972222222222221</v>
      </c>
    </row>
    <row r="23" spans="1:15" s="110" customFormat="1" ht="24.95" customHeight="1" x14ac:dyDescent="0.2">
      <c r="A23" s="193" t="s">
        <v>154</v>
      </c>
      <c r="B23" s="199" t="s">
        <v>155</v>
      </c>
      <c r="C23" s="113">
        <v>1.787530882139224</v>
      </c>
      <c r="D23" s="115">
        <v>369</v>
      </c>
      <c r="E23" s="114">
        <v>242</v>
      </c>
      <c r="F23" s="114">
        <v>568</v>
      </c>
      <c r="G23" s="114">
        <v>204</v>
      </c>
      <c r="H23" s="140">
        <v>310</v>
      </c>
      <c r="I23" s="115">
        <v>59</v>
      </c>
      <c r="J23" s="116">
        <v>19.032258064516128</v>
      </c>
    </row>
    <row r="24" spans="1:15" s="110" customFormat="1" ht="24.95" customHeight="1" x14ac:dyDescent="0.2">
      <c r="A24" s="193" t="s">
        <v>156</v>
      </c>
      <c r="B24" s="199" t="s">
        <v>221</v>
      </c>
      <c r="C24" s="113">
        <v>7.5521968706098921</v>
      </c>
      <c r="D24" s="115">
        <v>1559</v>
      </c>
      <c r="E24" s="114">
        <v>1240</v>
      </c>
      <c r="F24" s="114">
        <v>2437</v>
      </c>
      <c r="G24" s="114">
        <v>1240</v>
      </c>
      <c r="H24" s="140">
        <v>1476</v>
      </c>
      <c r="I24" s="115">
        <v>83</v>
      </c>
      <c r="J24" s="116">
        <v>5.6233062330623307</v>
      </c>
    </row>
    <row r="25" spans="1:15" s="110" customFormat="1" ht="24.95" customHeight="1" x14ac:dyDescent="0.2">
      <c r="A25" s="193" t="s">
        <v>222</v>
      </c>
      <c r="B25" s="204" t="s">
        <v>159</v>
      </c>
      <c r="C25" s="113">
        <v>10.652521435837814</v>
      </c>
      <c r="D25" s="115">
        <v>2199</v>
      </c>
      <c r="E25" s="114">
        <v>1865</v>
      </c>
      <c r="F25" s="114">
        <v>2722</v>
      </c>
      <c r="G25" s="114">
        <v>1739</v>
      </c>
      <c r="H25" s="140">
        <v>2101</v>
      </c>
      <c r="I25" s="115">
        <v>98</v>
      </c>
      <c r="J25" s="116">
        <v>4.6644455021418372</v>
      </c>
    </row>
    <row r="26" spans="1:15" s="110" customFormat="1" ht="24.95" customHeight="1" x14ac:dyDescent="0.2">
      <c r="A26" s="201">
        <v>782.78300000000002</v>
      </c>
      <c r="B26" s="203" t="s">
        <v>160</v>
      </c>
      <c r="C26" s="113">
        <v>12.711330717434482</v>
      </c>
      <c r="D26" s="115">
        <v>2624</v>
      </c>
      <c r="E26" s="114">
        <v>2566</v>
      </c>
      <c r="F26" s="114">
        <v>3646</v>
      </c>
      <c r="G26" s="114">
        <v>3932</v>
      </c>
      <c r="H26" s="140">
        <v>3097</v>
      </c>
      <c r="I26" s="115">
        <v>-473</v>
      </c>
      <c r="J26" s="116">
        <v>-15.272844688408137</v>
      </c>
    </row>
    <row r="27" spans="1:15" s="110" customFormat="1" ht="24.95" customHeight="1" x14ac:dyDescent="0.2">
      <c r="A27" s="193" t="s">
        <v>161</v>
      </c>
      <c r="B27" s="199" t="s">
        <v>162</v>
      </c>
      <c r="C27" s="113">
        <v>1.6325146538778279</v>
      </c>
      <c r="D27" s="115">
        <v>337</v>
      </c>
      <c r="E27" s="114">
        <v>442</v>
      </c>
      <c r="F27" s="114">
        <v>706</v>
      </c>
      <c r="G27" s="114">
        <v>303</v>
      </c>
      <c r="H27" s="140">
        <v>279</v>
      </c>
      <c r="I27" s="115">
        <v>58</v>
      </c>
      <c r="J27" s="116">
        <v>20.788530465949822</v>
      </c>
    </row>
    <row r="28" spans="1:15" s="110" customFormat="1" ht="24.95" customHeight="1" x14ac:dyDescent="0.2">
      <c r="A28" s="193" t="s">
        <v>163</v>
      </c>
      <c r="B28" s="199" t="s">
        <v>164</v>
      </c>
      <c r="C28" s="113">
        <v>4.723150704839413</v>
      </c>
      <c r="D28" s="115">
        <v>975</v>
      </c>
      <c r="E28" s="114">
        <v>1053</v>
      </c>
      <c r="F28" s="114">
        <v>1821</v>
      </c>
      <c r="G28" s="114">
        <v>933</v>
      </c>
      <c r="H28" s="140">
        <v>931</v>
      </c>
      <c r="I28" s="115">
        <v>44</v>
      </c>
      <c r="J28" s="116">
        <v>4.7261009667024707</v>
      </c>
    </row>
    <row r="29" spans="1:15" s="110" customFormat="1" ht="24.95" customHeight="1" x14ac:dyDescent="0.2">
      <c r="A29" s="193">
        <v>86</v>
      </c>
      <c r="B29" s="199" t="s">
        <v>165</v>
      </c>
      <c r="C29" s="113">
        <v>6.28784575885288</v>
      </c>
      <c r="D29" s="115">
        <v>1298</v>
      </c>
      <c r="E29" s="114">
        <v>1243</v>
      </c>
      <c r="F29" s="114">
        <v>1775</v>
      </c>
      <c r="G29" s="114">
        <v>984</v>
      </c>
      <c r="H29" s="140">
        <v>1259</v>
      </c>
      <c r="I29" s="115">
        <v>39</v>
      </c>
      <c r="J29" s="116">
        <v>3.097696584590945</v>
      </c>
    </row>
    <row r="30" spans="1:15" s="110" customFormat="1" ht="24.95" customHeight="1" x14ac:dyDescent="0.2">
      <c r="A30" s="193">
        <v>87.88</v>
      </c>
      <c r="B30" s="204" t="s">
        <v>166</v>
      </c>
      <c r="C30" s="113">
        <v>6.8207140435014288</v>
      </c>
      <c r="D30" s="115">
        <v>1408</v>
      </c>
      <c r="E30" s="114">
        <v>1430</v>
      </c>
      <c r="F30" s="114">
        <v>2213</v>
      </c>
      <c r="G30" s="114">
        <v>1581</v>
      </c>
      <c r="H30" s="140">
        <v>1436</v>
      </c>
      <c r="I30" s="115">
        <v>-28</v>
      </c>
      <c r="J30" s="116">
        <v>-1.9498607242339834</v>
      </c>
    </row>
    <row r="31" spans="1:15" s="110" customFormat="1" ht="24.95" customHeight="1" x14ac:dyDescent="0.2">
      <c r="A31" s="193" t="s">
        <v>167</v>
      </c>
      <c r="B31" s="199" t="s">
        <v>168</v>
      </c>
      <c r="C31" s="113">
        <v>3.8511844208690595</v>
      </c>
      <c r="D31" s="115">
        <v>795</v>
      </c>
      <c r="E31" s="114">
        <v>780</v>
      </c>
      <c r="F31" s="114">
        <v>1001</v>
      </c>
      <c r="G31" s="114">
        <v>665</v>
      </c>
      <c r="H31" s="140">
        <v>852</v>
      </c>
      <c r="I31" s="115">
        <v>-57</v>
      </c>
      <c r="J31" s="116">
        <v>-6.6901408450704229</v>
      </c>
    </row>
    <row r="32" spans="1:15" s="110" customFormat="1" ht="24.95" customHeight="1" x14ac:dyDescent="0.2">
      <c r="A32" s="193"/>
      <c r="B32" s="204" t="s">
        <v>169</v>
      </c>
      <c r="C32" s="113">
        <v>0</v>
      </c>
      <c r="D32" s="115">
        <v>0</v>
      </c>
      <c r="E32" s="114">
        <v>0</v>
      </c>
      <c r="F32" s="114">
        <v>0</v>
      </c>
      <c r="G32" s="114">
        <v>4</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4.359831419851766E-2</v>
      </c>
      <c r="D34" s="115">
        <v>9</v>
      </c>
      <c r="E34" s="114">
        <v>11</v>
      </c>
      <c r="F34" s="114">
        <v>40</v>
      </c>
      <c r="G34" s="114">
        <v>13</v>
      </c>
      <c r="H34" s="140">
        <v>21</v>
      </c>
      <c r="I34" s="115">
        <v>-12</v>
      </c>
      <c r="J34" s="116">
        <v>-57.142857142857146</v>
      </c>
    </row>
    <row r="35" spans="1:10" s="110" customFormat="1" ht="24.95" customHeight="1" x14ac:dyDescent="0.2">
      <c r="A35" s="292" t="s">
        <v>171</v>
      </c>
      <c r="B35" s="293" t="s">
        <v>172</v>
      </c>
      <c r="C35" s="113">
        <v>13.990214600590999</v>
      </c>
      <c r="D35" s="115">
        <v>2888</v>
      </c>
      <c r="E35" s="114">
        <v>2743</v>
      </c>
      <c r="F35" s="114">
        <v>4177</v>
      </c>
      <c r="G35" s="114">
        <v>2363</v>
      </c>
      <c r="H35" s="140">
        <v>3630</v>
      </c>
      <c r="I35" s="115">
        <v>-742</v>
      </c>
      <c r="J35" s="116">
        <v>-20.44077134986226</v>
      </c>
    </row>
    <row r="36" spans="1:10" s="110" customFormat="1" ht="24.95" customHeight="1" x14ac:dyDescent="0.2">
      <c r="A36" s="294" t="s">
        <v>173</v>
      </c>
      <c r="B36" s="295" t="s">
        <v>174</v>
      </c>
      <c r="C36" s="125">
        <v>85.966187085210478</v>
      </c>
      <c r="D36" s="143">
        <v>17746</v>
      </c>
      <c r="E36" s="144">
        <v>16860</v>
      </c>
      <c r="F36" s="144">
        <v>25217</v>
      </c>
      <c r="G36" s="144">
        <v>17338</v>
      </c>
      <c r="H36" s="145">
        <v>17797</v>
      </c>
      <c r="I36" s="143">
        <v>-51</v>
      </c>
      <c r="J36" s="146">
        <v>-0.28656515143001632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20643</v>
      </c>
      <c r="F11" s="264">
        <v>19614</v>
      </c>
      <c r="G11" s="264">
        <v>29434</v>
      </c>
      <c r="H11" s="264">
        <v>19718</v>
      </c>
      <c r="I11" s="265">
        <v>21448</v>
      </c>
      <c r="J11" s="263">
        <v>-805</v>
      </c>
      <c r="K11" s="266">
        <v>-3.7532637075718016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28.634403914159762</v>
      </c>
      <c r="E13" s="115">
        <v>5911</v>
      </c>
      <c r="F13" s="114">
        <v>5781</v>
      </c>
      <c r="G13" s="114">
        <v>8262</v>
      </c>
      <c r="H13" s="114">
        <v>7148</v>
      </c>
      <c r="I13" s="140">
        <v>6518</v>
      </c>
      <c r="J13" s="115">
        <v>-607</v>
      </c>
      <c r="K13" s="116">
        <v>-9.3126725989567358</v>
      </c>
    </row>
    <row r="14" spans="1:15" ht="15.95" customHeight="1" x14ac:dyDescent="0.2">
      <c r="A14" s="306" t="s">
        <v>230</v>
      </c>
      <c r="B14" s="307"/>
      <c r="C14" s="308"/>
      <c r="D14" s="113">
        <v>50.380274184953734</v>
      </c>
      <c r="E14" s="115">
        <v>10400</v>
      </c>
      <c r="F14" s="114">
        <v>9534</v>
      </c>
      <c r="G14" s="114">
        <v>15972</v>
      </c>
      <c r="H14" s="114">
        <v>9021</v>
      </c>
      <c r="I14" s="140">
        <v>10517</v>
      </c>
      <c r="J14" s="115">
        <v>-117</v>
      </c>
      <c r="K14" s="116">
        <v>-1.1124845488257107</v>
      </c>
    </row>
    <row r="15" spans="1:15" ht="15.95" customHeight="1" x14ac:dyDescent="0.2">
      <c r="A15" s="306" t="s">
        <v>231</v>
      </c>
      <c r="B15" s="307"/>
      <c r="C15" s="308"/>
      <c r="D15" s="113">
        <v>8.3660320689822214</v>
      </c>
      <c r="E15" s="115">
        <v>1727</v>
      </c>
      <c r="F15" s="114">
        <v>1723</v>
      </c>
      <c r="G15" s="114">
        <v>2306</v>
      </c>
      <c r="H15" s="114">
        <v>1385</v>
      </c>
      <c r="I15" s="140">
        <v>1941</v>
      </c>
      <c r="J15" s="115">
        <v>-214</v>
      </c>
      <c r="K15" s="116">
        <v>-11.025244719216898</v>
      </c>
    </row>
    <row r="16" spans="1:15" ht="15.95" customHeight="1" x14ac:dyDescent="0.2">
      <c r="A16" s="306" t="s">
        <v>232</v>
      </c>
      <c r="B16" s="307"/>
      <c r="C16" s="308"/>
      <c r="D16" s="113">
        <v>12.507871917841399</v>
      </c>
      <c r="E16" s="115">
        <v>2582</v>
      </c>
      <c r="F16" s="114">
        <v>2527</v>
      </c>
      <c r="G16" s="114">
        <v>2753</v>
      </c>
      <c r="H16" s="114">
        <v>2142</v>
      </c>
      <c r="I16" s="140">
        <v>2442</v>
      </c>
      <c r="J16" s="115">
        <v>140</v>
      </c>
      <c r="K16" s="116">
        <v>5.7330057330057329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0.17923751392723924</v>
      </c>
      <c r="E18" s="115">
        <v>37</v>
      </c>
      <c r="F18" s="114">
        <v>16</v>
      </c>
      <c r="G18" s="114">
        <v>62</v>
      </c>
      <c r="H18" s="114">
        <v>15</v>
      </c>
      <c r="I18" s="140">
        <v>35</v>
      </c>
      <c r="J18" s="115">
        <v>2</v>
      </c>
      <c r="K18" s="116">
        <v>5.7142857142857144</v>
      </c>
    </row>
    <row r="19" spans="1:11" ht="14.1" customHeight="1" x14ac:dyDescent="0.2">
      <c r="A19" s="306" t="s">
        <v>235</v>
      </c>
      <c r="B19" s="307" t="s">
        <v>236</v>
      </c>
      <c r="C19" s="308"/>
      <c r="D19" s="113">
        <v>0.11141791406287846</v>
      </c>
      <c r="E19" s="115">
        <v>23</v>
      </c>
      <c r="F19" s="114">
        <v>8</v>
      </c>
      <c r="G19" s="114">
        <v>35</v>
      </c>
      <c r="H19" s="114">
        <v>12</v>
      </c>
      <c r="I19" s="140">
        <v>18</v>
      </c>
      <c r="J19" s="115">
        <v>5</v>
      </c>
      <c r="K19" s="116">
        <v>27.777777777777779</v>
      </c>
    </row>
    <row r="20" spans="1:11" ht="14.1" customHeight="1" x14ac:dyDescent="0.2">
      <c r="A20" s="306">
        <v>12</v>
      </c>
      <c r="B20" s="307" t="s">
        <v>237</v>
      </c>
      <c r="C20" s="308"/>
      <c r="D20" s="113">
        <v>0.60068788451291</v>
      </c>
      <c r="E20" s="115">
        <v>124</v>
      </c>
      <c r="F20" s="114">
        <v>108</v>
      </c>
      <c r="G20" s="114">
        <v>208</v>
      </c>
      <c r="H20" s="114">
        <v>121</v>
      </c>
      <c r="I20" s="140">
        <v>153</v>
      </c>
      <c r="J20" s="115">
        <v>-29</v>
      </c>
      <c r="K20" s="116">
        <v>-18.954248366013072</v>
      </c>
    </row>
    <row r="21" spans="1:11" ht="14.1" customHeight="1" x14ac:dyDescent="0.2">
      <c r="A21" s="306">
        <v>21</v>
      </c>
      <c r="B21" s="307" t="s">
        <v>238</v>
      </c>
      <c r="C21" s="308"/>
      <c r="D21" s="113">
        <v>0.25674562805793733</v>
      </c>
      <c r="E21" s="115">
        <v>53</v>
      </c>
      <c r="F21" s="114">
        <v>60</v>
      </c>
      <c r="G21" s="114">
        <v>96</v>
      </c>
      <c r="H21" s="114">
        <v>46</v>
      </c>
      <c r="I21" s="140">
        <v>88</v>
      </c>
      <c r="J21" s="115">
        <v>-35</v>
      </c>
      <c r="K21" s="116">
        <v>-39.772727272727273</v>
      </c>
    </row>
    <row r="22" spans="1:11" ht="14.1" customHeight="1" x14ac:dyDescent="0.2">
      <c r="A22" s="306">
        <v>22</v>
      </c>
      <c r="B22" s="307" t="s">
        <v>239</v>
      </c>
      <c r="C22" s="308"/>
      <c r="D22" s="113">
        <v>0.70241728430945116</v>
      </c>
      <c r="E22" s="115">
        <v>145</v>
      </c>
      <c r="F22" s="114">
        <v>107</v>
      </c>
      <c r="G22" s="114">
        <v>299</v>
      </c>
      <c r="H22" s="114">
        <v>223</v>
      </c>
      <c r="I22" s="140">
        <v>182</v>
      </c>
      <c r="J22" s="115">
        <v>-37</v>
      </c>
      <c r="K22" s="116">
        <v>-20.329670329670328</v>
      </c>
    </row>
    <row r="23" spans="1:11" ht="14.1" customHeight="1" x14ac:dyDescent="0.2">
      <c r="A23" s="306">
        <v>23</v>
      </c>
      <c r="B23" s="307" t="s">
        <v>240</v>
      </c>
      <c r="C23" s="308"/>
      <c r="D23" s="113">
        <v>0.32940948505546674</v>
      </c>
      <c r="E23" s="115">
        <v>68</v>
      </c>
      <c r="F23" s="114">
        <v>57</v>
      </c>
      <c r="G23" s="114">
        <v>99</v>
      </c>
      <c r="H23" s="114">
        <v>84</v>
      </c>
      <c r="I23" s="140">
        <v>93</v>
      </c>
      <c r="J23" s="115">
        <v>-25</v>
      </c>
      <c r="K23" s="116">
        <v>-26.881720430107528</v>
      </c>
    </row>
    <row r="24" spans="1:11" ht="14.1" customHeight="1" x14ac:dyDescent="0.2">
      <c r="A24" s="306">
        <v>24</v>
      </c>
      <c r="B24" s="307" t="s">
        <v>241</v>
      </c>
      <c r="C24" s="308"/>
      <c r="D24" s="113">
        <v>1.6276703967446593</v>
      </c>
      <c r="E24" s="115">
        <v>336</v>
      </c>
      <c r="F24" s="114">
        <v>208</v>
      </c>
      <c r="G24" s="114">
        <v>603</v>
      </c>
      <c r="H24" s="114">
        <v>283</v>
      </c>
      <c r="I24" s="140">
        <v>486</v>
      </c>
      <c r="J24" s="115">
        <v>-150</v>
      </c>
      <c r="K24" s="116">
        <v>-30.864197530864196</v>
      </c>
    </row>
    <row r="25" spans="1:11" ht="14.1" customHeight="1" x14ac:dyDescent="0.2">
      <c r="A25" s="306">
        <v>25</v>
      </c>
      <c r="B25" s="307" t="s">
        <v>242</v>
      </c>
      <c r="C25" s="308"/>
      <c r="D25" s="113">
        <v>2.6401201375769028</v>
      </c>
      <c r="E25" s="115">
        <v>545</v>
      </c>
      <c r="F25" s="114">
        <v>484</v>
      </c>
      <c r="G25" s="114">
        <v>835</v>
      </c>
      <c r="H25" s="114">
        <v>493</v>
      </c>
      <c r="I25" s="140">
        <v>870</v>
      </c>
      <c r="J25" s="115">
        <v>-325</v>
      </c>
      <c r="K25" s="116">
        <v>-37.356321839080458</v>
      </c>
    </row>
    <row r="26" spans="1:11" ht="14.1" customHeight="1" x14ac:dyDescent="0.2">
      <c r="A26" s="306">
        <v>26</v>
      </c>
      <c r="B26" s="307" t="s">
        <v>243</v>
      </c>
      <c r="C26" s="308"/>
      <c r="D26" s="113">
        <v>2.204136995591726</v>
      </c>
      <c r="E26" s="115">
        <v>455</v>
      </c>
      <c r="F26" s="114">
        <v>730</v>
      </c>
      <c r="G26" s="114">
        <v>1078</v>
      </c>
      <c r="H26" s="114">
        <v>426</v>
      </c>
      <c r="I26" s="140">
        <v>628</v>
      </c>
      <c r="J26" s="115">
        <v>-173</v>
      </c>
      <c r="K26" s="116">
        <v>-27.547770700636942</v>
      </c>
    </row>
    <row r="27" spans="1:11" ht="14.1" customHeight="1" x14ac:dyDescent="0.2">
      <c r="A27" s="306">
        <v>27</v>
      </c>
      <c r="B27" s="307" t="s">
        <v>244</v>
      </c>
      <c r="C27" s="308"/>
      <c r="D27" s="113">
        <v>1.3903017972193965</v>
      </c>
      <c r="E27" s="115">
        <v>287</v>
      </c>
      <c r="F27" s="114">
        <v>263</v>
      </c>
      <c r="G27" s="114">
        <v>327</v>
      </c>
      <c r="H27" s="114">
        <v>221</v>
      </c>
      <c r="I27" s="140">
        <v>451</v>
      </c>
      <c r="J27" s="115">
        <v>-164</v>
      </c>
      <c r="K27" s="116">
        <v>-36.363636363636367</v>
      </c>
    </row>
    <row r="28" spans="1:11" ht="14.1" customHeight="1" x14ac:dyDescent="0.2">
      <c r="A28" s="306">
        <v>28</v>
      </c>
      <c r="B28" s="307" t="s">
        <v>245</v>
      </c>
      <c r="C28" s="308"/>
      <c r="D28" s="113">
        <v>9.6885142663372573E-2</v>
      </c>
      <c r="E28" s="115">
        <v>20</v>
      </c>
      <c r="F28" s="114">
        <v>24</v>
      </c>
      <c r="G28" s="114">
        <v>22</v>
      </c>
      <c r="H28" s="114">
        <v>26</v>
      </c>
      <c r="I28" s="140">
        <v>19</v>
      </c>
      <c r="J28" s="115">
        <v>1</v>
      </c>
      <c r="K28" s="116">
        <v>5.2631578947368425</v>
      </c>
    </row>
    <row r="29" spans="1:11" ht="14.1" customHeight="1" x14ac:dyDescent="0.2">
      <c r="A29" s="306">
        <v>29</v>
      </c>
      <c r="B29" s="307" t="s">
        <v>246</v>
      </c>
      <c r="C29" s="308"/>
      <c r="D29" s="113">
        <v>2.4124400523179772</v>
      </c>
      <c r="E29" s="115">
        <v>498</v>
      </c>
      <c r="F29" s="114">
        <v>443</v>
      </c>
      <c r="G29" s="114">
        <v>562</v>
      </c>
      <c r="H29" s="114">
        <v>501</v>
      </c>
      <c r="I29" s="140">
        <v>481</v>
      </c>
      <c r="J29" s="115">
        <v>17</v>
      </c>
      <c r="K29" s="116">
        <v>3.5343035343035343</v>
      </c>
    </row>
    <row r="30" spans="1:11" ht="14.1" customHeight="1" x14ac:dyDescent="0.2">
      <c r="A30" s="306" t="s">
        <v>247</v>
      </c>
      <c r="B30" s="307" t="s">
        <v>248</v>
      </c>
      <c r="C30" s="308"/>
      <c r="D30" s="113">
        <v>0.38754057065349029</v>
      </c>
      <c r="E30" s="115">
        <v>80</v>
      </c>
      <c r="F30" s="114">
        <v>77</v>
      </c>
      <c r="G30" s="114">
        <v>90</v>
      </c>
      <c r="H30" s="114" t="s">
        <v>514</v>
      </c>
      <c r="I30" s="140">
        <v>68</v>
      </c>
      <c r="J30" s="115">
        <v>12</v>
      </c>
      <c r="K30" s="116">
        <v>17.647058823529413</v>
      </c>
    </row>
    <row r="31" spans="1:11" ht="14.1" customHeight="1" x14ac:dyDescent="0.2">
      <c r="A31" s="306" t="s">
        <v>249</v>
      </c>
      <c r="B31" s="307" t="s">
        <v>250</v>
      </c>
      <c r="C31" s="308"/>
      <c r="D31" s="113">
        <v>2.0103667102649809</v>
      </c>
      <c r="E31" s="115">
        <v>415</v>
      </c>
      <c r="F31" s="114">
        <v>363</v>
      </c>
      <c r="G31" s="114">
        <v>462</v>
      </c>
      <c r="H31" s="114">
        <v>444</v>
      </c>
      <c r="I31" s="140">
        <v>409</v>
      </c>
      <c r="J31" s="115">
        <v>6</v>
      </c>
      <c r="K31" s="116">
        <v>1.4669926650366749</v>
      </c>
    </row>
    <row r="32" spans="1:11" ht="14.1" customHeight="1" x14ac:dyDescent="0.2">
      <c r="A32" s="306">
        <v>31</v>
      </c>
      <c r="B32" s="307" t="s">
        <v>251</v>
      </c>
      <c r="C32" s="308"/>
      <c r="D32" s="113">
        <v>0.73148282710846291</v>
      </c>
      <c r="E32" s="115">
        <v>151</v>
      </c>
      <c r="F32" s="114">
        <v>163</v>
      </c>
      <c r="G32" s="114">
        <v>173</v>
      </c>
      <c r="H32" s="114">
        <v>150</v>
      </c>
      <c r="I32" s="140">
        <v>149</v>
      </c>
      <c r="J32" s="115">
        <v>2</v>
      </c>
      <c r="K32" s="116">
        <v>1.3422818791946309</v>
      </c>
    </row>
    <row r="33" spans="1:11" ht="14.1" customHeight="1" x14ac:dyDescent="0.2">
      <c r="A33" s="306">
        <v>32</v>
      </c>
      <c r="B33" s="307" t="s">
        <v>252</v>
      </c>
      <c r="C33" s="308"/>
      <c r="D33" s="113">
        <v>3.5266191929467614</v>
      </c>
      <c r="E33" s="115">
        <v>728</v>
      </c>
      <c r="F33" s="114">
        <v>457</v>
      </c>
      <c r="G33" s="114">
        <v>750</v>
      </c>
      <c r="H33" s="114">
        <v>528</v>
      </c>
      <c r="I33" s="140">
        <v>567</v>
      </c>
      <c r="J33" s="115">
        <v>161</v>
      </c>
      <c r="K33" s="116">
        <v>28.395061728395063</v>
      </c>
    </row>
    <row r="34" spans="1:11" ht="14.1" customHeight="1" x14ac:dyDescent="0.2">
      <c r="A34" s="306">
        <v>33</v>
      </c>
      <c r="B34" s="307" t="s">
        <v>253</v>
      </c>
      <c r="C34" s="308"/>
      <c r="D34" s="113">
        <v>1.2304413118248316</v>
      </c>
      <c r="E34" s="115">
        <v>254</v>
      </c>
      <c r="F34" s="114">
        <v>124</v>
      </c>
      <c r="G34" s="114">
        <v>371</v>
      </c>
      <c r="H34" s="114">
        <v>242</v>
      </c>
      <c r="I34" s="140">
        <v>251</v>
      </c>
      <c r="J34" s="115">
        <v>3</v>
      </c>
      <c r="K34" s="116">
        <v>1.1952191235059761</v>
      </c>
    </row>
    <row r="35" spans="1:11" ht="14.1" customHeight="1" x14ac:dyDescent="0.2">
      <c r="A35" s="306">
        <v>34</v>
      </c>
      <c r="B35" s="307" t="s">
        <v>254</v>
      </c>
      <c r="C35" s="308"/>
      <c r="D35" s="113">
        <v>1.918325824734777</v>
      </c>
      <c r="E35" s="115">
        <v>396</v>
      </c>
      <c r="F35" s="114">
        <v>299</v>
      </c>
      <c r="G35" s="114">
        <v>741</v>
      </c>
      <c r="H35" s="114">
        <v>405</v>
      </c>
      <c r="I35" s="140">
        <v>424</v>
      </c>
      <c r="J35" s="115">
        <v>-28</v>
      </c>
      <c r="K35" s="116">
        <v>-6.6037735849056602</v>
      </c>
    </row>
    <row r="36" spans="1:11" ht="14.1" customHeight="1" x14ac:dyDescent="0.2">
      <c r="A36" s="306">
        <v>41</v>
      </c>
      <c r="B36" s="307" t="s">
        <v>255</v>
      </c>
      <c r="C36" s="308"/>
      <c r="D36" s="113">
        <v>0.52317977038221186</v>
      </c>
      <c r="E36" s="115">
        <v>108</v>
      </c>
      <c r="F36" s="114">
        <v>96</v>
      </c>
      <c r="G36" s="114">
        <v>140</v>
      </c>
      <c r="H36" s="114">
        <v>124</v>
      </c>
      <c r="I36" s="140">
        <v>100</v>
      </c>
      <c r="J36" s="115">
        <v>8</v>
      </c>
      <c r="K36" s="116">
        <v>8</v>
      </c>
    </row>
    <row r="37" spans="1:11" ht="14.1" customHeight="1" x14ac:dyDescent="0.2">
      <c r="A37" s="306">
        <v>42</v>
      </c>
      <c r="B37" s="307" t="s">
        <v>256</v>
      </c>
      <c r="C37" s="308"/>
      <c r="D37" s="113" t="s">
        <v>514</v>
      </c>
      <c r="E37" s="115" t="s">
        <v>514</v>
      </c>
      <c r="F37" s="114">
        <v>11</v>
      </c>
      <c r="G37" s="114">
        <v>14</v>
      </c>
      <c r="H37" s="114">
        <v>7</v>
      </c>
      <c r="I37" s="140">
        <v>13</v>
      </c>
      <c r="J37" s="115" t="s">
        <v>514</v>
      </c>
      <c r="K37" s="116" t="s">
        <v>514</v>
      </c>
    </row>
    <row r="38" spans="1:11" ht="14.1" customHeight="1" x14ac:dyDescent="0.2">
      <c r="A38" s="306">
        <v>43</v>
      </c>
      <c r="B38" s="307" t="s">
        <v>257</v>
      </c>
      <c r="C38" s="308"/>
      <c r="D38" s="113">
        <v>3.4975536501477498</v>
      </c>
      <c r="E38" s="115">
        <v>722</v>
      </c>
      <c r="F38" s="114">
        <v>454</v>
      </c>
      <c r="G38" s="114">
        <v>816</v>
      </c>
      <c r="H38" s="114">
        <v>503</v>
      </c>
      <c r="I38" s="140">
        <v>544</v>
      </c>
      <c r="J38" s="115">
        <v>178</v>
      </c>
      <c r="K38" s="116">
        <v>32.720588235294116</v>
      </c>
    </row>
    <row r="39" spans="1:11" ht="14.1" customHeight="1" x14ac:dyDescent="0.2">
      <c r="A39" s="306">
        <v>51</v>
      </c>
      <c r="B39" s="307" t="s">
        <v>258</v>
      </c>
      <c r="C39" s="308"/>
      <c r="D39" s="113">
        <v>13.224821973550355</v>
      </c>
      <c r="E39" s="115">
        <v>2730</v>
      </c>
      <c r="F39" s="114">
        <v>2947</v>
      </c>
      <c r="G39" s="114">
        <v>4584</v>
      </c>
      <c r="H39" s="114">
        <v>4028</v>
      </c>
      <c r="I39" s="140">
        <v>3341</v>
      </c>
      <c r="J39" s="115">
        <v>-611</v>
      </c>
      <c r="K39" s="116">
        <v>-18.28793774319066</v>
      </c>
    </row>
    <row r="40" spans="1:11" ht="14.1" customHeight="1" x14ac:dyDescent="0.2">
      <c r="A40" s="306" t="s">
        <v>259</v>
      </c>
      <c r="B40" s="307" t="s">
        <v>260</v>
      </c>
      <c r="C40" s="308"/>
      <c r="D40" s="113">
        <v>12.22206074698445</v>
      </c>
      <c r="E40" s="115">
        <v>2523</v>
      </c>
      <c r="F40" s="114">
        <v>2800</v>
      </c>
      <c r="G40" s="114">
        <v>4350</v>
      </c>
      <c r="H40" s="114">
        <v>3889</v>
      </c>
      <c r="I40" s="140">
        <v>3118</v>
      </c>
      <c r="J40" s="115">
        <v>-595</v>
      </c>
      <c r="K40" s="116">
        <v>-19.082745349583067</v>
      </c>
    </row>
    <row r="41" spans="1:11" ht="14.1" customHeight="1" x14ac:dyDescent="0.2">
      <c r="A41" s="306"/>
      <c r="B41" s="307" t="s">
        <v>261</v>
      </c>
      <c r="C41" s="308"/>
      <c r="D41" s="113">
        <v>11.616528605338372</v>
      </c>
      <c r="E41" s="115">
        <v>2398</v>
      </c>
      <c r="F41" s="114">
        <v>2653</v>
      </c>
      <c r="G41" s="114">
        <v>4037</v>
      </c>
      <c r="H41" s="114">
        <v>3743</v>
      </c>
      <c r="I41" s="140">
        <v>2958</v>
      </c>
      <c r="J41" s="115">
        <v>-560</v>
      </c>
      <c r="K41" s="116">
        <v>-18.931710615280593</v>
      </c>
    </row>
    <row r="42" spans="1:11" ht="14.1" customHeight="1" x14ac:dyDescent="0.2">
      <c r="A42" s="306">
        <v>52</v>
      </c>
      <c r="B42" s="307" t="s">
        <v>262</v>
      </c>
      <c r="C42" s="308"/>
      <c r="D42" s="113">
        <v>4.6165770479097032</v>
      </c>
      <c r="E42" s="115">
        <v>953</v>
      </c>
      <c r="F42" s="114">
        <v>852</v>
      </c>
      <c r="G42" s="114">
        <v>1214</v>
      </c>
      <c r="H42" s="114">
        <v>885</v>
      </c>
      <c r="I42" s="140">
        <v>1056</v>
      </c>
      <c r="J42" s="115">
        <v>-103</v>
      </c>
      <c r="K42" s="116">
        <v>-9.7537878787878789</v>
      </c>
    </row>
    <row r="43" spans="1:11" ht="14.1" customHeight="1" x14ac:dyDescent="0.2">
      <c r="A43" s="306" t="s">
        <v>263</v>
      </c>
      <c r="B43" s="307" t="s">
        <v>264</v>
      </c>
      <c r="C43" s="308"/>
      <c r="D43" s="113">
        <v>3.6089715642106284</v>
      </c>
      <c r="E43" s="115">
        <v>745</v>
      </c>
      <c r="F43" s="114">
        <v>645</v>
      </c>
      <c r="G43" s="114">
        <v>866</v>
      </c>
      <c r="H43" s="114">
        <v>658</v>
      </c>
      <c r="I43" s="140">
        <v>823</v>
      </c>
      <c r="J43" s="115">
        <v>-78</v>
      </c>
      <c r="K43" s="116">
        <v>-9.4775212636695016</v>
      </c>
    </row>
    <row r="44" spans="1:11" ht="14.1" customHeight="1" x14ac:dyDescent="0.2">
      <c r="A44" s="306">
        <v>53</v>
      </c>
      <c r="B44" s="307" t="s">
        <v>265</v>
      </c>
      <c r="C44" s="308"/>
      <c r="D44" s="113">
        <v>1.9280143390011142</v>
      </c>
      <c r="E44" s="115">
        <v>398</v>
      </c>
      <c r="F44" s="114">
        <v>224</v>
      </c>
      <c r="G44" s="114">
        <v>359</v>
      </c>
      <c r="H44" s="114">
        <v>232</v>
      </c>
      <c r="I44" s="140">
        <v>195</v>
      </c>
      <c r="J44" s="115">
        <v>203</v>
      </c>
      <c r="K44" s="116">
        <v>104.1025641025641</v>
      </c>
    </row>
    <row r="45" spans="1:11" ht="14.1" customHeight="1" x14ac:dyDescent="0.2">
      <c r="A45" s="306" t="s">
        <v>266</v>
      </c>
      <c r="B45" s="307" t="s">
        <v>267</v>
      </c>
      <c r="C45" s="308"/>
      <c r="D45" s="113">
        <v>1.8844160248025965</v>
      </c>
      <c r="E45" s="115">
        <v>389</v>
      </c>
      <c r="F45" s="114">
        <v>217</v>
      </c>
      <c r="G45" s="114">
        <v>350</v>
      </c>
      <c r="H45" s="114">
        <v>226</v>
      </c>
      <c r="I45" s="140">
        <v>188</v>
      </c>
      <c r="J45" s="115">
        <v>201</v>
      </c>
      <c r="K45" s="116">
        <v>106.91489361702128</v>
      </c>
    </row>
    <row r="46" spans="1:11" ht="14.1" customHeight="1" x14ac:dyDescent="0.2">
      <c r="A46" s="306">
        <v>54</v>
      </c>
      <c r="B46" s="307" t="s">
        <v>268</v>
      </c>
      <c r="C46" s="308"/>
      <c r="D46" s="113">
        <v>4.5245361623794995</v>
      </c>
      <c r="E46" s="115">
        <v>934</v>
      </c>
      <c r="F46" s="114">
        <v>750</v>
      </c>
      <c r="G46" s="114">
        <v>1144</v>
      </c>
      <c r="H46" s="114">
        <v>757</v>
      </c>
      <c r="I46" s="140">
        <v>914</v>
      </c>
      <c r="J46" s="115">
        <v>20</v>
      </c>
      <c r="K46" s="116">
        <v>2.1881838074398248</v>
      </c>
    </row>
    <row r="47" spans="1:11" ht="14.1" customHeight="1" x14ac:dyDescent="0.2">
      <c r="A47" s="306">
        <v>61</v>
      </c>
      <c r="B47" s="307" t="s">
        <v>269</v>
      </c>
      <c r="C47" s="308"/>
      <c r="D47" s="113">
        <v>2.3252434239209419</v>
      </c>
      <c r="E47" s="115">
        <v>480</v>
      </c>
      <c r="F47" s="114">
        <v>432</v>
      </c>
      <c r="G47" s="114">
        <v>743</v>
      </c>
      <c r="H47" s="114">
        <v>378</v>
      </c>
      <c r="I47" s="140">
        <v>483</v>
      </c>
      <c r="J47" s="115">
        <v>-3</v>
      </c>
      <c r="K47" s="116">
        <v>-0.6211180124223602</v>
      </c>
    </row>
    <row r="48" spans="1:11" ht="14.1" customHeight="1" x14ac:dyDescent="0.2">
      <c r="A48" s="306">
        <v>62</v>
      </c>
      <c r="B48" s="307" t="s">
        <v>270</v>
      </c>
      <c r="C48" s="308"/>
      <c r="D48" s="113">
        <v>7.372959356682653</v>
      </c>
      <c r="E48" s="115">
        <v>1522</v>
      </c>
      <c r="F48" s="114">
        <v>1602</v>
      </c>
      <c r="G48" s="114">
        <v>2044</v>
      </c>
      <c r="H48" s="114">
        <v>1261</v>
      </c>
      <c r="I48" s="140">
        <v>1386</v>
      </c>
      <c r="J48" s="115">
        <v>136</v>
      </c>
      <c r="K48" s="116">
        <v>9.8124098124098129</v>
      </c>
    </row>
    <row r="49" spans="1:11" ht="14.1" customHeight="1" x14ac:dyDescent="0.2">
      <c r="A49" s="306">
        <v>63</v>
      </c>
      <c r="B49" s="307" t="s">
        <v>271</v>
      </c>
      <c r="C49" s="308"/>
      <c r="D49" s="113">
        <v>4.2726347914547302</v>
      </c>
      <c r="E49" s="115">
        <v>882</v>
      </c>
      <c r="F49" s="114">
        <v>1183</v>
      </c>
      <c r="G49" s="114">
        <v>1260</v>
      </c>
      <c r="H49" s="114">
        <v>1037</v>
      </c>
      <c r="I49" s="140">
        <v>905</v>
      </c>
      <c r="J49" s="115">
        <v>-23</v>
      </c>
      <c r="K49" s="116">
        <v>-2.541436464088398</v>
      </c>
    </row>
    <row r="50" spans="1:11" ht="14.1" customHeight="1" x14ac:dyDescent="0.2">
      <c r="A50" s="306" t="s">
        <v>272</v>
      </c>
      <c r="B50" s="307" t="s">
        <v>273</v>
      </c>
      <c r="C50" s="308"/>
      <c r="D50" s="113">
        <v>1.2401298260911688</v>
      </c>
      <c r="E50" s="115">
        <v>256</v>
      </c>
      <c r="F50" s="114">
        <v>347</v>
      </c>
      <c r="G50" s="114">
        <v>462</v>
      </c>
      <c r="H50" s="114">
        <v>345</v>
      </c>
      <c r="I50" s="140">
        <v>317</v>
      </c>
      <c r="J50" s="115">
        <v>-61</v>
      </c>
      <c r="K50" s="116">
        <v>-19.242902208201894</v>
      </c>
    </row>
    <row r="51" spans="1:11" ht="14.1" customHeight="1" x14ac:dyDescent="0.2">
      <c r="A51" s="306" t="s">
        <v>274</v>
      </c>
      <c r="B51" s="307" t="s">
        <v>275</v>
      </c>
      <c r="C51" s="308"/>
      <c r="D51" s="113">
        <v>2.7273167659739377</v>
      </c>
      <c r="E51" s="115">
        <v>563</v>
      </c>
      <c r="F51" s="114">
        <v>708</v>
      </c>
      <c r="G51" s="114">
        <v>690</v>
      </c>
      <c r="H51" s="114">
        <v>635</v>
      </c>
      <c r="I51" s="140">
        <v>533</v>
      </c>
      <c r="J51" s="115">
        <v>30</v>
      </c>
      <c r="K51" s="116">
        <v>5.6285178236397746</v>
      </c>
    </row>
    <row r="52" spans="1:11" ht="14.1" customHeight="1" x14ac:dyDescent="0.2">
      <c r="A52" s="306">
        <v>71</v>
      </c>
      <c r="B52" s="307" t="s">
        <v>276</v>
      </c>
      <c r="C52" s="308"/>
      <c r="D52" s="113">
        <v>10.444218379111563</v>
      </c>
      <c r="E52" s="115">
        <v>2156</v>
      </c>
      <c r="F52" s="114">
        <v>1915</v>
      </c>
      <c r="G52" s="114">
        <v>2734</v>
      </c>
      <c r="H52" s="114">
        <v>1820</v>
      </c>
      <c r="I52" s="140">
        <v>2195</v>
      </c>
      <c r="J52" s="115">
        <v>-39</v>
      </c>
      <c r="K52" s="116">
        <v>-1.7767653758542141</v>
      </c>
    </row>
    <row r="53" spans="1:11" ht="14.1" customHeight="1" x14ac:dyDescent="0.2">
      <c r="A53" s="306" t="s">
        <v>277</v>
      </c>
      <c r="B53" s="307" t="s">
        <v>278</v>
      </c>
      <c r="C53" s="308"/>
      <c r="D53" s="113">
        <v>3.3619144504190284</v>
      </c>
      <c r="E53" s="115">
        <v>694</v>
      </c>
      <c r="F53" s="114">
        <v>565</v>
      </c>
      <c r="G53" s="114">
        <v>883</v>
      </c>
      <c r="H53" s="114">
        <v>504</v>
      </c>
      <c r="I53" s="140">
        <v>817</v>
      </c>
      <c r="J53" s="115">
        <v>-123</v>
      </c>
      <c r="K53" s="116">
        <v>-15.055079559363525</v>
      </c>
    </row>
    <row r="54" spans="1:11" ht="14.1" customHeight="1" x14ac:dyDescent="0.2">
      <c r="A54" s="306" t="s">
        <v>279</v>
      </c>
      <c r="B54" s="307" t="s">
        <v>280</v>
      </c>
      <c r="C54" s="308"/>
      <c r="D54" s="113">
        <v>5.8712396454003777</v>
      </c>
      <c r="E54" s="115">
        <v>1212</v>
      </c>
      <c r="F54" s="114">
        <v>1103</v>
      </c>
      <c r="G54" s="114">
        <v>1568</v>
      </c>
      <c r="H54" s="114">
        <v>1130</v>
      </c>
      <c r="I54" s="140">
        <v>1176</v>
      </c>
      <c r="J54" s="115">
        <v>36</v>
      </c>
      <c r="K54" s="116">
        <v>3.0612244897959182</v>
      </c>
    </row>
    <row r="55" spans="1:11" ht="14.1" customHeight="1" x14ac:dyDescent="0.2">
      <c r="A55" s="306">
        <v>72</v>
      </c>
      <c r="B55" s="307" t="s">
        <v>281</v>
      </c>
      <c r="C55" s="308"/>
      <c r="D55" s="113">
        <v>2.4899481664486749</v>
      </c>
      <c r="E55" s="115">
        <v>514</v>
      </c>
      <c r="F55" s="114">
        <v>478</v>
      </c>
      <c r="G55" s="114">
        <v>853</v>
      </c>
      <c r="H55" s="114">
        <v>361</v>
      </c>
      <c r="I55" s="140">
        <v>481</v>
      </c>
      <c r="J55" s="115">
        <v>33</v>
      </c>
      <c r="K55" s="116">
        <v>6.8607068607068609</v>
      </c>
    </row>
    <row r="56" spans="1:11" ht="14.1" customHeight="1" x14ac:dyDescent="0.2">
      <c r="A56" s="306" t="s">
        <v>282</v>
      </c>
      <c r="B56" s="307" t="s">
        <v>283</v>
      </c>
      <c r="C56" s="308"/>
      <c r="D56" s="113">
        <v>1.1577774548273023</v>
      </c>
      <c r="E56" s="115">
        <v>239</v>
      </c>
      <c r="F56" s="114">
        <v>172</v>
      </c>
      <c r="G56" s="114">
        <v>439</v>
      </c>
      <c r="H56" s="114">
        <v>142</v>
      </c>
      <c r="I56" s="140">
        <v>204</v>
      </c>
      <c r="J56" s="115">
        <v>35</v>
      </c>
      <c r="K56" s="116">
        <v>17.156862745098039</v>
      </c>
    </row>
    <row r="57" spans="1:11" ht="14.1" customHeight="1" x14ac:dyDescent="0.2">
      <c r="A57" s="306" t="s">
        <v>284</v>
      </c>
      <c r="B57" s="307" t="s">
        <v>285</v>
      </c>
      <c r="C57" s="308"/>
      <c r="D57" s="113">
        <v>0.81867945550549825</v>
      </c>
      <c r="E57" s="115">
        <v>169</v>
      </c>
      <c r="F57" s="114">
        <v>241</v>
      </c>
      <c r="G57" s="114">
        <v>259</v>
      </c>
      <c r="H57" s="114">
        <v>140</v>
      </c>
      <c r="I57" s="140">
        <v>171</v>
      </c>
      <c r="J57" s="115">
        <v>-2</v>
      </c>
      <c r="K57" s="116">
        <v>-1.1695906432748537</v>
      </c>
    </row>
    <row r="58" spans="1:11" ht="14.1" customHeight="1" x14ac:dyDescent="0.2">
      <c r="A58" s="306">
        <v>73</v>
      </c>
      <c r="B58" s="307" t="s">
        <v>286</v>
      </c>
      <c r="C58" s="308"/>
      <c r="D58" s="113">
        <v>2.1702271956595456</v>
      </c>
      <c r="E58" s="115">
        <v>448</v>
      </c>
      <c r="F58" s="114">
        <v>352</v>
      </c>
      <c r="G58" s="114">
        <v>657</v>
      </c>
      <c r="H58" s="114">
        <v>319</v>
      </c>
      <c r="I58" s="140">
        <v>363</v>
      </c>
      <c r="J58" s="115">
        <v>85</v>
      </c>
      <c r="K58" s="116">
        <v>23.415977961432507</v>
      </c>
    </row>
    <row r="59" spans="1:11" ht="14.1" customHeight="1" x14ac:dyDescent="0.2">
      <c r="A59" s="306" t="s">
        <v>287</v>
      </c>
      <c r="B59" s="307" t="s">
        <v>288</v>
      </c>
      <c r="C59" s="308"/>
      <c r="D59" s="113">
        <v>1.4290558542847454</v>
      </c>
      <c r="E59" s="115">
        <v>295</v>
      </c>
      <c r="F59" s="114">
        <v>191</v>
      </c>
      <c r="G59" s="114">
        <v>430</v>
      </c>
      <c r="H59" s="114">
        <v>191</v>
      </c>
      <c r="I59" s="140">
        <v>243</v>
      </c>
      <c r="J59" s="115">
        <v>52</v>
      </c>
      <c r="K59" s="116">
        <v>21.399176954732511</v>
      </c>
    </row>
    <row r="60" spans="1:11" ht="14.1" customHeight="1" x14ac:dyDescent="0.2">
      <c r="A60" s="306">
        <v>81</v>
      </c>
      <c r="B60" s="307" t="s">
        <v>289</v>
      </c>
      <c r="C60" s="308"/>
      <c r="D60" s="113">
        <v>6.78195998643608</v>
      </c>
      <c r="E60" s="115">
        <v>1400</v>
      </c>
      <c r="F60" s="114">
        <v>1319</v>
      </c>
      <c r="G60" s="114">
        <v>1882</v>
      </c>
      <c r="H60" s="114">
        <v>1150</v>
      </c>
      <c r="I60" s="140">
        <v>1401</v>
      </c>
      <c r="J60" s="115">
        <v>-1</v>
      </c>
      <c r="K60" s="116">
        <v>-7.1377587437544618E-2</v>
      </c>
    </row>
    <row r="61" spans="1:11" ht="14.1" customHeight="1" x14ac:dyDescent="0.2">
      <c r="A61" s="306" t="s">
        <v>290</v>
      </c>
      <c r="B61" s="307" t="s">
        <v>291</v>
      </c>
      <c r="C61" s="308"/>
      <c r="D61" s="113">
        <v>2.1750714527927144</v>
      </c>
      <c r="E61" s="115">
        <v>449</v>
      </c>
      <c r="F61" s="114">
        <v>275</v>
      </c>
      <c r="G61" s="114">
        <v>627</v>
      </c>
      <c r="H61" s="114">
        <v>304</v>
      </c>
      <c r="I61" s="140">
        <v>378</v>
      </c>
      <c r="J61" s="115">
        <v>71</v>
      </c>
      <c r="K61" s="116">
        <v>18.783068783068781</v>
      </c>
    </row>
    <row r="62" spans="1:11" ht="14.1" customHeight="1" x14ac:dyDescent="0.2">
      <c r="A62" s="306" t="s">
        <v>292</v>
      </c>
      <c r="B62" s="307" t="s">
        <v>293</v>
      </c>
      <c r="C62" s="308"/>
      <c r="D62" s="113">
        <v>2.5626120234462046</v>
      </c>
      <c r="E62" s="115">
        <v>529</v>
      </c>
      <c r="F62" s="114">
        <v>690</v>
      </c>
      <c r="G62" s="114">
        <v>784</v>
      </c>
      <c r="H62" s="114">
        <v>509</v>
      </c>
      <c r="I62" s="140">
        <v>446</v>
      </c>
      <c r="J62" s="115">
        <v>83</v>
      </c>
      <c r="K62" s="116">
        <v>18.609865470852018</v>
      </c>
    </row>
    <row r="63" spans="1:11" ht="14.1" customHeight="1" x14ac:dyDescent="0.2">
      <c r="A63" s="306"/>
      <c r="B63" s="307" t="s">
        <v>294</v>
      </c>
      <c r="C63" s="308"/>
      <c r="D63" s="113">
        <v>2.3010221382550986</v>
      </c>
      <c r="E63" s="115">
        <v>475</v>
      </c>
      <c r="F63" s="114">
        <v>622</v>
      </c>
      <c r="G63" s="114">
        <v>620</v>
      </c>
      <c r="H63" s="114">
        <v>437</v>
      </c>
      <c r="I63" s="140">
        <v>377</v>
      </c>
      <c r="J63" s="115">
        <v>98</v>
      </c>
      <c r="K63" s="116">
        <v>25.9946949602122</v>
      </c>
    </row>
    <row r="64" spans="1:11" ht="14.1" customHeight="1" x14ac:dyDescent="0.2">
      <c r="A64" s="306" t="s">
        <v>295</v>
      </c>
      <c r="B64" s="307" t="s">
        <v>296</v>
      </c>
      <c r="C64" s="308"/>
      <c r="D64" s="113">
        <v>0.93978588383471395</v>
      </c>
      <c r="E64" s="115">
        <v>194</v>
      </c>
      <c r="F64" s="114">
        <v>123</v>
      </c>
      <c r="G64" s="114">
        <v>137</v>
      </c>
      <c r="H64" s="114">
        <v>127</v>
      </c>
      <c r="I64" s="140">
        <v>181</v>
      </c>
      <c r="J64" s="115">
        <v>13</v>
      </c>
      <c r="K64" s="116">
        <v>7.1823204419889501</v>
      </c>
    </row>
    <row r="65" spans="1:11" ht="14.1" customHeight="1" x14ac:dyDescent="0.2">
      <c r="A65" s="306" t="s">
        <v>297</v>
      </c>
      <c r="B65" s="307" t="s">
        <v>298</v>
      </c>
      <c r="C65" s="308"/>
      <c r="D65" s="113">
        <v>0.40207334205299616</v>
      </c>
      <c r="E65" s="115">
        <v>83</v>
      </c>
      <c r="F65" s="114">
        <v>101</v>
      </c>
      <c r="G65" s="114">
        <v>83</v>
      </c>
      <c r="H65" s="114">
        <v>80</v>
      </c>
      <c r="I65" s="140">
        <v>129</v>
      </c>
      <c r="J65" s="115">
        <v>-46</v>
      </c>
      <c r="K65" s="116">
        <v>-35.65891472868217</v>
      </c>
    </row>
    <row r="66" spans="1:11" ht="14.1" customHeight="1" x14ac:dyDescent="0.2">
      <c r="A66" s="306">
        <v>82</v>
      </c>
      <c r="B66" s="307" t="s">
        <v>299</v>
      </c>
      <c r="C66" s="308"/>
      <c r="D66" s="113">
        <v>4.0062006491304558</v>
      </c>
      <c r="E66" s="115">
        <v>827</v>
      </c>
      <c r="F66" s="114">
        <v>905</v>
      </c>
      <c r="G66" s="114">
        <v>1017</v>
      </c>
      <c r="H66" s="114">
        <v>1013</v>
      </c>
      <c r="I66" s="140">
        <v>756</v>
      </c>
      <c r="J66" s="115">
        <v>71</v>
      </c>
      <c r="K66" s="116">
        <v>9.3915343915343907</v>
      </c>
    </row>
    <row r="67" spans="1:11" ht="14.1" customHeight="1" x14ac:dyDescent="0.2">
      <c r="A67" s="306" t="s">
        <v>300</v>
      </c>
      <c r="B67" s="307" t="s">
        <v>301</v>
      </c>
      <c r="C67" s="308"/>
      <c r="D67" s="113">
        <v>2.7854478515719614</v>
      </c>
      <c r="E67" s="115">
        <v>575</v>
      </c>
      <c r="F67" s="114">
        <v>726</v>
      </c>
      <c r="G67" s="114">
        <v>699</v>
      </c>
      <c r="H67" s="114">
        <v>822</v>
      </c>
      <c r="I67" s="140">
        <v>536</v>
      </c>
      <c r="J67" s="115">
        <v>39</v>
      </c>
      <c r="K67" s="116">
        <v>7.2761194029850742</v>
      </c>
    </row>
    <row r="68" spans="1:11" ht="14.1" customHeight="1" x14ac:dyDescent="0.2">
      <c r="A68" s="306" t="s">
        <v>302</v>
      </c>
      <c r="B68" s="307" t="s">
        <v>303</v>
      </c>
      <c r="C68" s="308"/>
      <c r="D68" s="113">
        <v>0.6055321416460786</v>
      </c>
      <c r="E68" s="115">
        <v>125</v>
      </c>
      <c r="F68" s="114">
        <v>124</v>
      </c>
      <c r="G68" s="114">
        <v>189</v>
      </c>
      <c r="H68" s="114">
        <v>129</v>
      </c>
      <c r="I68" s="140">
        <v>131</v>
      </c>
      <c r="J68" s="115">
        <v>-6</v>
      </c>
      <c r="K68" s="116">
        <v>-4.5801526717557248</v>
      </c>
    </row>
    <row r="69" spans="1:11" ht="14.1" customHeight="1" x14ac:dyDescent="0.2">
      <c r="A69" s="306">
        <v>83</v>
      </c>
      <c r="B69" s="307" t="s">
        <v>304</v>
      </c>
      <c r="C69" s="308"/>
      <c r="D69" s="113">
        <v>4.2532577629220558</v>
      </c>
      <c r="E69" s="115">
        <v>878</v>
      </c>
      <c r="F69" s="114">
        <v>797</v>
      </c>
      <c r="G69" s="114">
        <v>1680</v>
      </c>
      <c r="H69" s="114">
        <v>632</v>
      </c>
      <c r="I69" s="140">
        <v>796</v>
      </c>
      <c r="J69" s="115">
        <v>82</v>
      </c>
      <c r="K69" s="116">
        <v>10.301507537688442</v>
      </c>
    </row>
    <row r="70" spans="1:11" ht="14.1" customHeight="1" x14ac:dyDescent="0.2">
      <c r="A70" s="306" t="s">
        <v>305</v>
      </c>
      <c r="B70" s="307" t="s">
        <v>306</v>
      </c>
      <c r="C70" s="308"/>
      <c r="D70" s="113">
        <v>2.9598411083660321</v>
      </c>
      <c r="E70" s="115">
        <v>611</v>
      </c>
      <c r="F70" s="114">
        <v>576</v>
      </c>
      <c r="G70" s="114">
        <v>1416</v>
      </c>
      <c r="H70" s="114">
        <v>475</v>
      </c>
      <c r="I70" s="140">
        <v>606</v>
      </c>
      <c r="J70" s="115">
        <v>5</v>
      </c>
      <c r="K70" s="116">
        <v>0.82508250825082508</v>
      </c>
    </row>
    <row r="71" spans="1:11" ht="14.1" customHeight="1" x14ac:dyDescent="0.2">
      <c r="A71" s="306"/>
      <c r="B71" s="307" t="s">
        <v>307</v>
      </c>
      <c r="C71" s="308"/>
      <c r="D71" s="113">
        <v>1.1771544833599767</v>
      </c>
      <c r="E71" s="115">
        <v>243</v>
      </c>
      <c r="F71" s="114">
        <v>267</v>
      </c>
      <c r="G71" s="114">
        <v>788</v>
      </c>
      <c r="H71" s="114">
        <v>173</v>
      </c>
      <c r="I71" s="140">
        <v>295</v>
      </c>
      <c r="J71" s="115">
        <v>-52</v>
      </c>
      <c r="K71" s="116">
        <v>-17.627118644067796</v>
      </c>
    </row>
    <row r="72" spans="1:11" ht="14.1" customHeight="1" x14ac:dyDescent="0.2">
      <c r="A72" s="306">
        <v>84</v>
      </c>
      <c r="B72" s="307" t="s">
        <v>308</v>
      </c>
      <c r="C72" s="308"/>
      <c r="D72" s="113">
        <v>3.1826769364917888</v>
      </c>
      <c r="E72" s="115">
        <v>657</v>
      </c>
      <c r="F72" s="114">
        <v>741</v>
      </c>
      <c r="G72" s="114">
        <v>765</v>
      </c>
      <c r="H72" s="114">
        <v>672</v>
      </c>
      <c r="I72" s="140">
        <v>598</v>
      </c>
      <c r="J72" s="115">
        <v>59</v>
      </c>
      <c r="K72" s="116">
        <v>9.8662207357859533</v>
      </c>
    </row>
    <row r="73" spans="1:11" ht="14.1" customHeight="1" x14ac:dyDescent="0.2">
      <c r="A73" s="306" t="s">
        <v>309</v>
      </c>
      <c r="B73" s="307" t="s">
        <v>310</v>
      </c>
      <c r="C73" s="308"/>
      <c r="D73" s="113">
        <v>0.46020442765101971</v>
      </c>
      <c r="E73" s="115">
        <v>95</v>
      </c>
      <c r="F73" s="114">
        <v>89</v>
      </c>
      <c r="G73" s="114">
        <v>120</v>
      </c>
      <c r="H73" s="114">
        <v>92</v>
      </c>
      <c r="I73" s="140">
        <v>102</v>
      </c>
      <c r="J73" s="115">
        <v>-7</v>
      </c>
      <c r="K73" s="116">
        <v>-6.8627450980392153</v>
      </c>
    </row>
    <row r="74" spans="1:11" ht="14.1" customHeight="1" x14ac:dyDescent="0.2">
      <c r="A74" s="306" t="s">
        <v>311</v>
      </c>
      <c r="B74" s="307" t="s">
        <v>312</v>
      </c>
      <c r="C74" s="308"/>
      <c r="D74" s="113">
        <v>0.28581117085694907</v>
      </c>
      <c r="E74" s="115">
        <v>59</v>
      </c>
      <c r="F74" s="114">
        <v>48</v>
      </c>
      <c r="G74" s="114">
        <v>93</v>
      </c>
      <c r="H74" s="114">
        <v>47</v>
      </c>
      <c r="I74" s="140">
        <v>35</v>
      </c>
      <c r="J74" s="115">
        <v>24</v>
      </c>
      <c r="K74" s="116">
        <v>68.571428571428569</v>
      </c>
    </row>
    <row r="75" spans="1:11" ht="14.1" customHeight="1" x14ac:dyDescent="0.2">
      <c r="A75" s="306" t="s">
        <v>313</v>
      </c>
      <c r="B75" s="307" t="s">
        <v>314</v>
      </c>
      <c r="C75" s="308"/>
      <c r="D75" s="113">
        <v>1.9280143390011142</v>
      </c>
      <c r="E75" s="115">
        <v>398</v>
      </c>
      <c r="F75" s="114">
        <v>517</v>
      </c>
      <c r="G75" s="114">
        <v>430</v>
      </c>
      <c r="H75" s="114">
        <v>462</v>
      </c>
      <c r="I75" s="140">
        <v>354</v>
      </c>
      <c r="J75" s="115">
        <v>44</v>
      </c>
      <c r="K75" s="116">
        <v>12.429378531073446</v>
      </c>
    </row>
    <row r="76" spans="1:11" ht="14.1" customHeight="1" x14ac:dyDescent="0.2">
      <c r="A76" s="306">
        <v>91</v>
      </c>
      <c r="B76" s="307" t="s">
        <v>315</v>
      </c>
      <c r="C76" s="308"/>
      <c r="D76" s="113">
        <v>0.47473719905052558</v>
      </c>
      <c r="E76" s="115">
        <v>98</v>
      </c>
      <c r="F76" s="114">
        <v>87</v>
      </c>
      <c r="G76" s="114">
        <v>113</v>
      </c>
      <c r="H76" s="114">
        <v>79</v>
      </c>
      <c r="I76" s="140">
        <v>125</v>
      </c>
      <c r="J76" s="115">
        <v>-27</v>
      </c>
      <c r="K76" s="116">
        <v>-21.6</v>
      </c>
    </row>
    <row r="77" spans="1:11" ht="14.1" customHeight="1" x14ac:dyDescent="0.2">
      <c r="A77" s="306">
        <v>92</v>
      </c>
      <c r="B77" s="307" t="s">
        <v>316</v>
      </c>
      <c r="C77" s="308"/>
      <c r="D77" s="113">
        <v>3.2262752506903065</v>
      </c>
      <c r="E77" s="115">
        <v>666</v>
      </c>
      <c r="F77" s="114">
        <v>646</v>
      </c>
      <c r="G77" s="114">
        <v>781</v>
      </c>
      <c r="H77" s="114">
        <v>511</v>
      </c>
      <c r="I77" s="140">
        <v>717</v>
      </c>
      <c r="J77" s="115">
        <v>-51</v>
      </c>
      <c r="K77" s="116">
        <v>-7.1129707112970708</v>
      </c>
    </row>
    <row r="78" spans="1:11" ht="14.1" customHeight="1" x14ac:dyDescent="0.2">
      <c r="A78" s="306">
        <v>93</v>
      </c>
      <c r="B78" s="307" t="s">
        <v>317</v>
      </c>
      <c r="C78" s="308"/>
      <c r="D78" s="113">
        <v>5.3286828464854913E-2</v>
      </c>
      <c r="E78" s="115">
        <v>11</v>
      </c>
      <c r="F78" s="114">
        <v>11</v>
      </c>
      <c r="G78" s="114">
        <v>29</v>
      </c>
      <c r="H78" s="114">
        <v>14</v>
      </c>
      <c r="I78" s="140">
        <v>9</v>
      </c>
      <c r="J78" s="115">
        <v>2</v>
      </c>
      <c r="K78" s="116">
        <v>22.222222222222221</v>
      </c>
    </row>
    <row r="79" spans="1:11" ht="14.1" customHeight="1" x14ac:dyDescent="0.2">
      <c r="A79" s="306">
        <v>94</v>
      </c>
      <c r="B79" s="307" t="s">
        <v>318</v>
      </c>
      <c r="C79" s="308"/>
      <c r="D79" s="113">
        <v>0.61522065591241581</v>
      </c>
      <c r="E79" s="115">
        <v>127</v>
      </c>
      <c r="F79" s="114">
        <v>220</v>
      </c>
      <c r="G79" s="114">
        <v>233</v>
      </c>
      <c r="H79" s="114">
        <v>149</v>
      </c>
      <c r="I79" s="140">
        <v>160</v>
      </c>
      <c r="J79" s="115">
        <v>-33</v>
      </c>
      <c r="K79" s="116">
        <v>-20.625</v>
      </c>
    </row>
    <row r="80" spans="1:11" ht="14.1" customHeight="1" x14ac:dyDescent="0.2">
      <c r="A80" s="306" t="s">
        <v>319</v>
      </c>
      <c r="B80" s="307" t="s">
        <v>320</v>
      </c>
      <c r="C80" s="308"/>
      <c r="D80" s="113" t="s">
        <v>514</v>
      </c>
      <c r="E80" s="115" t="s">
        <v>514</v>
      </c>
      <c r="F80" s="114">
        <v>0</v>
      </c>
      <c r="G80" s="114">
        <v>5</v>
      </c>
      <c r="H80" s="114">
        <v>0</v>
      </c>
      <c r="I80" s="140">
        <v>3</v>
      </c>
      <c r="J80" s="115" t="s">
        <v>514</v>
      </c>
      <c r="K80" s="116" t="s">
        <v>514</v>
      </c>
    </row>
    <row r="81" spans="1:11" ht="14.1" customHeight="1" x14ac:dyDescent="0.2">
      <c r="A81" s="310" t="s">
        <v>321</v>
      </c>
      <c r="B81" s="311" t="s">
        <v>334</v>
      </c>
      <c r="C81" s="312"/>
      <c r="D81" s="125">
        <v>0.11141791406287846</v>
      </c>
      <c r="E81" s="143">
        <v>23</v>
      </c>
      <c r="F81" s="144">
        <v>49</v>
      </c>
      <c r="G81" s="144">
        <v>141</v>
      </c>
      <c r="H81" s="144">
        <v>22</v>
      </c>
      <c r="I81" s="145">
        <v>30</v>
      </c>
      <c r="J81" s="143">
        <v>-7</v>
      </c>
      <c r="K81" s="146">
        <v>-23.333333333333332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22173</v>
      </c>
      <c r="E11" s="114">
        <v>19582</v>
      </c>
      <c r="F11" s="114">
        <v>24559</v>
      </c>
      <c r="G11" s="114">
        <v>18933</v>
      </c>
      <c r="H11" s="140">
        <v>22871</v>
      </c>
      <c r="I11" s="115">
        <v>-698</v>
      </c>
      <c r="J11" s="116">
        <v>-3.0518997857548862</v>
      </c>
    </row>
    <row r="12" spans="1:15" s="110" customFormat="1" ht="24.95" customHeight="1" x14ac:dyDescent="0.2">
      <c r="A12" s="193" t="s">
        <v>132</v>
      </c>
      <c r="B12" s="194" t="s">
        <v>133</v>
      </c>
      <c r="C12" s="113">
        <v>7.2159834032381728E-2</v>
      </c>
      <c r="D12" s="115">
        <v>16</v>
      </c>
      <c r="E12" s="114">
        <v>19</v>
      </c>
      <c r="F12" s="114">
        <v>30</v>
      </c>
      <c r="G12" s="114">
        <v>11</v>
      </c>
      <c r="H12" s="140">
        <v>13</v>
      </c>
      <c r="I12" s="115">
        <v>3</v>
      </c>
      <c r="J12" s="116">
        <v>23.076923076923077</v>
      </c>
    </row>
    <row r="13" spans="1:15" s="110" customFormat="1" ht="24.95" customHeight="1" x14ac:dyDescent="0.2">
      <c r="A13" s="193" t="s">
        <v>134</v>
      </c>
      <c r="B13" s="199" t="s">
        <v>214</v>
      </c>
      <c r="C13" s="113">
        <v>1.6641861723718034</v>
      </c>
      <c r="D13" s="115">
        <v>369</v>
      </c>
      <c r="E13" s="114">
        <v>1003</v>
      </c>
      <c r="F13" s="114">
        <v>977</v>
      </c>
      <c r="G13" s="114">
        <v>206</v>
      </c>
      <c r="H13" s="140">
        <v>228</v>
      </c>
      <c r="I13" s="115">
        <v>141</v>
      </c>
      <c r="J13" s="116">
        <v>61.842105263157897</v>
      </c>
    </row>
    <row r="14" spans="1:15" s="287" customFormat="1" ht="24.95" customHeight="1" x14ac:dyDescent="0.2">
      <c r="A14" s="193" t="s">
        <v>215</v>
      </c>
      <c r="B14" s="199" t="s">
        <v>137</v>
      </c>
      <c r="C14" s="113">
        <v>5.9080864114012535</v>
      </c>
      <c r="D14" s="115">
        <v>1310</v>
      </c>
      <c r="E14" s="114">
        <v>1000</v>
      </c>
      <c r="F14" s="114">
        <v>1040</v>
      </c>
      <c r="G14" s="114">
        <v>949</v>
      </c>
      <c r="H14" s="140">
        <v>1959</v>
      </c>
      <c r="I14" s="115">
        <v>-649</v>
      </c>
      <c r="J14" s="116">
        <v>-33.129147524247067</v>
      </c>
      <c r="K14" s="110"/>
      <c r="L14" s="110"/>
      <c r="M14" s="110"/>
      <c r="N14" s="110"/>
      <c r="O14" s="110"/>
    </row>
    <row r="15" spans="1:15" s="110" customFormat="1" ht="24.95" customHeight="1" x14ac:dyDescent="0.2">
      <c r="A15" s="193" t="s">
        <v>216</v>
      </c>
      <c r="B15" s="199" t="s">
        <v>217</v>
      </c>
      <c r="C15" s="113">
        <v>1.1365173860100122</v>
      </c>
      <c r="D15" s="115">
        <v>252</v>
      </c>
      <c r="E15" s="114">
        <v>206</v>
      </c>
      <c r="F15" s="114">
        <v>241</v>
      </c>
      <c r="G15" s="114">
        <v>205</v>
      </c>
      <c r="H15" s="140">
        <v>201</v>
      </c>
      <c r="I15" s="115">
        <v>51</v>
      </c>
      <c r="J15" s="116">
        <v>25.373134328358208</v>
      </c>
    </row>
    <row r="16" spans="1:15" s="287" customFormat="1" ht="24.95" customHeight="1" x14ac:dyDescent="0.2">
      <c r="A16" s="193" t="s">
        <v>218</v>
      </c>
      <c r="B16" s="199" t="s">
        <v>141</v>
      </c>
      <c r="C16" s="113">
        <v>4.0229107473052812</v>
      </c>
      <c r="D16" s="115">
        <v>892</v>
      </c>
      <c r="E16" s="114">
        <v>638</v>
      </c>
      <c r="F16" s="114">
        <v>627</v>
      </c>
      <c r="G16" s="114">
        <v>630</v>
      </c>
      <c r="H16" s="140">
        <v>1611</v>
      </c>
      <c r="I16" s="115">
        <v>-719</v>
      </c>
      <c r="J16" s="116">
        <v>-44.630664183736812</v>
      </c>
      <c r="K16" s="110"/>
      <c r="L16" s="110"/>
      <c r="M16" s="110"/>
      <c r="N16" s="110"/>
      <c r="O16" s="110"/>
    </row>
    <row r="17" spans="1:15" s="110" customFormat="1" ht="24.95" customHeight="1" x14ac:dyDescent="0.2">
      <c r="A17" s="193" t="s">
        <v>142</v>
      </c>
      <c r="B17" s="199" t="s">
        <v>220</v>
      </c>
      <c r="C17" s="113">
        <v>0.74865827808596042</v>
      </c>
      <c r="D17" s="115">
        <v>166</v>
      </c>
      <c r="E17" s="114">
        <v>156</v>
      </c>
      <c r="F17" s="114">
        <v>172</v>
      </c>
      <c r="G17" s="114">
        <v>114</v>
      </c>
      <c r="H17" s="140">
        <v>147</v>
      </c>
      <c r="I17" s="115">
        <v>19</v>
      </c>
      <c r="J17" s="116">
        <v>12.92517006802721</v>
      </c>
    </row>
    <row r="18" spans="1:15" s="287" customFormat="1" ht="24.95" customHeight="1" x14ac:dyDescent="0.2">
      <c r="A18" s="201" t="s">
        <v>144</v>
      </c>
      <c r="B18" s="202" t="s">
        <v>145</v>
      </c>
      <c r="C18" s="113">
        <v>5.2631578947368425</v>
      </c>
      <c r="D18" s="115">
        <v>1167</v>
      </c>
      <c r="E18" s="114">
        <v>1096</v>
      </c>
      <c r="F18" s="114">
        <v>1273</v>
      </c>
      <c r="G18" s="114">
        <v>928</v>
      </c>
      <c r="H18" s="140">
        <v>1192</v>
      </c>
      <c r="I18" s="115">
        <v>-25</v>
      </c>
      <c r="J18" s="116">
        <v>-2.0973154362416109</v>
      </c>
      <c r="K18" s="110"/>
      <c r="L18" s="110"/>
      <c r="M18" s="110"/>
      <c r="N18" s="110"/>
      <c r="O18" s="110"/>
    </row>
    <row r="19" spans="1:15" s="110" customFormat="1" ht="24.95" customHeight="1" x14ac:dyDescent="0.2">
      <c r="A19" s="193" t="s">
        <v>146</v>
      </c>
      <c r="B19" s="199" t="s">
        <v>147</v>
      </c>
      <c r="C19" s="113">
        <v>15.370044648897307</v>
      </c>
      <c r="D19" s="115">
        <v>3408</v>
      </c>
      <c r="E19" s="114">
        <v>2988</v>
      </c>
      <c r="F19" s="114">
        <v>3024</v>
      </c>
      <c r="G19" s="114">
        <v>2730</v>
      </c>
      <c r="H19" s="140">
        <v>3461</v>
      </c>
      <c r="I19" s="115">
        <v>-53</v>
      </c>
      <c r="J19" s="116">
        <v>-1.5313493210054898</v>
      </c>
    </row>
    <row r="20" spans="1:15" s="287" customFormat="1" ht="24.95" customHeight="1" x14ac:dyDescent="0.2">
      <c r="A20" s="193" t="s">
        <v>148</v>
      </c>
      <c r="B20" s="199" t="s">
        <v>149</v>
      </c>
      <c r="C20" s="113">
        <v>7.2024534343571007</v>
      </c>
      <c r="D20" s="115">
        <v>1597</v>
      </c>
      <c r="E20" s="114">
        <v>1254</v>
      </c>
      <c r="F20" s="114">
        <v>1590</v>
      </c>
      <c r="G20" s="114">
        <v>1250</v>
      </c>
      <c r="H20" s="140">
        <v>1411</v>
      </c>
      <c r="I20" s="115">
        <v>186</v>
      </c>
      <c r="J20" s="116">
        <v>13.182140326009922</v>
      </c>
      <c r="K20" s="110"/>
      <c r="L20" s="110"/>
      <c r="M20" s="110"/>
      <c r="N20" s="110"/>
      <c r="O20" s="110"/>
    </row>
    <row r="21" spans="1:15" s="110" customFormat="1" ht="24.95" customHeight="1" x14ac:dyDescent="0.2">
      <c r="A21" s="201" t="s">
        <v>150</v>
      </c>
      <c r="B21" s="202" t="s">
        <v>151</v>
      </c>
      <c r="C21" s="113">
        <v>5.6104270960176787</v>
      </c>
      <c r="D21" s="115">
        <v>1244</v>
      </c>
      <c r="E21" s="114">
        <v>1092</v>
      </c>
      <c r="F21" s="114">
        <v>1106</v>
      </c>
      <c r="G21" s="114">
        <v>1031</v>
      </c>
      <c r="H21" s="140">
        <v>955</v>
      </c>
      <c r="I21" s="115">
        <v>289</v>
      </c>
      <c r="J21" s="116">
        <v>30.261780104712042</v>
      </c>
    </row>
    <row r="22" spans="1:15" s="110" customFormat="1" ht="24.95" customHeight="1" x14ac:dyDescent="0.2">
      <c r="A22" s="201" t="s">
        <v>152</v>
      </c>
      <c r="B22" s="199" t="s">
        <v>153</v>
      </c>
      <c r="C22" s="113">
        <v>3.8785910792405178</v>
      </c>
      <c r="D22" s="115">
        <v>860</v>
      </c>
      <c r="E22" s="114">
        <v>523</v>
      </c>
      <c r="F22" s="114">
        <v>591</v>
      </c>
      <c r="G22" s="114">
        <v>553</v>
      </c>
      <c r="H22" s="140">
        <v>593</v>
      </c>
      <c r="I22" s="115">
        <v>267</v>
      </c>
      <c r="J22" s="116">
        <v>45.025295109612145</v>
      </c>
    </row>
    <row r="23" spans="1:15" s="110" customFormat="1" ht="24.95" customHeight="1" x14ac:dyDescent="0.2">
      <c r="A23" s="193" t="s">
        <v>154</v>
      </c>
      <c r="B23" s="199" t="s">
        <v>155</v>
      </c>
      <c r="C23" s="113">
        <v>2.2369548550038334</v>
      </c>
      <c r="D23" s="115">
        <v>496</v>
      </c>
      <c r="E23" s="114">
        <v>282</v>
      </c>
      <c r="F23" s="114">
        <v>400</v>
      </c>
      <c r="G23" s="114">
        <v>304</v>
      </c>
      <c r="H23" s="140">
        <v>477</v>
      </c>
      <c r="I23" s="115">
        <v>19</v>
      </c>
      <c r="J23" s="116">
        <v>3.9832285115303985</v>
      </c>
    </row>
    <row r="24" spans="1:15" s="110" customFormat="1" ht="24.95" customHeight="1" x14ac:dyDescent="0.2">
      <c r="A24" s="193" t="s">
        <v>156</v>
      </c>
      <c r="B24" s="199" t="s">
        <v>221</v>
      </c>
      <c r="C24" s="113">
        <v>6.6973345961304291</v>
      </c>
      <c r="D24" s="115">
        <v>1485</v>
      </c>
      <c r="E24" s="114">
        <v>1208</v>
      </c>
      <c r="F24" s="114">
        <v>2111</v>
      </c>
      <c r="G24" s="114">
        <v>1237</v>
      </c>
      <c r="H24" s="140">
        <v>1334</v>
      </c>
      <c r="I24" s="115">
        <v>151</v>
      </c>
      <c r="J24" s="116">
        <v>11.319340329835082</v>
      </c>
    </row>
    <row r="25" spans="1:15" s="110" customFormat="1" ht="24.95" customHeight="1" x14ac:dyDescent="0.2">
      <c r="A25" s="193" t="s">
        <v>222</v>
      </c>
      <c r="B25" s="204" t="s">
        <v>159</v>
      </c>
      <c r="C25" s="113">
        <v>10.968294772922022</v>
      </c>
      <c r="D25" s="115">
        <v>2432</v>
      </c>
      <c r="E25" s="114">
        <v>1944</v>
      </c>
      <c r="F25" s="114">
        <v>2458</v>
      </c>
      <c r="G25" s="114">
        <v>1928</v>
      </c>
      <c r="H25" s="140">
        <v>2614</v>
      </c>
      <c r="I25" s="115">
        <v>-182</v>
      </c>
      <c r="J25" s="116">
        <v>-6.9625095638867638</v>
      </c>
    </row>
    <row r="26" spans="1:15" s="110" customFormat="1" ht="24.95" customHeight="1" x14ac:dyDescent="0.2">
      <c r="A26" s="201">
        <v>782.78300000000002</v>
      </c>
      <c r="B26" s="203" t="s">
        <v>160</v>
      </c>
      <c r="C26" s="113">
        <v>12.98877012582871</v>
      </c>
      <c r="D26" s="115">
        <v>2880</v>
      </c>
      <c r="E26" s="114">
        <v>3152</v>
      </c>
      <c r="F26" s="114">
        <v>4217</v>
      </c>
      <c r="G26" s="114">
        <v>3398</v>
      </c>
      <c r="H26" s="140">
        <v>3612</v>
      </c>
      <c r="I26" s="115">
        <v>-732</v>
      </c>
      <c r="J26" s="116">
        <v>-20.26578073089701</v>
      </c>
    </row>
    <row r="27" spans="1:15" s="110" customFormat="1" ht="24.95" customHeight="1" x14ac:dyDescent="0.2">
      <c r="A27" s="193" t="s">
        <v>161</v>
      </c>
      <c r="B27" s="199" t="s">
        <v>162</v>
      </c>
      <c r="C27" s="113">
        <v>1.8851756640959725</v>
      </c>
      <c r="D27" s="115">
        <v>418</v>
      </c>
      <c r="E27" s="114">
        <v>284</v>
      </c>
      <c r="F27" s="114">
        <v>443</v>
      </c>
      <c r="G27" s="114">
        <v>309</v>
      </c>
      <c r="H27" s="140">
        <v>383</v>
      </c>
      <c r="I27" s="115">
        <v>35</v>
      </c>
      <c r="J27" s="116">
        <v>9.1383812010443872</v>
      </c>
    </row>
    <row r="28" spans="1:15" s="110" customFormat="1" ht="24.95" customHeight="1" x14ac:dyDescent="0.2">
      <c r="A28" s="193" t="s">
        <v>163</v>
      </c>
      <c r="B28" s="199" t="s">
        <v>164</v>
      </c>
      <c r="C28" s="113">
        <v>4.8572588283046949</v>
      </c>
      <c r="D28" s="115">
        <v>1077</v>
      </c>
      <c r="E28" s="114">
        <v>889</v>
      </c>
      <c r="F28" s="114">
        <v>1300</v>
      </c>
      <c r="G28" s="114">
        <v>985</v>
      </c>
      <c r="H28" s="140">
        <v>1243</v>
      </c>
      <c r="I28" s="115">
        <v>-166</v>
      </c>
      <c r="J28" s="116">
        <v>-13.354786806114239</v>
      </c>
    </row>
    <row r="29" spans="1:15" s="110" customFormat="1" ht="24.95" customHeight="1" x14ac:dyDescent="0.2">
      <c r="A29" s="193">
        <v>86</v>
      </c>
      <c r="B29" s="199" t="s">
        <v>165</v>
      </c>
      <c r="C29" s="113">
        <v>5.3398277183962479</v>
      </c>
      <c r="D29" s="115">
        <v>1184</v>
      </c>
      <c r="E29" s="114">
        <v>966</v>
      </c>
      <c r="F29" s="114">
        <v>1228</v>
      </c>
      <c r="G29" s="114">
        <v>990</v>
      </c>
      <c r="H29" s="140">
        <v>1033</v>
      </c>
      <c r="I29" s="115">
        <v>151</v>
      </c>
      <c r="J29" s="116">
        <v>14.617618586640852</v>
      </c>
    </row>
    <row r="30" spans="1:15" s="110" customFormat="1" ht="24.95" customHeight="1" x14ac:dyDescent="0.2">
      <c r="A30" s="193">
        <v>87.88</v>
      </c>
      <c r="B30" s="204" t="s">
        <v>166</v>
      </c>
      <c r="C30" s="113">
        <v>6.0569160690930408</v>
      </c>
      <c r="D30" s="115">
        <v>1343</v>
      </c>
      <c r="E30" s="114">
        <v>1194</v>
      </c>
      <c r="F30" s="114">
        <v>1846</v>
      </c>
      <c r="G30" s="114">
        <v>1477</v>
      </c>
      <c r="H30" s="140">
        <v>1528</v>
      </c>
      <c r="I30" s="115">
        <v>-185</v>
      </c>
      <c r="J30" s="116">
        <v>-12.107329842931938</v>
      </c>
    </row>
    <row r="31" spans="1:15" s="110" customFormat="1" ht="24.95" customHeight="1" x14ac:dyDescent="0.2">
      <c r="A31" s="193" t="s">
        <v>167</v>
      </c>
      <c r="B31" s="199" t="s">
        <v>168</v>
      </c>
      <c r="C31" s="113">
        <v>4.0003607991701617</v>
      </c>
      <c r="D31" s="115">
        <v>887</v>
      </c>
      <c r="E31" s="114">
        <v>688</v>
      </c>
      <c r="F31" s="114">
        <v>925</v>
      </c>
      <c r="G31" s="114">
        <v>647</v>
      </c>
      <c r="H31" s="140">
        <v>835</v>
      </c>
      <c r="I31" s="115">
        <v>52</v>
      </c>
      <c r="J31" s="116">
        <v>6.227544910179641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7.2159834032381728E-2</v>
      </c>
      <c r="D34" s="115">
        <v>16</v>
      </c>
      <c r="E34" s="114">
        <v>19</v>
      </c>
      <c r="F34" s="114">
        <v>30</v>
      </c>
      <c r="G34" s="114">
        <v>11</v>
      </c>
      <c r="H34" s="140">
        <v>13</v>
      </c>
      <c r="I34" s="115">
        <v>3</v>
      </c>
      <c r="J34" s="116">
        <v>23.076923076923077</v>
      </c>
    </row>
    <row r="35" spans="1:10" s="110" customFormat="1" ht="24.95" customHeight="1" x14ac:dyDescent="0.2">
      <c r="A35" s="292" t="s">
        <v>171</v>
      </c>
      <c r="B35" s="293" t="s">
        <v>172</v>
      </c>
      <c r="C35" s="113">
        <v>12.835430478509899</v>
      </c>
      <c r="D35" s="115">
        <v>2846</v>
      </c>
      <c r="E35" s="114">
        <v>3099</v>
      </c>
      <c r="F35" s="114">
        <v>3290</v>
      </c>
      <c r="G35" s="114">
        <v>2083</v>
      </c>
      <c r="H35" s="140">
        <v>3379</v>
      </c>
      <c r="I35" s="115">
        <v>-533</v>
      </c>
      <c r="J35" s="116">
        <v>-15.773897602841076</v>
      </c>
    </row>
    <row r="36" spans="1:10" s="110" customFormat="1" ht="24.95" customHeight="1" x14ac:dyDescent="0.2">
      <c r="A36" s="294" t="s">
        <v>173</v>
      </c>
      <c r="B36" s="295" t="s">
        <v>174</v>
      </c>
      <c r="C36" s="125">
        <v>87.092409687457717</v>
      </c>
      <c r="D36" s="143">
        <v>19311</v>
      </c>
      <c r="E36" s="144">
        <v>16464</v>
      </c>
      <c r="F36" s="144">
        <v>21239</v>
      </c>
      <c r="G36" s="144">
        <v>16839</v>
      </c>
      <c r="H36" s="145">
        <v>19479</v>
      </c>
      <c r="I36" s="143">
        <v>-168</v>
      </c>
      <c r="J36" s="146">
        <v>-0.86246727244725085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22173</v>
      </c>
      <c r="F11" s="264">
        <v>19582</v>
      </c>
      <c r="G11" s="264">
        <v>24559</v>
      </c>
      <c r="H11" s="264">
        <v>18933</v>
      </c>
      <c r="I11" s="265">
        <v>22871</v>
      </c>
      <c r="J11" s="263">
        <v>-698</v>
      </c>
      <c r="K11" s="266">
        <v>-3.0518997857548862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29.89221124791413</v>
      </c>
      <c r="E13" s="115">
        <v>6628</v>
      </c>
      <c r="F13" s="114">
        <v>5846</v>
      </c>
      <c r="G13" s="114">
        <v>7402</v>
      </c>
      <c r="H13" s="114">
        <v>5943</v>
      </c>
      <c r="I13" s="140">
        <v>7351</v>
      </c>
      <c r="J13" s="115">
        <v>-723</v>
      </c>
      <c r="K13" s="116">
        <v>-9.8353965446877982</v>
      </c>
    </row>
    <row r="14" spans="1:17" ht="15.95" customHeight="1" x14ac:dyDescent="0.2">
      <c r="A14" s="306" t="s">
        <v>230</v>
      </c>
      <c r="B14" s="307"/>
      <c r="C14" s="308"/>
      <c r="D14" s="113">
        <v>50.823073106931851</v>
      </c>
      <c r="E14" s="115">
        <v>11269</v>
      </c>
      <c r="F14" s="114">
        <v>9923</v>
      </c>
      <c r="G14" s="114">
        <v>12476</v>
      </c>
      <c r="H14" s="114">
        <v>9667</v>
      </c>
      <c r="I14" s="140">
        <v>11141</v>
      </c>
      <c r="J14" s="115">
        <v>128</v>
      </c>
      <c r="K14" s="116">
        <v>1.1489094336235526</v>
      </c>
    </row>
    <row r="15" spans="1:17" ht="15.95" customHeight="1" x14ac:dyDescent="0.2">
      <c r="A15" s="306" t="s">
        <v>231</v>
      </c>
      <c r="B15" s="307"/>
      <c r="C15" s="308"/>
      <c r="D15" s="113">
        <v>8.2442610381996122</v>
      </c>
      <c r="E15" s="115">
        <v>1828</v>
      </c>
      <c r="F15" s="114">
        <v>1662</v>
      </c>
      <c r="G15" s="114">
        <v>2176</v>
      </c>
      <c r="H15" s="114">
        <v>1348</v>
      </c>
      <c r="I15" s="140">
        <v>1958</v>
      </c>
      <c r="J15" s="115">
        <v>-130</v>
      </c>
      <c r="K15" s="116">
        <v>-6.6394279877425948</v>
      </c>
    </row>
    <row r="16" spans="1:17" ht="15.95" customHeight="1" x14ac:dyDescent="0.2">
      <c r="A16" s="306" t="s">
        <v>232</v>
      </c>
      <c r="B16" s="307"/>
      <c r="C16" s="308"/>
      <c r="D16" s="113">
        <v>10.792405177468092</v>
      </c>
      <c r="E16" s="115">
        <v>2393</v>
      </c>
      <c r="F16" s="114">
        <v>2117</v>
      </c>
      <c r="G16" s="114">
        <v>2415</v>
      </c>
      <c r="H16" s="114">
        <v>1953</v>
      </c>
      <c r="I16" s="140">
        <v>2352</v>
      </c>
      <c r="J16" s="115">
        <v>41</v>
      </c>
      <c r="K16" s="116">
        <v>1.7431972789115646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0.16686961619988275</v>
      </c>
      <c r="E18" s="115">
        <v>37</v>
      </c>
      <c r="F18" s="114">
        <v>33</v>
      </c>
      <c r="G18" s="114">
        <v>42</v>
      </c>
      <c r="H18" s="114">
        <v>20</v>
      </c>
      <c r="I18" s="140">
        <v>25</v>
      </c>
      <c r="J18" s="115">
        <v>12</v>
      </c>
      <c r="K18" s="116">
        <v>48</v>
      </c>
    </row>
    <row r="19" spans="1:11" ht="14.1" customHeight="1" x14ac:dyDescent="0.2">
      <c r="A19" s="306" t="s">
        <v>235</v>
      </c>
      <c r="B19" s="307" t="s">
        <v>236</v>
      </c>
      <c r="C19" s="308"/>
      <c r="D19" s="113">
        <v>8.5689802913453295E-2</v>
      </c>
      <c r="E19" s="115">
        <v>19</v>
      </c>
      <c r="F19" s="114">
        <v>19</v>
      </c>
      <c r="G19" s="114">
        <v>23</v>
      </c>
      <c r="H19" s="114">
        <v>11</v>
      </c>
      <c r="I19" s="140">
        <v>13</v>
      </c>
      <c r="J19" s="115">
        <v>6</v>
      </c>
      <c r="K19" s="116">
        <v>46.153846153846153</v>
      </c>
    </row>
    <row r="20" spans="1:11" ht="14.1" customHeight="1" x14ac:dyDescent="0.2">
      <c r="A20" s="306">
        <v>12</v>
      </c>
      <c r="B20" s="307" t="s">
        <v>237</v>
      </c>
      <c r="C20" s="308"/>
      <c r="D20" s="113">
        <v>0.45550895232940963</v>
      </c>
      <c r="E20" s="115">
        <v>101</v>
      </c>
      <c r="F20" s="114">
        <v>129</v>
      </c>
      <c r="G20" s="114">
        <v>113</v>
      </c>
      <c r="H20" s="114">
        <v>102</v>
      </c>
      <c r="I20" s="140">
        <v>116</v>
      </c>
      <c r="J20" s="115">
        <v>-15</v>
      </c>
      <c r="K20" s="116">
        <v>-12.931034482758621</v>
      </c>
    </row>
    <row r="21" spans="1:11" ht="14.1" customHeight="1" x14ac:dyDescent="0.2">
      <c r="A21" s="306">
        <v>21</v>
      </c>
      <c r="B21" s="307" t="s">
        <v>238</v>
      </c>
      <c r="C21" s="308"/>
      <c r="D21" s="113">
        <v>0.38334911829702789</v>
      </c>
      <c r="E21" s="115">
        <v>85</v>
      </c>
      <c r="F21" s="114">
        <v>69</v>
      </c>
      <c r="G21" s="114">
        <v>75</v>
      </c>
      <c r="H21" s="114">
        <v>51</v>
      </c>
      <c r="I21" s="140">
        <v>98</v>
      </c>
      <c r="J21" s="115">
        <v>-13</v>
      </c>
      <c r="K21" s="116">
        <v>-13.26530612244898</v>
      </c>
    </row>
    <row r="22" spans="1:11" ht="14.1" customHeight="1" x14ac:dyDescent="0.2">
      <c r="A22" s="306">
        <v>22</v>
      </c>
      <c r="B22" s="307" t="s">
        <v>239</v>
      </c>
      <c r="C22" s="308"/>
      <c r="D22" s="113">
        <v>0.70355838181572183</v>
      </c>
      <c r="E22" s="115">
        <v>156</v>
      </c>
      <c r="F22" s="114">
        <v>184</v>
      </c>
      <c r="G22" s="114">
        <v>207</v>
      </c>
      <c r="H22" s="114">
        <v>138</v>
      </c>
      <c r="I22" s="140">
        <v>147</v>
      </c>
      <c r="J22" s="115">
        <v>9</v>
      </c>
      <c r="K22" s="116">
        <v>6.1224489795918364</v>
      </c>
    </row>
    <row r="23" spans="1:11" ht="14.1" customHeight="1" x14ac:dyDescent="0.2">
      <c r="A23" s="306">
        <v>23</v>
      </c>
      <c r="B23" s="307" t="s">
        <v>240</v>
      </c>
      <c r="C23" s="308"/>
      <c r="D23" s="113">
        <v>0.34726920128083705</v>
      </c>
      <c r="E23" s="115">
        <v>77</v>
      </c>
      <c r="F23" s="114">
        <v>59</v>
      </c>
      <c r="G23" s="114">
        <v>80</v>
      </c>
      <c r="H23" s="114">
        <v>83</v>
      </c>
      <c r="I23" s="140">
        <v>70</v>
      </c>
      <c r="J23" s="115">
        <v>7</v>
      </c>
      <c r="K23" s="116">
        <v>10</v>
      </c>
    </row>
    <row r="24" spans="1:11" ht="14.1" customHeight="1" x14ac:dyDescent="0.2">
      <c r="A24" s="306">
        <v>24</v>
      </c>
      <c r="B24" s="307" t="s">
        <v>241</v>
      </c>
      <c r="C24" s="308"/>
      <c r="D24" s="113">
        <v>1.9077256122310919</v>
      </c>
      <c r="E24" s="115">
        <v>423</v>
      </c>
      <c r="F24" s="114">
        <v>345</v>
      </c>
      <c r="G24" s="114">
        <v>478</v>
      </c>
      <c r="H24" s="114">
        <v>409</v>
      </c>
      <c r="I24" s="140">
        <v>462</v>
      </c>
      <c r="J24" s="115">
        <v>-39</v>
      </c>
      <c r="K24" s="116">
        <v>-8.4415584415584419</v>
      </c>
    </row>
    <row r="25" spans="1:11" ht="14.1" customHeight="1" x14ac:dyDescent="0.2">
      <c r="A25" s="306">
        <v>25</v>
      </c>
      <c r="B25" s="307" t="s">
        <v>242</v>
      </c>
      <c r="C25" s="308"/>
      <c r="D25" s="113">
        <v>2.7330537139764579</v>
      </c>
      <c r="E25" s="115">
        <v>606</v>
      </c>
      <c r="F25" s="114">
        <v>609</v>
      </c>
      <c r="G25" s="114">
        <v>585</v>
      </c>
      <c r="H25" s="114">
        <v>473</v>
      </c>
      <c r="I25" s="140">
        <v>913</v>
      </c>
      <c r="J25" s="115">
        <v>-307</v>
      </c>
      <c r="K25" s="116">
        <v>-33.625410733844468</v>
      </c>
    </row>
    <row r="26" spans="1:11" ht="14.1" customHeight="1" x14ac:dyDescent="0.2">
      <c r="A26" s="306">
        <v>26</v>
      </c>
      <c r="B26" s="307" t="s">
        <v>243</v>
      </c>
      <c r="C26" s="308"/>
      <c r="D26" s="113">
        <v>2.5255941911333606</v>
      </c>
      <c r="E26" s="115">
        <v>560</v>
      </c>
      <c r="F26" s="114">
        <v>758</v>
      </c>
      <c r="G26" s="114">
        <v>746</v>
      </c>
      <c r="H26" s="114">
        <v>391</v>
      </c>
      <c r="I26" s="140">
        <v>604</v>
      </c>
      <c r="J26" s="115">
        <v>-44</v>
      </c>
      <c r="K26" s="116">
        <v>-7.2847682119205297</v>
      </c>
    </row>
    <row r="27" spans="1:11" ht="14.1" customHeight="1" x14ac:dyDescent="0.2">
      <c r="A27" s="306">
        <v>27</v>
      </c>
      <c r="B27" s="307" t="s">
        <v>244</v>
      </c>
      <c r="C27" s="308"/>
      <c r="D27" s="113">
        <v>1.3980967843773959</v>
      </c>
      <c r="E27" s="115">
        <v>310</v>
      </c>
      <c r="F27" s="114">
        <v>253</v>
      </c>
      <c r="G27" s="114">
        <v>267</v>
      </c>
      <c r="H27" s="114">
        <v>198</v>
      </c>
      <c r="I27" s="140">
        <v>439</v>
      </c>
      <c r="J27" s="115">
        <v>-129</v>
      </c>
      <c r="K27" s="116">
        <v>-29.384965831435078</v>
      </c>
    </row>
    <row r="28" spans="1:11" ht="14.1" customHeight="1" x14ac:dyDescent="0.2">
      <c r="A28" s="306">
        <v>28</v>
      </c>
      <c r="B28" s="307" t="s">
        <v>245</v>
      </c>
      <c r="C28" s="308"/>
      <c r="D28" s="113">
        <v>0.10823975104857259</v>
      </c>
      <c r="E28" s="115">
        <v>24</v>
      </c>
      <c r="F28" s="114">
        <v>24</v>
      </c>
      <c r="G28" s="114">
        <v>39</v>
      </c>
      <c r="H28" s="114">
        <v>22</v>
      </c>
      <c r="I28" s="140">
        <v>31</v>
      </c>
      <c r="J28" s="115">
        <v>-7</v>
      </c>
      <c r="K28" s="116">
        <v>-22.580645161290324</v>
      </c>
    </row>
    <row r="29" spans="1:11" ht="14.1" customHeight="1" x14ac:dyDescent="0.2">
      <c r="A29" s="306">
        <v>29</v>
      </c>
      <c r="B29" s="307" t="s">
        <v>246</v>
      </c>
      <c r="C29" s="308"/>
      <c r="D29" s="113">
        <v>2.5571641185225276</v>
      </c>
      <c r="E29" s="115">
        <v>567</v>
      </c>
      <c r="F29" s="114">
        <v>423</v>
      </c>
      <c r="G29" s="114">
        <v>468</v>
      </c>
      <c r="H29" s="114">
        <v>441</v>
      </c>
      <c r="I29" s="140">
        <v>441</v>
      </c>
      <c r="J29" s="115">
        <v>126</v>
      </c>
      <c r="K29" s="116">
        <v>28.571428571428573</v>
      </c>
    </row>
    <row r="30" spans="1:11" ht="14.1" customHeight="1" x14ac:dyDescent="0.2">
      <c r="A30" s="306" t="s">
        <v>247</v>
      </c>
      <c r="B30" s="307" t="s">
        <v>248</v>
      </c>
      <c r="C30" s="308"/>
      <c r="D30" s="113" t="s">
        <v>514</v>
      </c>
      <c r="E30" s="115" t="s">
        <v>514</v>
      </c>
      <c r="F30" s="114" t="s">
        <v>514</v>
      </c>
      <c r="G30" s="114" t="s">
        <v>514</v>
      </c>
      <c r="H30" s="114">
        <v>67</v>
      </c>
      <c r="I30" s="140">
        <v>82</v>
      </c>
      <c r="J30" s="115" t="s">
        <v>514</v>
      </c>
      <c r="K30" s="116" t="s">
        <v>514</v>
      </c>
    </row>
    <row r="31" spans="1:11" ht="14.1" customHeight="1" x14ac:dyDescent="0.2">
      <c r="A31" s="306" t="s">
        <v>249</v>
      </c>
      <c r="B31" s="307" t="s">
        <v>250</v>
      </c>
      <c r="C31" s="308"/>
      <c r="D31" s="113">
        <v>2.2053849276146664</v>
      </c>
      <c r="E31" s="115">
        <v>489</v>
      </c>
      <c r="F31" s="114">
        <v>344</v>
      </c>
      <c r="G31" s="114">
        <v>390</v>
      </c>
      <c r="H31" s="114">
        <v>371</v>
      </c>
      <c r="I31" s="140">
        <v>355</v>
      </c>
      <c r="J31" s="115">
        <v>134</v>
      </c>
      <c r="K31" s="116">
        <v>37.74647887323944</v>
      </c>
    </row>
    <row r="32" spans="1:11" ht="14.1" customHeight="1" x14ac:dyDescent="0.2">
      <c r="A32" s="306">
        <v>31</v>
      </c>
      <c r="B32" s="307" t="s">
        <v>251</v>
      </c>
      <c r="C32" s="308"/>
      <c r="D32" s="113">
        <v>0.75767825734000815</v>
      </c>
      <c r="E32" s="115">
        <v>168</v>
      </c>
      <c r="F32" s="114">
        <v>129</v>
      </c>
      <c r="G32" s="114">
        <v>153</v>
      </c>
      <c r="H32" s="114">
        <v>129</v>
      </c>
      <c r="I32" s="140">
        <v>147</v>
      </c>
      <c r="J32" s="115">
        <v>21</v>
      </c>
      <c r="K32" s="116">
        <v>14.285714285714286</v>
      </c>
    </row>
    <row r="33" spans="1:11" ht="14.1" customHeight="1" x14ac:dyDescent="0.2">
      <c r="A33" s="306">
        <v>32</v>
      </c>
      <c r="B33" s="307" t="s">
        <v>252</v>
      </c>
      <c r="C33" s="308"/>
      <c r="D33" s="113">
        <v>2.2685247823930004</v>
      </c>
      <c r="E33" s="115">
        <v>503</v>
      </c>
      <c r="F33" s="114">
        <v>561</v>
      </c>
      <c r="G33" s="114">
        <v>619</v>
      </c>
      <c r="H33" s="114">
        <v>448</v>
      </c>
      <c r="I33" s="140">
        <v>530</v>
      </c>
      <c r="J33" s="115">
        <v>-27</v>
      </c>
      <c r="K33" s="116">
        <v>-5.0943396226415096</v>
      </c>
    </row>
    <row r="34" spans="1:11" ht="14.1" customHeight="1" x14ac:dyDescent="0.2">
      <c r="A34" s="306">
        <v>33</v>
      </c>
      <c r="B34" s="307" t="s">
        <v>253</v>
      </c>
      <c r="C34" s="308"/>
      <c r="D34" s="113">
        <v>1.1725973030262031</v>
      </c>
      <c r="E34" s="115">
        <v>260</v>
      </c>
      <c r="F34" s="114">
        <v>259</v>
      </c>
      <c r="G34" s="114">
        <v>278</v>
      </c>
      <c r="H34" s="114">
        <v>202</v>
      </c>
      <c r="I34" s="140">
        <v>259</v>
      </c>
      <c r="J34" s="115">
        <v>1</v>
      </c>
      <c r="K34" s="116">
        <v>0.38610038610038611</v>
      </c>
    </row>
    <row r="35" spans="1:11" ht="14.1" customHeight="1" x14ac:dyDescent="0.2">
      <c r="A35" s="306">
        <v>34</v>
      </c>
      <c r="B35" s="307" t="s">
        <v>254</v>
      </c>
      <c r="C35" s="308"/>
      <c r="D35" s="113">
        <v>1.9302755603662112</v>
      </c>
      <c r="E35" s="115">
        <v>428</v>
      </c>
      <c r="F35" s="114">
        <v>319</v>
      </c>
      <c r="G35" s="114">
        <v>677</v>
      </c>
      <c r="H35" s="114">
        <v>358</v>
      </c>
      <c r="I35" s="140">
        <v>443</v>
      </c>
      <c r="J35" s="115">
        <v>-15</v>
      </c>
      <c r="K35" s="116">
        <v>-3.386004514672686</v>
      </c>
    </row>
    <row r="36" spans="1:11" ht="14.1" customHeight="1" x14ac:dyDescent="0.2">
      <c r="A36" s="306">
        <v>41</v>
      </c>
      <c r="B36" s="307" t="s">
        <v>255</v>
      </c>
      <c r="C36" s="308"/>
      <c r="D36" s="113">
        <v>0.56374870337798222</v>
      </c>
      <c r="E36" s="115">
        <v>125</v>
      </c>
      <c r="F36" s="114">
        <v>101</v>
      </c>
      <c r="G36" s="114">
        <v>111</v>
      </c>
      <c r="H36" s="114">
        <v>74</v>
      </c>
      <c r="I36" s="140">
        <v>102</v>
      </c>
      <c r="J36" s="115">
        <v>23</v>
      </c>
      <c r="K36" s="116">
        <v>22.549019607843139</v>
      </c>
    </row>
    <row r="37" spans="1:11" ht="14.1" customHeight="1" x14ac:dyDescent="0.2">
      <c r="A37" s="306">
        <v>42</v>
      </c>
      <c r="B37" s="307" t="s">
        <v>256</v>
      </c>
      <c r="C37" s="308"/>
      <c r="D37" s="113">
        <v>3.6079917016190864E-2</v>
      </c>
      <c r="E37" s="115">
        <v>8</v>
      </c>
      <c r="F37" s="114" t="s">
        <v>514</v>
      </c>
      <c r="G37" s="114" t="s">
        <v>514</v>
      </c>
      <c r="H37" s="114">
        <v>5</v>
      </c>
      <c r="I37" s="140">
        <v>10</v>
      </c>
      <c r="J37" s="115">
        <v>-2</v>
      </c>
      <c r="K37" s="116">
        <v>-20</v>
      </c>
    </row>
    <row r="38" spans="1:11" ht="14.1" customHeight="1" x14ac:dyDescent="0.2">
      <c r="A38" s="306">
        <v>43</v>
      </c>
      <c r="B38" s="307" t="s">
        <v>257</v>
      </c>
      <c r="C38" s="308"/>
      <c r="D38" s="113">
        <v>2.60677400441979</v>
      </c>
      <c r="E38" s="115">
        <v>578</v>
      </c>
      <c r="F38" s="114">
        <v>378</v>
      </c>
      <c r="G38" s="114">
        <v>447</v>
      </c>
      <c r="H38" s="114">
        <v>393</v>
      </c>
      <c r="I38" s="140">
        <v>416</v>
      </c>
      <c r="J38" s="115">
        <v>162</v>
      </c>
      <c r="K38" s="116">
        <v>38.942307692307693</v>
      </c>
    </row>
    <row r="39" spans="1:11" ht="14.1" customHeight="1" x14ac:dyDescent="0.2">
      <c r="A39" s="306">
        <v>51</v>
      </c>
      <c r="B39" s="307" t="s">
        <v>258</v>
      </c>
      <c r="C39" s="308"/>
      <c r="D39" s="113">
        <v>14.964145582465161</v>
      </c>
      <c r="E39" s="115">
        <v>3318</v>
      </c>
      <c r="F39" s="114">
        <v>3114</v>
      </c>
      <c r="G39" s="114">
        <v>4358</v>
      </c>
      <c r="H39" s="114">
        <v>3381</v>
      </c>
      <c r="I39" s="140">
        <v>4165</v>
      </c>
      <c r="J39" s="115">
        <v>-847</v>
      </c>
      <c r="K39" s="116">
        <v>-20.336134453781511</v>
      </c>
    </row>
    <row r="40" spans="1:11" ht="14.1" customHeight="1" x14ac:dyDescent="0.2">
      <c r="A40" s="306" t="s">
        <v>259</v>
      </c>
      <c r="B40" s="307" t="s">
        <v>260</v>
      </c>
      <c r="C40" s="308"/>
      <c r="D40" s="113">
        <v>14.09822757407658</v>
      </c>
      <c r="E40" s="115">
        <v>3126</v>
      </c>
      <c r="F40" s="114">
        <v>2952</v>
      </c>
      <c r="G40" s="114">
        <v>4149</v>
      </c>
      <c r="H40" s="114">
        <v>3199</v>
      </c>
      <c r="I40" s="140">
        <v>3937</v>
      </c>
      <c r="J40" s="115">
        <v>-811</v>
      </c>
      <c r="K40" s="116">
        <v>-20.599441198882399</v>
      </c>
    </row>
    <row r="41" spans="1:11" ht="14.1" customHeight="1" x14ac:dyDescent="0.2">
      <c r="A41" s="306"/>
      <c r="B41" s="307" t="s">
        <v>261</v>
      </c>
      <c r="C41" s="308"/>
      <c r="D41" s="113">
        <v>13.308979389347405</v>
      </c>
      <c r="E41" s="115">
        <v>2951</v>
      </c>
      <c r="F41" s="114">
        <v>2821</v>
      </c>
      <c r="G41" s="114">
        <v>3840</v>
      </c>
      <c r="H41" s="114">
        <v>3043</v>
      </c>
      <c r="I41" s="140">
        <v>3785</v>
      </c>
      <c r="J41" s="115">
        <v>-834</v>
      </c>
      <c r="K41" s="116">
        <v>-22.03434610303831</v>
      </c>
    </row>
    <row r="42" spans="1:11" ht="14.1" customHeight="1" x14ac:dyDescent="0.2">
      <c r="A42" s="306">
        <v>52</v>
      </c>
      <c r="B42" s="307" t="s">
        <v>262</v>
      </c>
      <c r="C42" s="308"/>
      <c r="D42" s="113">
        <v>4.5731294818021917</v>
      </c>
      <c r="E42" s="115">
        <v>1014</v>
      </c>
      <c r="F42" s="114">
        <v>943</v>
      </c>
      <c r="G42" s="114">
        <v>959</v>
      </c>
      <c r="H42" s="114">
        <v>891</v>
      </c>
      <c r="I42" s="140">
        <v>941</v>
      </c>
      <c r="J42" s="115">
        <v>73</v>
      </c>
      <c r="K42" s="116">
        <v>7.7577045696068012</v>
      </c>
    </row>
    <row r="43" spans="1:11" ht="14.1" customHeight="1" x14ac:dyDescent="0.2">
      <c r="A43" s="306" t="s">
        <v>263</v>
      </c>
      <c r="B43" s="307" t="s">
        <v>264</v>
      </c>
      <c r="C43" s="308"/>
      <c r="D43" s="113">
        <v>3.4726920128083707</v>
      </c>
      <c r="E43" s="115">
        <v>770</v>
      </c>
      <c r="F43" s="114">
        <v>713</v>
      </c>
      <c r="G43" s="114">
        <v>703</v>
      </c>
      <c r="H43" s="114">
        <v>647</v>
      </c>
      <c r="I43" s="140">
        <v>719</v>
      </c>
      <c r="J43" s="115">
        <v>51</v>
      </c>
      <c r="K43" s="116">
        <v>7.0931849791376909</v>
      </c>
    </row>
    <row r="44" spans="1:11" ht="14.1" customHeight="1" x14ac:dyDescent="0.2">
      <c r="A44" s="306">
        <v>53</v>
      </c>
      <c r="B44" s="307" t="s">
        <v>265</v>
      </c>
      <c r="C44" s="308"/>
      <c r="D44" s="113">
        <v>2.0836152076850225</v>
      </c>
      <c r="E44" s="115">
        <v>462</v>
      </c>
      <c r="F44" s="114">
        <v>239</v>
      </c>
      <c r="G44" s="114">
        <v>259</v>
      </c>
      <c r="H44" s="114">
        <v>201</v>
      </c>
      <c r="I44" s="140">
        <v>242</v>
      </c>
      <c r="J44" s="115">
        <v>220</v>
      </c>
      <c r="K44" s="116">
        <v>90.909090909090907</v>
      </c>
    </row>
    <row r="45" spans="1:11" ht="14.1" customHeight="1" x14ac:dyDescent="0.2">
      <c r="A45" s="306" t="s">
        <v>266</v>
      </c>
      <c r="B45" s="307" t="s">
        <v>267</v>
      </c>
      <c r="C45" s="308"/>
      <c r="D45" s="113">
        <v>2.0565552699228791</v>
      </c>
      <c r="E45" s="115">
        <v>456</v>
      </c>
      <c r="F45" s="114">
        <v>237</v>
      </c>
      <c r="G45" s="114">
        <v>244</v>
      </c>
      <c r="H45" s="114">
        <v>197</v>
      </c>
      <c r="I45" s="140">
        <v>240</v>
      </c>
      <c r="J45" s="115">
        <v>216</v>
      </c>
      <c r="K45" s="116">
        <v>90</v>
      </c>
    </row>
    <row r="46" spans="1:11" ht="14.1" customHeight="1" x14ac:dyDescent="0.2">
      <c r="A46" s="306">
        <v>54</v>
      </c>
      <c r="B46" s="307" t="s">
        <v>268</v>
      </c>
      <c r="C46" s="308"/>
      <c r="D46" s="113">
        <v>4.4829296892617148</v>
      </c>
      <c r="E46" s="115">
        <v>994</v>
      </c>
      <c r="F46" s="114">
        <v>720</v>
      </c>
      <c r="G46" s="114">
        <v>979</v>
      </c>
      <c r="H46" s="114">
        <v>775</v>
      </c>
      <c r="I46" s="140">
        <v>1195</v>
      </c>
      <c r="J46" s="115">
        <v>-201</v>
      </c>
      <c r="K46" s="116">
        <v>-16.820083682008367</v>
      </c>
    </row>
    <row r="47" spans="1:11" ht="14.1" customHeight="1" x14ac:dyDescent="0.2">
      <c r="A47" s="306">
        <v>61</v>
      </c>
      <c r="B47" s="307" t="s">
        <v>269</v>
      </c>
      <c r="C47" s="308"/>
      <c r="D47" s="113">
        <v>2.128715103955261</v>
      </c>
      <c r="E47" s="115">
        <v>472</v>
      </c>
      <c r="F47" s="114">
        <v>459</v>
      </c>
      <c r="G47" s="114">
        <v>653</v>
      </c>
      <c r="H47" s="114">
        <v>372</v>
      </c>
      <c r="I47" s="140">
        <v>500</v>
      </c>
      <c r="J47" s="115">
        <v>-28</v>
      </c>
      <c r="K47" s="116">
        <v>-5.6</v>
      </c>
    </row>
    <row r="48" spans="1:11" ht="14.1" customHeight="1" x14ac:dyDescent="0.2">
      <c r="A48" s="306">
        <v>62</v>
      </c>
      <c r="B48" s="307" t="s">
        <v>270</v>
      </c>
      <c r="C48" s="308"/>
      <c r="D48" s="113">
        <v>8.3660307581292557</v>
      </c>
      <c r="E48" s="115">
        <v>1855</v>
      </c>
      <c r="F48" s="114">
        <v>1547</v>
      </c>
      <c r="G48" s="114">
        <v>1701</v>
      </c>
      <c r="H48" s="114">
        <v>1555</v>
      </c>
      <c r="I48" s="140">
        <v>1636</v>
      </c>
      <c r="J48" s="115">
        <v>219</v>
      </c>
      <c r="K48" s="116">
        <v>13.386308068459657</v>
      </c>
    </row>
    <row r="49" spans="1:11" ht="14.1" customHeight="1" x14ac:dyDescent="0.2">
      <c r="A49" s="306">
        <v>63</v>
      </c>
      <c r="B49" s="307" t="s">
        <v>271</v>
      </c>
      <c r="C49" s="308"/>
      <c r="D49" s="113">
        <v>5.2225679880936271</v>
      </c>
      <c r="E49" s="115">
        <v>1158</v>
      </c>
      <c r="F49" s="114">
        <v>1139</v>
      </c>
      <c r="G49" s="114">
        <v>1144</v>
      </c>
      <c r="H49" s="114">
        <v>924</v>
      </c>
      <c r="I49" s="140">
        <v>998</v>
      </c>
      <c r="J49" s="115">
        <v>160</v>
      </c>
      <c r="K49" s="116">
        <v>16.032064128256511</v>
      </c>
    </row>
    <row r="50" spans="1:11" ht="14.1" customHeight="1" x14ac:dyDescent="0.2">
      <c r="A50" s="306" t="s">
        <v>272</v>
      </c>
      <c r="B50" s="307" t="s">
        <v>273</v>
      </c>
      <c r="C50" s="308"/>
      <c r="D50" s="113">
        <v>1.7228160375231136</v>
      </c>
      <c r="E50" s="115">
        <v>382</v>
      </c>
      <c r="F50" s="114">
        <v>377</v>
      </c>
      <c r="G50" s="114">
        <v>378</v>
      </c>
      <c r="H50" s="114">
        <v>354</v>
      </c>
      <c r="I50" s="140">
        <v>373</v>
      </c>
      <c r="J50" s="115">
        <v>9</v>
      </c>
      <c r="K50" s="116">
        <v>2.4128686327077746</v>
      </c>
    </row>
    <row r="51" spans="1:11" ht="14.1" customHeight="1" x14ac:dyDescent="0.2">
      <c r="A51" s="306" t="s">
        <v>274</v>
      </c>
      <c r="B51" s="307" t="s">
        <v>275</v>
      </c>
      <c r="C51" s="308"/>
      <c r="D51" s="113">
        <v>3.0713029360032471</v>
      </c>
      <c r="E51" s="115">
        <v>681</v>
      </c>
      <c r="F51" s="114">
        <v>635</v>
      </c>
      <c r="G51" s="114">
        <v>682</v>
      </c>
      <c r="H51" s="114">
        <v>527</v>
      </c>
      <c r="I51" s="140">
        <v>555</v>
      </c>
      <c r="J51" s="115">
        <v>126</v>
      </c>
      <c r="K51" s="116">
        <v>22.702702702702702</v>
      </c>
    </row>
    <row r="52" spans="1:11" ht="14.1" customHeight="1" x14ac:dyDescent="0.2">
      <c r="A52" s="306">
        <v>71</v>
      </c>
      <c r="B52" s="307" t="s">
        <v>276</v>
      </c>
      <c r="C52" s="308"/>
      <c r="D52" s="113">
        <v>10.174536598565822</v>
      </c>
      <c r="E52" s="115">
        <v>2256</v>
      </c>
      <c r="F52" s="114">
        <v>1877</v>
      </c>
      <c r="G52" s="114">
        <v>2384</v>
      </c>
      <c r="H52" s="114">
        <v>1694</v>
      </c>
      <c r="I52" s="140">
        <v>2080</v>
      </c>
      <c r="J52" s="115">
        <v>176</v>
      </c>
      <c r="K52" s="116">
        <v>8.4615384615384617</v>
      </c>
    </row>
    <row r="53" spans="1:11" ht="14.1" customHeight="1" x14ac:dyDescent="0.2">
      <c r="A53" s="306" t="s">
        <v>277</v>
      </c>
      <c r="B53" s="307" t="s">
        <v>278</v>
      </c>
      <c r="C53" s="308"/>
      <c r="D53" s="113">
        <v>3.4140621476570603</v>
      </c>
      <c r="E53" s="115">
        <v>757</v>
      </c>
      <c r="F53" s="114">
        <v>576</v>
      </c>
      <c r="G53" s="114">
        <v>801</v>
      </c>
      <c r="H53" s="114">
        <v>516</v>
      </c>
      <c r="I53" s="140">
        <v>749</v>
      </c>
      <c r="J53" s="115">
        <v>8</v>
      </c>
      <c r="K53" s="116">
        <v>1.0680907877169559</v>
      </c>
    </row>
    <row r="54" spans="1:11" ht="14.1" customHeight="1" x14ac:dyDescent="0.2">
      <c r="A54" s="306" t="s">
        <v>279</v>
      </c>
      <c r="B54" s="307" t="s">
        <v>280</v>
      </c>
      <c r="C54" s="308"/>
      <c r="D54" s="113">
        <v>5.7547467640824426</v>
      </c>
      <c r="E54" s="115">
        <v>1276</v>
      </c>
      <c r="F54" s="114">
        <v>1051</v>
      </c>
      <c r="G54" s="114">
        <v>1338</v>
      </c>
      <c r="H54" s="114">
        <v>1000</v>
      </c>
      <c r="I54" s="140">
        <v>1135</v>
      </c>
      <c r="J54" s="115">
        <v>141</v>
      </c>
      <c r="K54" s="116">
        <v>12.422907488986784</v>
      </c>
    </row>
    <row r="55" spans="1:11" ht="14.1" customHeight="1" x14ac:dyDescent="0.2">
      <c r="A55" s="306">
        <v>72</v>
      </c>
      <c r="B55" s="307" t="s">
        <v>281</v>
      </c>
      <c r="C55" s="308"/>
      <c r="D55" s="113">
        <v>2.8503134442790783</v>
      </c>
      <c r="E55" s="115">
        <v>632</v>
      </c>
      <c r="F55" s="114">
        <v>543</v>
      </c>
      <c r="G55" s="114">
        <v>628</v>
      </c>
      <c r="H55" s="114">
        <v>459</v>
      </c>
      <c r="I55" s="140">
        <v>627</v>
      </c>
      <c r="J55" s="115">
        <v>5</v>
      </c>
      <c r="K55" s="116">
        <v>0.79744816586921852</v>
      </c>
    </row>
    <row r="56" spans="1:11" ht="14.1" customHeight="1" x14ac:dyDescent="0.2">
      <c r="A56" s="306" t="s">
        <v>282</v>
      </c>
      <c r="B56" s="307" t="s">
        <v>283</v>
      </c>
      <c r="C56" s="308"/>
      <c r="D56" s="113">
        <v>1.6506562034907319</v>
      </c>
      <c r="E56" s="115">
        <v>366</v>
      </c>
      <c r="F56" s="114">
        <v>229</v>
      </c>
      <c r="G56" s="114">
        <v>295</v>
      </c>
      <c r="H56" s="114">
        <v>229</v>
      </c>
      <c r="I56" s="140">
        <v>371</v>
      </c>
      <c r="J56" s="115">
        <v>-5</v>
      </c>
      <c r="K56" s="116">
        <v>-1.3477088948787062</v>
      </c>
    </row>
    <row r="57" spans="1:11" ht="14.1" customHeight="1" x14ac:dyDescent="0.2">
      <c r="A57" s="306" t="s">
        <v>284</v>
      </c>
      <c r="B57" s="307" t="s">
        <v>285</v>
      </c>
      <c r="C57" s="308"/>
      <c r="D57" s="113">
        <v>0.71257836106976957</v>
      </c>
      <c r="E57" s="115">
        <v>158</v>
      </c>
      <c r="F57" s="114">
        <v>226</v>
      </c>
      <c r="G57" s="114">
        <v>226</v>
      </c>
      <c r="H57" s="114">
        <v>133</v>
      </c>
      <c r="I57" s="140">
        <v>167</v>
      </c>
      <c r="J57" s="115">
        <v>-9</v>
      </c>
      <c r="K57" s="116">
        <v>-5.3892215568862278</v>
      </c>
    </row>
    <row r="58" spans="1:11" ht="14.1" customHeight="1" x14ac:dyDescent="0.2">
      <c r="A58" s="306">
        <v>73</v>
      </c>
      <c r="B58" s="307" t="s">
        <v>286</v>
      </c>
      <c r="C58" s="308"/>
      <c r="D58" s="113">
        <v>1.9843954358904974</v>
      </c>
      <c r="E58" s="115">
        <v>440</v>
      </c>
      <c r="F58" s="114">
        <v>322</v>
      </c>
      <c r="G58" s="114">
        <v>469</v>
      </c>
      <c r="H58" s="114">
        <v>376</v>
      </c>
      <c r="I58" s="140">
        <v>410</v>
      </c>
      <c r="J58" s="115">
        <v>30</v>
      </c>
      <c r="K58" s="116">
        <v>7.3170731707317076</v>
      </c>
    </row>
    <row r="59" spans="1:11" ht="14.1" customHeight="1" x14ac:dyDescent="0.2">
      <c r="A59" s="306" t="s">
        <v>287</v>
      </c>
      <c r="B59" s="307" t="s">
        <v>288</v>
      </c>
      <c r="C59" s="308"/>
      <c r="D59" s="113">
        <v>1.2492671266856086</v>
      </c>
      <c r="E59" s="115">
        <v>277</v>
      </c>
      <c r="F59" s="114">
        <v>187</v>
      </c>
      <c r="G59" s="114">
        <v>303</v>
      </c>
      <c r="H59" s="114">
        <v>220</v>
      </c>
      <c r="I59" s="140">
        <v>258</v>
      </c>
      <c r="J59" s="115">
        <v>19</v>
      </c>
      <c r="K59" s="116">
        <v>7.3643410852713176</v>
      </c>
    </row>
    <row r="60" spans="1:11" ht="14.1" customHeight="1" x14ac:dyDescent="0.2">
      <c r="A60" s="306">
        <v>81</v>
      </c>
      <c r="B60" s="307" t="s">
        <v>289</v>
      </c>
      <c r="C60" s="308"/>
      <c r="D60" s="113">
        <v>5.921616380282325</v>
      </c>
      <c r="E60" s="115">
        <v>1313</v>
      </c>
      <c r="F60" s="114">
        <v>1108</v>
      </c>
      <c r="G60" s="114">
        <v>1436</v>
      </c>
      <c r="H60" s="114">
        <v>1221</v>
      </c>
      <c r="I60" s="140">
        <v>1248</v>
      </c>
      <c r="J60" s="115">
        <v>65</v>
      </c>
      <c r="K60" s="116">
        <v>5.208333333333333</v>
      </c>
    </row>
    <row r="61" spans="1:11" ht="14.1" customHeight="1" x14ac:dyDescent="0.2">
      <c r="A61" s="306" t="s">
        <v>290</v>
      </c>
      <c r="B61" s="307" t="s">
        <v>291</v>
      </c>
      <c r="C61" s="308"/>
      <c r="D61" s="113">
        <v>2.1467550624633565</v>
      </c>
      <c r="E61" s="115">
        <v>476</v>
      </c>
      <c r="F61" s="114">
        <v>297</v>
      </c>
      <c r="G61" s="114">
        <v>434</v>
      </c>
      <c r="H61" s="114">
        <v>371</v>
      </c>
      <c r="I61" s="140">
        <v>374</v>
      </c>
      <c r="J61" s="115">
        <v>102</v>
      </c>
      <c r="K61" s="116">
        <v>27.272727272727273</v>
      </c>
    </row>
    <row r="62" spans="1:11" ht="14.1" customHeight="1" x14ac:dyDescent="0.2">
      <c r="A62" s="306" t="s">
        <v>292</v>
      </c>
      <c r="B62" s="307" t="s">
        <v>293</v>
      </c>
      <c r="C62" s="308"/>
      <c r="D62" s="113">
        <v>2.0791052180579985</v>
      </c>
      <c r="E62" s="115">
        <v>461</v>
      </c>
      <c r="F62" s="114">
        <v>525</v>
      </c>
      <c r="G62" s="114">
        <v>594</v>
      </c>
      <c r="H62" s="114">
        <v>498</v>
      </c>
      <c r="I62" s="140">
        <v>458</v>
      </c>
      <c r="J62" s="115">
        <v>3</v>
      </c>
      <c r="K62" s="116">
        <v>0.65502183406113534</v>
      </c>
    </row>
    <row r="63" spans="1:11" ht="14.1" customHeight="1" x14ac:dyDescent="0.2">
      <c r="A63" s="306"/>
      <c r="B63" s="307" t="s">
        <v>294</v>
      </c>
      <c r="C63" s="308"/>
      <c r="D63" s="113">
        <v>1.7859558923014478</v>
      </c>
      <c r="E63" s="115">
        <v>396</v>
      </c>
      <c r="F63" s="114">
        <v>459</v>
      </c>
      <c r="G63" s="114">
        <v>528</v>
      </c>
      <c r="H63" s="114">
        <v>436</v>
      </c>
      <c r="I63" s="140">
        <v>400</v>
      </c>
      <c r="J63" s="115">
        <v>-4</v>
      </c>
      <c r="K63" s="116">
        <v>-1</v>
      </c>
    </row>
    <row r="64" spans="1:11" ht="14.1" customHeight="1" x14ac:dyDescent="0.2">
      <c r="A64" s="306" t="s">
        <v>295</v>
      </c>
      <c r="B64" s="307" t="s">
        <v>296</v>
      </c>
      <c r="C64" s="308"/>
      <c r="D64" s="113">
        <v>0.59982862039417306</v>
      </c>
      <c r="E64" s="115">
        <v>133</v>
      </c>
      <c r="F64" s="114">
        <v>97</v>
      </c>
      <c r="G64" s="114">
        <v>132</v>
      </c>
      <c r="H64" s="114">
        <v>128</v>
      </c>
      <c r="I64" s="140">
        <v>152</v>
      </c>
      <c r="J64" s="115">
        <v>-19</v>
      </c>
      <c r="K64" s="116">
        <v>-12.5</v>
      </c>
    </row>
    <row r="65" spans="1:11" ht="14.1" customHeight="1" x14ac:dyDescent="0.2">
      <c r="A65" s="306" t="s">
        <v>297</v>
      </c>
      <c r="B65" s="307" t="s">
        <v>298</v>
      </c>
      <c r="C65" s="308"/>
      <c r="D65" s="113">
        <v>0.40138907680512337</v>
      </c>
      <c r="E65" s="115">
        <v>89</v>
      </c>
      <c r="F65" s="114">
        <v>75</v>
      </c>
      <c r="G65" s="114">
        <v>83</v>
      </c>
      <c r="H65" s="114">
        <v>76</v>
      </c>
      <c r="I65" s="140">
        <v>98</v>
      </c>
      <c r="J65" s="115">
        <v>-9</v>
      </c>
      <c r="K65" s="116">
        <v>-9.183673469387756</v>
      </c>
    </row>
    <row r="66" spans="1:11" ht="14.1" customHeight="1" x14ac:dyDescent="0.2">
      <c r="A66" s="306">
        <v>82</v>
      </c>
      <c r="B66" s="307" t="s">
        <v>299</v>
      </c>
      <c r="C66" s="308"/>
      <c r="D66" s="113">
        <v>3.7748613178189689</v>
      </c>
      <c r="E66" s="115">
        <v>837</v>
      </c>
      <c r="F66" s="114">
        <v>781</v>
      </c>
      <c r="G66" s="114">
        <v>860</v>
      </c>
      <c r="H66" s="114">
        <v>906</v>
      </c>
      <c r="I66" s="140">
        <v>832</v>
      </c>
      <c r="J66" s="115">
        <v>5</v>
      </c>
      <c r="K66" s="116">
        <v>0.60096153846153844</v>
      </c>
    </row>
    <row r="67" spans="1:11" ht="14.1" customHeight="1" x14ac:dyDescent="0.2">
      <c r="A67" s="306" t="s">
        <v>300</v>
      </c>
      <c r="B67" s="307" t="s">
        <v>301</v>
      </c>
      <c r="C67" s="308"/>
      <c r="D67" s="113">
        <v>2.4940242637441932</v>
      </c>
      <c r="E67" s="115">
        <v>553</v>
      </c>
      <c r="F67" s="114">
        <v>578</v>
      </c>
      <c r="G67" s="114">
        <v>619</v>
      </c>
      <c r="H67" s="114">
        <v>705</v>
      </c>
      <c r="I67" s="140">
        <v>583</v>
      </c>
      <c r="J67" s="115">
        <v>-30</v>
      </c>
      <c r="K67" s="116">
        <v>-5.1457975986277873</v>
      </c>
    </row>
    <row r="68" spans="1:11" ht="14.1" customHeight="1" x14ac:dyDescent="0.2">
      <c r="A68" s="306" t="s">
        <v>302</v>
      </c>
      <c r="B68" s="307" t="s">
        <v>303</v>
      </c>
      <c r="C68" s="308"/>
      <c r="D68" s="113">
        <v>0.74865827808596042</v>
      </c>
      <c r="E68" s="115">
        <v>166</v>
      </c>
      <c r="F68" s="114">
        <v>123</v>
      </c>
      <c r="G68" s="114">
        <v>145</v>
      </c>
      <c r="H68" s="114">
        <v>128</v>
      </c>
      <c r="I68" s="140">
        <v>154</v>
      </c>
      <c r="J68" s="115">
        <v>12</v>
      </c>
      <c r="K68" s="116">
        <v>7.7922077922077921</v>
      </c>
    </row>
    <row r="69" spans="1:11" ht="14.1" customHeight="1" x14ac:dyDescent="0.2">
      <c r="A69" s="306">
        <v>83</v>
      </c>
      <c r="B69" s="307" t="s">
        <v>304</v>
      </c>
      <c r="C69" s="308"/>
      <c r="D69" s="113">
        <v>3.1073828530194381</v>
      </c>
      <c r="E69" s="115">
        <v>689</v>
      </c>
      <c r="F69" s="114">
        <v>575</v>
      </c>
      <c r="G69" s="114">
        <v>1249</v>
      </c>
      <c r="H69" s="114">
        <v>604</v>
      </c>
      <c r="I69" s="140">
        <v>768</v>
      </c>
      <c r="J69" s="115">
        <v>-79</v>
      </c>
      <c r="K69" s="116">
        <v>-10.286458333333334</v>
      </c>
    </row>
    <row r="70" spans="1:11" ht="14.1" customHeight="1" x14ac:dyDescent="0.2">
      <c r="A70" s="306" t="s">
        <v>305</v>
      </c>
      <c r="B70" s="307" t="s">
        <v>306</v>
      </c>
      <c r="C70" s="308"/>
      <c r="D70" s="113">
        <v>2.3046046994091913</v>
      </c>
      <c r="E70" s="115">
        <v>511</v>
      </c>
      <c r="F70" s="114">
        <v>428</v>
      </c>
      <c r="G70" s="114">
        <v>1085</v>
      </c>
      <c r="H70" s="114">
        <v>481</v>
      </c>
      <c r="I70" s="140">
        <v>615</v>
      </c>
      <c r="J70" s="115">
        <v>-104</v>
      </c>
      <c r="K70" s="116">
        <v>-16.910569105691057</v>
      </c>
    </row>
    <row r="71" spans="1:11" ht="14.1" customHeight="1" x14ac:dyDescent="0.2">
      <c r="A71" s="306"/>
      <c r="B71" s="307" t="s">
        <v>307</v>
      </c>
      <c r="C71" s="308"/>
      <c r="D71" s="113">
        <v>0.97415775943715333</v>
      </c>
      <c r="E71" s="115">
        <v>216</v>
      </c>
      <c r="F71" s="114">
        <v>202</v>
      </c>
      <c r="G71" s="114">
        <v>598</v>
      </c>
      <c r="H71" s="114">
        <v>200</v>
      </c>
      <c r="I71" s="140">
        <v>289</v>
      </c>
      <c r="J71" s="115">
        <v>-73</v>
      </c>
      <c r="K71" s="116">
        <v>-25.259515570934255</v>
      </c>
    </row>
    <row r="72" spans="1:11" ht="14.1" customHeight="1" x14ac:dyDescent="0.2">
      <c r="A72" s="306">
        <v>84</v>
      </c>
      <c r="B72" s="307" t="s">
        <v>308</v>
      </c>
      <c r="C72" s="308"/>
      <c r="D72" s="113">
        <v>2.8773733820412213</v>
      </c>
      <c r="E72" s="115">
        <v>638</v>
      </c>
      <c r="F72" s="114">
        <v>567</v>
      </c>
      <c r="G72" s="114">
        <v>703</v>
      </c>
      <c r="H72" s="114">
        <v>600</v>
      </c>
      <c r="I72" s="140">
        <v>738</v>
      </c>
      <c r="J72" s="115">
        <v>-100</v>
      </c>
      <c r="K72" s="116">
        <v>-13.550135501355014</v>
      </c>
    </row>
    <row r="73" spans="1:11" ht="14.1" customHeight="1" x14ac:dyDescent="0.2">
      <c r="A73" s="306" t="s">
        <v>309</v>
      </c>
      <c r="B73" s="307" t="s">
        <v>310</v>
      </c>
      <c r="C73" s="308"/>
      <c r="D73" s="113">
        <v>0.41040905605917105</v>
      </c>
      <c r="E73" s="115">
        <v>91</v>
      </c>
      <c r="F73" s="114">
        <v>60</v>
      </c>
      <c r="G73" s="114">
        <v>152</v>
      </c>
      <c r="H73" s="114">
        <v>91</v>
      </c>
      <c r="I73" s="140">
        <v>104</v>
      </c>
      <c r="J73" s="115">
        <v>-13</v>
      </c>
      <c r="K73" s="116">
        <v>-12.5</v>
      </c>
    </row>
    <row r="74" spans="1:11" ht="14.1" customHeight="1" x14ac:dyDescent="0.2">
      <c r="A74" s="306" t="s">
        <v>311</v>
      </c>
      <c r="B74" s="307" t="s">
        <v>312</v>
      </c>
      <c r="C74" s="308"/>
      <c r="D74" s="113">
        <v>0.1803995850809543</v>
      </c>
      <c r="E74" s="115">
        <v>40</v>
      </c>
      <c r="F74" s="114">
        <v>35</v>
      </c>
      <c r="G74" s="114">
        <v>82</v>
      </c>
      <c r="H74" s="114">
        <v>37</v>
      </c>
      <c r="I74" s="140">
        <v>37</v>
      </c>
      <c r="J74" s="115">
        <v>3</v>
      </c>
      <c r="K74" s="116">
        <v>8.1081081081081088</v>
      </c>
    </row>
    <row r="75" spans="1:11" ht="14.1" customHeight="1" x14ac:dyDescent="0.2">
      <c r="A75" s="306" t="s">
        <v>313</v>
      </c>
      <c r="B75" s="307" t="s">
        <v>314</v>
      </c>
      <c r="C75" s="308"/>
      <c r="D75" s="113">
        <v>1.8987056329770442</v>
      </c>
      <c r="E75" s="115">
        <v>421</v>
      </c>
      <c r="F75" s="114">
        <v>400</v>
      </c>
      <c r="G75" s="114">
        <v>374</v>
      </c>
      <c r="H75" s="114">
        <v>403</v>
      </c>
      <c r="I75" s="140">
        <v>480</v>
      </c>
      <c r="J75" s="115">
        <v>-59</v>
      </c>
      <c r="K75" s="116">
        <v>-12.291666666666666</v>
      </c>
    </row>
    <row r="76" spans="1:11" ht="14.1" customHeight="1" x14ac:dyDescent="0.2">
      <c r="A76" s="306">
        <v>91</v>
      </c>
      <c r="B76" s="307" t="s">
        <v>315</v>
      </c>
      <c r="C76" s="308"/>
      <c r="D76" s="113">
        <v>0.3111892842646462</v>
      </c>
      <c r="E76" s="115">
        <v>69</v>
      </c>
      <c r="F76" s="114">
        <v>76</v>
      </c>
      <c r="G76" s="114">
        <v>88</v>
      </c>
      <c r="H76" s="114">
        <v>67</v>
      </c>
      <c r="I76" s="140">
        <v>98</v>
      </c>
      <c r="J76" s="115">
        <v>-29</v>
      </c>
      <c r="K76" s="116">
        <v>-29.591836734693878</v>
      </c>
    </row>
    <row r="77" spans="1:11" ht="14.1" customHeight="1" x14ac:dyDescent="0.2">
      <c r="A77" s="306">
        <v>92</v>
      </c>
      <c r="B77" s="307" t="s">
        <v>316</v>
      </c>
      <c r="C77" s="308"/>
      <c r="D77" s="113">
        <v>3.4275921165381318</v>
      </c>
      <c r="E77" s="115">
        <v>760</v>
      </c>
      <c r="F77" s="114">
        <v>687</v>
      </c>
      <c r="G77" s="114">
        <v>960</v>
      </c>
      <c r="H77" s="114">
        <v>739</v>
      </c>
      <c r="I77" s="140">
        <v>864</v>
      </c>
      <c r="J77" s="115">
        <v>-104</v>
      </c>
      <c r="K77" s="116">
        <v>-12.037037037037036</v>
      </c>
    </row>
    <row r="78" spans="1:11" ht="14.1" customHeight="1" x14ac:dyDescent="0.2">
      <c r="A78" s="306">
        <v>93</v>
      </c>
      <c r="B78" s="307" t="s">
        <v>317</v>
      </c>
      <c r="C78" s="308"/>
      <c r="D78" s="113">
        <v>9.019979254047715E-2</v>
      </c>
      <c r="E78" s="115">
        <v>20</v>
      </c>
      <c r="F78" s="114">
        <v>25</v>
      </c>
      <c r="G78" s="114">
        <v>21</v>
      </c>
      <c r="H78" s="114">
        <v>17</v>
      </c>
      <c r="I78" s="140">
        <v>13</v>
      </c>
      <c r="J78" s="115">
        <v>7</v>
      </c>
      <c r="K78" s="116">
        <v>53.846153846153847</v>
      </c>
    </row>
    <row r="79" spans="1:11" ht="14.1" customHeight="1" x14ac:dyDescent="0.2">
      <c r="A79" s="306">
        <v>94</v>
      </c>
      <c r="B79" s="307" t="s">
        <v>318</v>
      </c>
      <c r="C79" s="308"/>
      <c r="D79" s="113">
        <v>0.78924818472917513</v>
      </c>
      <c r="E79" s="115">
        <v>175</v>
      </c>
      <c r="F79" s="114">
        <v>179</v>
      </c>
      <c r="G79" s="114">
        <v>221</v>
      </c>
      <c r="H79" s="114">
        <v>188</v>
      </c>
      <c r="I79" s="140">
        <v>194</v>
      </c>
      <c r="J79" s="115">
        <v>-19</v>
      </c>
      <c r="K79" s="116">
        <v>-9.7938144329896915</v>
      </c>
    </row>
    <row r="80" spans="1:11" ht="14.1" customHeight="1" x14ac:dyDescent="0.2">
      <c r="A80" s="306" t="s">
        <v>319</v>
      </c>
      <c r="B80" s="307" t="s">
        <v>320</v>
      </c>
      <c r="C80" s="308"/>
      <c r="D80" s="113">
        <v>0</v>
      </c>
      <c r="E80" s="115">
        <v>0</v>
      </c>
      <c r="F80" s="114" t="s">
        <v>514</v>
      </c>
      <c r="G80" s="114" t="s">
        <v>514</v>
      </c>
      <c r="H80" s="114">
        <v>4</v>
      </c>
      <c r="I80" s="140">
        <v>0</v>
      </c>
      <c r="J80" s="115">
        <v>0</v>
      </c>
      <c r="K80" s="116">
        <v>0</v>
      </c>
    </row>
    <row r="81" spans="1:11" ht="14.1" customHeight="1" x14ac:dyDescent="0.2">
      <c r="A81" s="310" t="s">
        <v>321</v>
      </c>
      <c r="B81" s="311" t="s">
        <v>334</v>
      </c>
      <c r="C81" s="312"/>
      <c r="D81" s="125">
        <v>0.24804942948631217</v>
      </c>
      <c r="E81" s="143">
        <v>55</v>
      </c>
      <c r="F81" s="144">
        <v>34</v>
      </c>
      <c r="G81" s="144">
        <v>90</v>
      </c>
      <c r="H81" s="144">
        <v>22</v>
      </c>
      <c r="I81" s="145">
        <v>69</v>
      </c>
      <c r="J81" s="143">
        <v>-14</v>
      </c>
      <c r="K81" s="146">
        <v>-20.289855072463769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200630</v>
      </c>
      <c r="C10" s="114">
        <v>107970</v>
      </c>
      <c r="D10" s="114">
        <v>92660</v>
      </c>
      <c r="E10" s="114">
        <v>154816</v>
      </c>
      <c r="F10" s="114">
        <v>43148</v>
      </c>
      <c r="G10" s="114">
        <v>21317</v>
      </c>
      <c r="H10" s="114">
        <v>51487</v>
      </c>
      <c r="I10" s="115">
        <v>58734</v>
      </c>
      <c r="J10" s="114">
        <v>46467</v>
      </c>
      <c r="K10" s="114">
        <v>12267</v>
      </c>
      <c r="L10" s="422">
        <v>17111</v>
      </c>
      <c r="M10" s="423">
        <v>17917</v>
      </c>
    </row>
    <row r="11" spans="1:13" ht="11.1" customHeight="1" x14ac:dyDescent="0.2">
      <c r="A11" s="421" t="s">
        <v>388</v>
      </c>
      <c r="B11" s="115">
        <v>201857</v>
      </c>
      <c r="C11" s="114">
        <v>109609</v>
      </c>
      <c r="D11" s="114">
        <v>92248</v>
      </c>
      <c r="E11" s="114">
        <v>155706</v>
      </c>
      <c r="F11" s="114">
        <v>43546</v>
      </c>
      <c r="G11" s="114">
        <v>20816</v>
      </c>
      <c r="H11" s="114">
        <v>52564</v>
      </c>
      <c r="I11" s="115">
        <v>59131</v>
      </c>
      <c r="J11" s="114">
        <v>46889</v>
      </c>
      <c r="K11" s="114">
        <v>12242</v>
      </c>
      <c r="L11" s="422">
        <v>16275</v>
      </c>
      <c r="M11" s="423">
        <v>15061</v>
      </c>
    </row>
    <row r="12" spans="1:13" ht="11.1" customHeight="1" x14ac:dyDescent="0.2">
      <c r="A12" s="421" t="s">
        <v>389</v>
      </c>
      <c r="B12" s="115">
        <v>205702</v>
      </c>
      <c r="C12" s="114">
        <v>112072</v>
      </c>
      <c r="D12" s="114">
        <v>93630</v>
      </c>
      <c r="E12" s="114">
        <v>159413</v>
      </c>
      <c r="F12" s="114">
        <v>43614</v>
      </c>
      <c r="G12" s="114">
        <v>23314</v>
      </c>
      <c r="H12" s="114">
        <v>53320</v>
      </c>
      <c r="I12" s="115">
        <v>58959</v>
      </c>
      <c r="J12" s="114">
        <v>46204</v>
      </c>
      <c r="K12" s="114">
        <v>12755</v>
      </c>
      <c r="L12" s="422">
        <v>21535</v>
      </c>
      <c r="M12" s="423">
        <v>18630</v>
      </c>
    </row>
    <row r="13" spans="1:13" s="110" customFormat="1" ht="11.1" customHeight="1" x14ac:dyDescent="0.2">
      <c r="A13" s="421" t="s">
        <v>390</v>
      </c>
      <c r="B13" s="115">
        <v>205476</v>
      </c>
      <c r="C13" s="114">
        <v>111603</v>
      </c>
      <c r="D13" s="114">
        <v>93873</v>
      </c>
      <c r="E13" s="114">
        <v>158277</v>
      </c>
      <c r="F13" s="114">
        <v>44545</v>
      </c>
      <c r="G13" s="114">
        <v>22879</v>
      </c>
      <c r="H13" s="114">
        <v>54232</v>
      </c>
      <c r="I13" s="115">
        <v>60105</v>
      </c>
      <c r="J13" s="114">
        <v>47415</v>
      </c>
      <c r="K13" s="114">
        <v>12690</v>
      </c>
      <c r="L13" s="422">
        <v>15616</v>
      </c>
      <c r="M13" s="423">
        <v>16506</v>
      </c>
    </row>
    <row r="14" spans="1:13" ht="15" customHeight="1" x14ac:dyDescent="0.2">
      <c r="A14" s="421" t="s">
        <v>391</v>
      </c>
      <c r="B14" s="115">
        <v>204765</v>
      </c>
      <c r="C14" s="114">
        <v>111391</v>
      </c>
      <c r="D14" s="114">
        <v>93374</v>
      </c>
      <c r="E14" s="114">
        <v>154295</v>
      </c>
      <c r="F14" s="114">
        <v>48182</v>
      </c>
      <c r="G14" s="114">
        <v>22131</v>
      </c>
      <c r="H14" s="114">
        <v>54372</v>
      </c>
      <c r="I14" s="115">
        <v>59881</v>
      </c>
      <c r="J14" s="114">
        <v>46690</v>
      </c>
      <c r="K14" s="114">
        <v>13191</v>
      </c>
      <c r="L14" s="422">
        <v>18476</v>
      </c>
      <c r="M14" s="423">
        <v>19294</v>
      </c>
    </row>
    <row r="15" spans="1:13" ht="11.1" customHeight="1" x14ac:dyDescent="0.2">
      <c r="A15" s="421" t="s">
        <v>388</v>
      </c>
      <c r="B15" s="115">
        <v>205278</v>
      </c>
      <c r="C15" s="114">
        <v>112082</v>
      </c>
      <c r="D15" s="114">
        <v>93196</v>
      </c>
      <c r="E15" s="114">
        <v>153876</v>
      </c>
      <c r="F15" s="114">
        <v>49218</v>
      </c>
      <c r="G15" s="114">
        <v>21426</v>
      </c>
      <c r="H15" s="114">
        <v>54903</v>
      </c>
      <c r="I15" s="115">
        <v>60618</v>
      </c>
      <c r="J15" s="114">
        <v>47267</v>
      </c>
      <c r="K15" s="114">
        <v>13351</v>
      </c>
      <c r="L15" s="422">
        <v>15285</v>
      </c>
      <c r="M15" s="423">
        <v>14931</v>
      </c>
    </row>
    <row r="16" spans="1:13" ht="11.1" customHeight="1" x14ac:dyDescent="0.2">
      <c r="A16" s="421" t="s">
        <v>389</v>
      </c>
      <c r="B16" s="115">
        <v>208240</v>
      </c>
      <c r="C16" s="114">
        <v>113087</v>
      </c>
      <c r="D16" s="114">
        <v>95153</v>
      </c>
      <c r="E16" s="114">
        <v>156335</v>
      </c>
      <c r="F16" s="114">
        <v>50127</v>
      </c>
      <c r="G16" s="114">
        <v>23832</v>
      </c>
      <c r="H16" s="114">
        <v>55099</v>
      </c>
      <c r="I16" s="115">
        <v>60433</v>
      </c>
      <c r="J16" s="114">
        <v>46488</v>
      </c>
      <c r="K16" s="114">
        <v>13945</v>
      </c>
      <c r="L16" s="422">
        <v>22822</v>
      </c>
      <c r="M16" s="423">
        <v>18571</v>
      </c>
    </row>
    <row r="17" spans="1:13" s="110" customFormat="1" ht="11.1" customHeight="1" x14ac:dyDescent="0.2">
      <c r="A17" s="421" t="s">
        <v>390</v>
      </c>
      <c r="B17" s="115">
        <v>208226</v>
      </c>
      <c r="C17" s="114">
        <v>112250</v>
      </c>
      <c r="D17" s="114">
        <v>95976</v>
      </c>
      <c r="E17" s="114">
        <v>157008</v>
      </c>
      <c r="F17" s="114">
        <v>51012</v>
      </c>
      <c r="G17" s="114">
        <v>23543</v>
      </c>
      <c r="H17" s="114">
        <v>55331</v>
      </c>
      <c r="I17" s="115">
        <v>61773</v>
      </c>
      <c r="J17" s="114">
        <v>47703</v>
      </c>
      <c r="K17" s="114">
        <v>14070</v>
      </c>
      <c r="L17" s="422">
        <v>14533</v>
      </c>
      <c r="M17" s="423">
        <v>15565</v>
      </c>
    </row>
    <row r="18" spans="1:13" ht="15" customHeight="1" x14ac:dyDescent="0.2">
      <c r="A18" s="421" t="s">
        <v>392</v>
      </c>
      <c r="B18" s="115">
        <v>206648</v>
      </c>
      <c r="C18" s="114">
        <v>111131</v>
      </c>
      <c r="D18" s="114">
        <v>95517</v>
      </c>
      <c r="E18" s="114">
        <v>154503</v>
      </c>
      <c r="F18" s="114">
        <v>51854</v>
      </c>
      <c r="G18" s="114">
        <v>22420</v>
      </c>
      <c r="H18" s="114">
        <v>55634</v>
      </c>
      <c r="I18" s="115">
        <v>60644</v>
      </c>
      <c r="J18" s="114">
        <v>46842</v>
      </c>
      <c r="K18" s="114">
        <v>13802</v>
      </c>
      <c r="L18" s="422">
        <v>16816</v>
      </c>
      <c r="M18" s="423">
        <v>18303</v>
      </c>
    </row>
    <row r="19" spans="1:13" ht="11.1" customHeight="1" x14ac:dyDescent="0.2">
      <c r="A19" s="421" t="s">
        <v>388</v>
      </c>
      <c r="B19" s="115">
        <v>206892</v>
      </c>
      <c r="C19" s="114">
        <v>111508</v>
      </c>
      <c r="D19" s="114">
        <v>95384</v>
      </c>
      <c r="E19" s="114">
        <v>154068</v>
      </c>
      <c r="F19" s="114">
        <v>52536</v>
      </c>
      <c r="G19" s="114">
        <v>21359</v>
      </c>
      <c r="H19" s="114">
        <v>56621</v>
      </c>
      <c r="I19" s="115">
        <v>61420</v>
      </c>
      <c r="J19" s="114">
        <v>47510</v>
      </c>
      <c r="K19" s="114">
        <v>13910</v>
      </c>
      <c r="L19" s="422">
        <v>14512</v>
      </c>
      <c r="M19" s="423">
        <v>14467</v>
      </c>
    </row>
    <row r="20" spans="1:13" ht="11.1" customHeight="1" x14ac:dyDescent="0.2">
      <c r="A20" s="421" t="s">
        <v>389</v>
      </c>
      <c r="B20" s="115">
        <v>210927</v>
      </c>
      <c r="C20" s="114">
        <v>113763</v>
      </c>
      <c r="D20" s="114">
        <v>97164</v>
      </c>
      <c r="E20" s="114">
        <v>157394</v>
      </c>
      <c r="F20" s="114">
        <v>53201</v>
      </c>
      <c r="G20" s="114">
        <v>23937</v>
      </c>
      <c r="H20" s="114">
        <v>57285</v>
      </c>
      <c r="I20" s="115">
        <v>61192</v>
      </c>
      <c r="J20" s="114">
        <v>46378</v>
      </c>
      <c r="K20" s="114">
        <v>14814</v>
      </c>
      <c r="L20" s="422">
        <v>21019</v>
      </c>
      <c r="M20" s="423">
        <v>17516</v>
      </c>
    </row>
    <row r="21" spans="1:13" s="110" customFormat="1" ht="11.1" customHeight="1" x14ac:dyDescent="0.2">
      <c r="A21" s="421" t="s">
        <v>390</v>
      </c>
      <c r="B21" s="115">
        <v>210994</v>
      </c>
      <c r="C21" s="114">
        <v>113249</v>
      </c>
      <c r="D21" s="114">
        <v>97745</v>
      </c>
      <c r="E21" s="114">
        <v>157006</v>
      </c>
      <c r="F21" s="114">
        <v>53886</v>
      </c>
      <c r="G21" s="114">
        <v>23582</v>
      </c>
      <c r="H21" s="114">
        <v>57931</v>
      </c>
      <c r="I21" s="115">
        <v>62053</v>
      </c>
      <c r="J21" s="114">
        <v>47182</v>
      </c>
      <c r="K21" s="114">
        <v>14871</v>
      </c>
      <c r="L21" s="422">
        <v>14174</v>
      </c>
      <c r="M21" s="423">
        <v>14596</v>
      </c>
    </row>
    <row r="22" spans="1:13" ht="15" customHeight="1" x14ac:dyDescent="0.2">
      <c r="A22" s="421" t="s">
        <v>393</v>
      </c>
      <c r="B22" s="115">
        <v>209775</v>
      </c>
      <c r="C22" s="114">
        <v>112508</v>
      </c>
      <c r="D22" s="114">
        <v>97267</v>
      </c>
      <c r="E22" s="114">
        <v>155624</v>
      </c>
      <c r="F22" s="114">
        <v>53606</v>
      </c>
      <c r="G22" s="114">
        <v>22135</v>
      </c>
      <c r="H22" s="114">
        <v>58623</v>
      </c>
      <c r="I22" s="115">
        <v>61234</v>
      </c>
      <c r="J22" s="114">
        <v>46724</v>
      </c>
      <c r="K22" s="114">
        <v>14510</v>
      </c>
      <c r="L22" s="422">
        <v>17505</v>
      </c>
      <c r="M22" s="423">
        <v>19059</v>
      </c>
    </row>
    <row r="23" spans="1:13" ht="11.1" customHeight="1" x14ac:dyDescent="0.2">
      <c r="A23" s="421" t="s">
        <v>388</v>
      </c>
      <c r="B23" s="115">
        <v>210426</v>
      </c>
      <c r="C23" s="114">
        <v>113313</v>
      </c>
      <c r="D23" s="114">
        <v>97113</v>
      </c>
      <c r="E23" s="114">
        <v>155768</v>
      </c>
      <c r="F23" s="114">
        <v>54061</v>
      </c>
      <c r="G23" s="114">
        <v>21216</v>
      </c>
      <c r="H23" s="114">
        <v>59673</v>
      </c>
      <c r="I23" s="115">
        <v>62351</v>
      </c>
      <c r="J23" s="114">
        <v>47793</v>
      </c>
      <c r="K23" s="114">
        <v>14558</v>
      </c>
      <c r="L23" s="422">
        <v>14164</v>
      </c>
      <c r="M23" s="423">
        <v>13965</v>
      </c>
    </row>
    <row r="24" spans="1:13" ht="11.1" customHeight="1" x14ac:dyDescent="0.2">
      <c r="A24" s="421" t="s">
        <v>389</v>
      </c>
      <c r="B24" s="115">
        <v>214444</v>
      </c>
      <c r="C24" s="114">
        <v>115644</v>
      </c>
      <c r="D24" s="114">
        <v>98800</v>
      </c>
      <c r="E24" s="114">
        <v>157474</v>
      </c>
      <c r="F24" s="114">
        <v>54402</v>
      </c>
      <c r="G24" s="114">
        <v>24119</v>
      </c>
      <c r="H24" s="114">
        <v>60507</v>
      </c>
      <c r="I24" s="115">
        <v>62200</v>
      </c>
      <c r="J24" s="114">
        <v>46949</v>
      </c>
      <c r="K24" s="114">
        <v>15251</v>
      </c>
      <c r="L24" s="422">
        <v>21373</v>
      </c>
      <c r="M24" s="423">
        <v>17713</v>
      </c>
    </row>
    <row r="25" spans="1:13" s="110" customFormat="1" ht="11.1" customHeight="1" x14ac:dyDescent="0.2">
      <c r="A25" s="421" t="s">
        <v>390</v>
      </c>
      <c r="B25" s="115">
        <v>213733</v>
      </c>
      <c r="C25" s="114">
        <v>114730</v>
      </c>
      <c r="D25" s="114">
        <v>99003</v>
      </c>
      <c r="E25" s="114">
        <v>156394</v>
      </c>
      <c r="F25" s="114">
        <v>54778</v>
      </c>
      <c r="G25" s="114">
        <v>23446</v>
      </c>
      <c r="H25" s="114">
        <v>60891</v>
      </c>
      <c r="I25" s="115">
        <v>62640</v>
      </c>
      <c r="J25" s="114">
        <v>47521</v>
      </c>
      <c r="K25" s="114">
        <v>15119</v>
      </c>
      <c r="L25" s="422">
        <v>14327</v>
      </c>
      <c r="M25" s="423">
        <v>15268</v>
      </c>
    </row>
    <row r="26" spans="1:13" ht="15" customHeight="1" x14ac:dyDescent="0.2">
      <c r="A26" s="421" t="s">
        <v>394</v>
      </c>
      <c r="B26" s="115">
        <v>212739</v>
      </c>
      <c r="C26" s="114">
        <v>114318</v>
      </c>
      <c r="D26" s="114">
        <v>98421</v>
      </c>
      <c r="E26" s="114">
        <v>155402</v>
      </c>
      <c r="F26" s="114">
        <v>54755</v>
      </c>
      <c r="G26" s="114">
        <v>22428</v>
      </c>
      <c r="H26" s="114">
        <v>61338</v>
      </c>
      <c r="I26" s="115">
        <v>62378</v>
      </c>
      <c r="J26" s="114">
        <v>47485</v>
      </c>
      <c r="K26" s="114">
        <v>14893</v>
      </c>
      <c r="L26" s="422">
        <v>16417</v>
      </c>
      <c r="M26" s="423">
        <v>17684</v>
      </c>
    </row>
    <row r="27" spans="1:13" ht="11.1" customHeight="1" x14ac:dyDescent="0.2">
      <c r="A27" s="421" t="s">
        <v>388</v>
      </c>
      <c r="B27" s="115">
        <v>212654</v>
      </c>
      <c r="C27" s="114">
        <v>114256</v>
      </c>
      <c r="D27" s="114">
        <v>98398</v>
      </c>
      <c r="E27" s="114">
        <v>155041</v>
      </c>
      <c r="F27" s="114">
        <v>55110</v>
      </c>
      <c r="G27" s="114">
        <v>21319</v>
      </c>
      <c r="H27" s="114">
        <v>62046</v>
      </c>
      <c r="I27" s="115">
        <v>62850</v>
      </c>
      <c r="J27" s="114">
        <v>47883</v>
      </c>
      <c r="K27" s="114">
        <v>14967</v>
      </c>
      <c r="L27" s="422">
        <v>14823</v>
      </c>
      <c r="M27" s="423">
        <v>15090</v>
      </c>
    </row>
    <row r="28" spans="1:13" ht="11.1" customHeight="1" x14ac:dyDescent="0.2">
      <c r="A28" s="421" t="s">
        <v>389</v>
      </c>
      <c r="B28" s="115">
        <v>217032</v>
      </c>
      <c r="C28" s="114">
        <v>116350</v>
      </c>
      <c r="D28" s="114">
        <v>100682</v>
      </c>
      <c r="E28" s="114">
        <v>160568</v>
      </c>
      <c r="F28" s="114">
        <v>56172</v>
      </c>
      <c r="G28" s="114">
        <v>24016</v>
      </c>
      <c r="H28" s="114">
        <v>62827</v>
      </c>
      <c r="I28" s="115">
        <v>63309</v>
      </c>
      <c r="J28" s="114">
        <v>47339</v>
      </c>
      <c r="K28" s="114">
        <v>15970</v>
      </c>
      <c r="L28" s="422">
        <v>21999</v>
      </c>
      <c r="M28" s="423">
        <v>17804</v>
      </c>
    </row>
    <row r="29" spans="1:13" s="110" customFormat="1" ht="11.1" customHeight="1" x14ac:dyDescent="0.2">
      <c r="A29" s="421" t="s">
        <v>390</v>
      </c>
      <c r="B29" s="115">
        <v>216726</v>
      </c>
      <c r="C29" s="114">
        <v>115596</v>
      </c>
      <c r="D29" s="114">
        <v>101130</v>
      </c>
      <c r="E29" s="114">
        <v>159938</v>
      </c>
      <c r="F29" s="114">
        <v>56699</v>
      </c>
      <c r="G29" s="114">
        <v>23517</v>
      </c>
      <c r="H29" s="114">
        <v>63291</v>
      </c>
      <c r="I29" s="115">
        <v>54658</v>
      </c>
      <c r="J29" s="114">
        <v>39666</v>
      </c>
      <c r="K29" s="114">
        <v>14992</v>
      </c>
      <c r="L29" s="422">
        <v>14075</v>
      </c>
      <c r="M29" s="423">
        <v>14506</v>
      </c>
    </row>
    <row r="30" spans="1:13" ht="15" customHeight="1" x14ac:dyDescent="0.2">
      <c r="A30" s="421" t="s">
        <v>395</v>
      </c>
      <c r="B30" s="115">
        <v>217169</v>
      </c>
      <c r="C30" s="114">
        <v>115638</v>
      </c>
      <c r="D30" s="114">
        <v>101531</v>
      </c>
      <c r="E30" s="114">
        <v>159388</v>
      </c>
      <c r="F30" s="114">
        <v>57716</v>
      </c>
      <c r="G30" s="114">
        <v>22621</v>
      </c>
      <c r="H30" s="114">
        <v>64047</v>
      </c>
      <c r="I30" s="115">
        <v>53096</v>
      </c>
      <c r="J30" s="114">
        <v>38491</v>
      </c>
      <c r="K30" s="114">
        <v>14605</v>
      </c>
      <c r="L30" s="422">
        <v>17316</v>
      </c>
      <c r="M30" s="423">
        <v>17517</v>
      </c>
    </row>
    <row r="31" spans="1:13" ht="11.1" customHeight="1" x14ac:dyDescent="0.2">
      <c r="A31" s="421" t="s">
        <v>388</v>
      </c>
      <c r="B31" s="115">
        <v>218194</v>
      </c>
      <c r="C31" s="114">
        <v>116462</v>
      </c>
      <c r="D31" s="114">
        <v>101732</v>
      </c>
      <c r="E31" s="114">
        <v>159390</v>
      </c>
      <c r="F31" s="114">
        <v>58754</v>
      </c>
      <c r="G31" s="114">
        <v>21509</v>
      </c>
      <c r="H31" s="114">
        <v>65138</v>
      </c>
      <c r="I31" s="115">
        <v>53595</v>
      </c>
      <c r="J31" s="114">
        <v>38870</v>
      </c>
      <c r="K31" s="114">
        <v>14725</v>
      </c>
      <c r="L31" s="422">
        <v>16508</v>
      </c>
      <c r="M31" s="423">
        <v>15556</v>
      </c>
    </row>
    <row r="32" spans="1:13" ht="11.1" customHeight="1" x14ac:dyDescent="0.2">
      <c r="A32" s="421" t="s">
        <v>389</v>
      </c>
      <c r="B32" s="115">
        <v>222444</v>
      </c>
      <c r="C32" s="114">
        <v>119307</v>
      </c>
      <c r="D32" s="114">
        <v>103137</v>
      </c>
      <c r="E32" s="114">
        <v>163107</v>
      </c>
      <c r="F32" s="114">
        <v>59306</v>
      </c>
      <c r="G32" s="114">
        <v>24119</v>
      </c>
      <c r="H32" s="114">
        <v>66093</v>
      </c>
      <c r="I32" s="115">
        <v>54724</v>
      </c>
      <c r="J32" s="114">
        <v>38776</v>
      </c>
      <c r="K32" s="114">
        <v>15948</v>
      </c>
      <c r="L32" s="422">
        <v>22622</v>
      </c>
      <c r="M32" s="423">
        <v>17639</v>
      </c>
    </row>
    <row r="33" spans="1:13" s="110" customFormat="1" ht="11.1" customHeight="1" x14ac:dyDescent="0.2">
      <c r="A33" s="421" t="s">
        <v>390</v>
      </c>
      <c r="B33" s="115">
        <v>222648</v>
      </c>
      <c r="C33" s="114">
        <v>118759</v>
      </c>
      <c r="D33" s="114">
        <v>103889</v>
      </c>
      <c r="E33" s="114">
        <v>162633</v>
      </c>
      <c r="F33" s="114">
        <v>59992</v>
      </c>
      <c r="G33" s="114">
        <v>23608</v>
      </c>
      <c r="H33" s="114">
        <v>66704</v>
      </c>
      <c r="I33" s="115">
        <v>54664</v>
      </c>
      <c r="J33" s="114">
        <v>38767</v>
      </c>
      <c r="K33" s="114">
        <v>15897</v>
      </c>
      <c r="L33" s="422">
        <v>15777</v>
      </c>
      <c r="M33" s="423">
        <v>15426</v>
      </c>
    </row>
    <row r="34" spans="1:13" ht="15" customHeight="1" x14ac:dyDescent="0.2">
      <c r="A34" s="421" t="s">
        <v>396</v>
      </c>
      <c r="B34" s="115">
        <v>222751</v>
      </c>
      <c r="C34" s="114">
        <v>118845</v>
      </c>
      <c r="D34" s="114">
        <v>103906</v>
      </c>
      <c r="E34" s="114">
        <v>162313</v>
      </c>
      <c r="F34" s="114">
        <v>60426</v>
      </c>
      <c r="G34" s="114">
        <v>22744</v>
      </c>
      <c r="H34" s="114">
        <v>67524</v>
      </c>
      <c r="I34" s="115">
        <v>54031</v>
      </c>
      <c r="J34" s="114">
        <v>38348</v>
      </c>
      <c r="K34" s="114">
        <v>15683</v>
      </c>
      <c r="L34" s="422">
        <v>18683</v>
      </c>
      <c r="M34" s="423">
        <v>18673</v>
      </c>
    </row>
    <row r="35" spans="1:13" ht="11.1" customHeight="1" x14ac:dyDescent="0.2">
      <c r="A35" s="421" t="s">
        <v>388</v>
      </c>
      <c r="B35" s="115">
        <v>223669</v>
      </c>
      <c r="C35" s="114">
        <v>119588</v>
      </c>
      <c r="D35" s="114">
        <v>104081</v>
      </c>
      <c r="E35" s="114">
        <v>162103</v>
      </c>
      <c r="F35" s="114">
        <v>61560</v>
      </c>
      <c r="G35" s="114">
        <v>21861</v>
      </c>
      <c r="H35" s="114">
        <v>68611</v>
      </c>
      <c r="I35" s="115">
        <v>54864</v>
      </c>
      <c r="J35" s="114">
        <v>38963</v>
      </c>
      <c r="K35" s="114">
        <v>15901</v>
      </c>
      <c r="L35" s="422">
        <v>17130</v>
      </c>
      <c r="M35" s="423">
        <v>16656</v>
      </c>
    </row>
    <row r="36" spans="1:13" ht="11.1" customHeight="1" x14ac:dyDescent="0.2">
      <c r="A36" s="421" t="s">
        <v>389</v>
      </c>
      <c r="B36" s="115">
        <v>230651</v>
      </c>
      <c r="C36" s="114">
        <v>122941</v>
      </c>
      <c r="D36" s="114">
        <v>107710</v>
      </c>
      <c r="E36" s="114">
        <v>166752</v>
      </c>
      <c r="F36" s="114">
        <v>63898</v>
      </c>
      <c r="G36" s="114">
        <v>24811</v>
      </c>
      <c r="H36" s="114">
        <v>69920</v>
      </c>
      <c r="I36" s="115">
        <v>54668</v>
      </c>
      <c r="J36" s="114">
        <v>37997</v>
      </c>
      <c r="K36" s="114">
        <v>16671</v>
      </c>
      <c r="L36" s="422">
        <v>22904</v>
      </c>
      <c r="M36" s="423">
        <v>18348</v>
      </c>
    </row>
    <row r="37" spans="1:13" s="110" customFormat="1" ht="11.1" customHeight="1" x14ac:dyDescent="0.2">
      <c r="A37" s="421" t="s">
        <v>390</v>
      </c>
      <c r="B37" s="115">
        <v>231218</v>
      </c>
      <c r="C37" s="114">
        <v>122610</v>
      </c>
      <c r="D37" s="114">
        <v>108608</v>
      </c>
      <c r="E37" s="114">
        <v>166341</v>
      </c>
      <c r="F37" s="114">
        <v>64877</v>
      </c>
      <c r="G37" s="114">
        <v>24426</v>
      </c>
      <c r="H37" s="114">
        <v>70745</v>
      </c>
      <c r="I37" s="115">
        <v>55070</v>
      </c>
      <c r="J37" s="114">
        <v>38389</v>
      </c>
      <c r="K37" s="114">
        <v>16681</v>
      </c>
      <c r="L37" s="422">
        <v>16264</v>
      </c>
      <c r="M37" s="423">
        <v>15730</v>
      </c>
    </row>
    <row r="38" spans="1:13" ht="15" customHeight="1" x14ac:dyDescent="0.2">
      <c r="A38" s="424" t="s">
        <v>397</v>
      </c>
      <c r="B38" s="115">
        <v>230757</v>
      </c>
      <c r="C38" s="114">
        <v>122487</v>
      </c>
      <c r="D38" s="114">
        <v>108270</v>
      </c>
      <c r="E38" s="114">
        <v>165587</v>
      </c>
      <c r="F38" s="114">
        <v>65170</v>
      </c>
      <c r="G38" s="114">
        <v>23379</v>
      </c>
      <c r="H38" s="114">
        <v>71310</v>
      </c>
      <c r="I38" s="115">
        <v>54045</v>
      </c>
      <c r="J38" s="114">
        <v>37475</v>
      </c>
      <c r="K38" s="114">
        <v>16570</v>
      </c>
      <c r="L38" s="422">
        <v>18668</v>
      </c>
      <c r="M38" s="423">
        <v>19096</v>
      </c>
    </row>
    <row r="39" spans="1:13" ht="11.1" customHeight="1" x14ac:dyDescent="0.2">
      <c r="A39" s="421" t="s">
        <v>388</v>
      </c>
      <c r="B39" s="115">
        <v>231529</v>
      </c>
      <c r="C39" s="114">
        <v>123072</v>
      </c>
      <c r="D39" s="114">
        <v>108457</v>
      </c>
      <c r="E39" s="114">
        <v>165516</v>
      </c>
      <c r="F39" s="114">
        <v>66013</v>
      </c>
      <c r="G39" s="114">
        <v>22579</v>
      </c>
      <c r="H39" s="114">
        <v>72256</v>
      </c>
      <c r="I39" s="115">
        <v>54693</v>
      </c>
      <c r="J39" s="114">
        <v>37895</v>
      </c>
      <c r="K39" s="114">
        <v>16798</v>
      </c>
      <c r="L39" s="422">
        <v>17411</v>
      </c>
      <c r="M39" s="423">
        <v>17040</v>
      </c>
    </row>
    <row r="40" spans="1:13" ht="11.1" customHeight="1" x14ac:dyDescent="0.2">
      <c r="A40" s="424" t="s">
        <v>389</v>
      </c>
      <c r="B40" s="115">
        <v>237398</v>
      </c>
      <c r="C40" s="114">
        <v>126217</v>
      </c>
      <c r="D40" s="114">
        <v>111181</v>
      </c>
      <c r="E40" s="114">
        <v>170152</v>
      </c>
      <c r="F40" s="114">
        <v>67246</v>
      </c>
      <c r="G40" s="114">
        <v>25447</v>
      </c>
      <c r="H40" s="114">
        <v>73546</v>
      </c>
      <c r="I40" s="115">
        <v>54809</v>
      </c>
      <c r="J40" s="114">
        <v>37387</v>
      </c>
      <c r="K40" s="114">
        <v>17422</v>
      </c>
      <c r="L40" s="422">
        <v>26062</v>
      </c>
      <c r="M40" s="423">
        <v>21537</v>
      </c>
    </row>
    <row r="41" spans="1:13" s="110" customFormat="1" ht="11.1" customHeight="1" x14ac:dyDescent="0.2">
      <c r="A41" s="421" t="s">
        <v>390</v>
      </c>
      <c r="B41" s="115">
        <v>240012</v>
      </c>
      <c r="C41" s="114">
        <v>128080</v>
      </c>
      <c r="D41" s="114">
        <v>111932</v>
      </c>
      <c r="E41" s="114">
        <v>172235</v>
      </c>
      <c r="F41" s="114">
        <v>67777</v>
      </c>
      <c r="G41" s="114">
        <v>25712</v>
      </c>
      <c r="H41" s="114">
        <v>74429</v>
      </c>
      <c r="I41" s="115">
        <v>55061</v>
      </c>
      <c r="J41" s="114">
        <v>37486</v>
      </c>
      <c r="K41" s="114">
        <v>17575</v>
      </c>
      <c r="L41" s="422">
        <v>20292</v>
      </c>
      <c r="M41" s="423">
        <v>17628</v>
      </c>
    </row>
    <row r="42" spans="1:13" ht="15" customHeight="1" x14ac:dyDescent="0.2">
      <c r="A42" s="421" t="s">
        <v>398</v>
      </c>
      <c r="B42" s="115">
        <v>238700</v>
      </c>
      <c r="C42" s="114">
        <v>127235</v>
      </c>
      <c r="D42" s="114">
        <v>111465</v>
      </c>
      <c r="E42" s="114">
        <v>170950</v>
      </c>
      <c r="F42" s="114">
        <v>67750</v>
      </c>
      <c r="G42" s="114">
        <v>24501</v>
      </c>
      <c r="H42" s="114">
        <v>74722</v>
      </c>
      <c r="I42" s="115">
        <v>54530</v>
      </c>
      <c r="J42" s="114">
        <v>37035</v>
      </c>
      <c r="K42" s="114">
        <v>17495</v>
      </c>
      <c r="L42" s="422">
        <v>19899</v>
      </c>
      <c r="M42" s="423">
        <v>21713</v>
      </c>
    </row>
    <row r="43" spans="1:13" ht="11.1" customHeight="1" x14ac:dyDescent="0.2">
      <c r="A43" s="421" t="s">
        <v>388</v>
      </c>
      <c r="B43" s="115">
        <v>239745</v>
      </c>
      <c r="C43" s="114">
        <v>128276</v>
      </c>
      <c r="D43" s="114">
        <v>111469</v>
      </c>
      <c r="E43" s="114">
        <v>170998</v>
      </c>
      <c r="F43" s="114">
        <v>68747</v>
      </c>
      <c r="G43" s="114">
        <v>23792</v>
      </c>
      <c r="H43" s="114">
        <v>75608</v>
      </c>
      <c r="I43" s="115">
        <v>55311</v>
      </c>
      <c r="J43" s="114">
        <v>37506</v>
      </c>
      <c r="K43" s="114">
        <v>17805</v>
      </c>
      <c r="L43" s="422">
        <v>18999</v>
      </c>
      <c r="M43" s="423">
        <v>18054</v>
      </c>
    </row>
    <row r="44" spans="1:13" ht="11.1" customHeight="1" x14ac:dyDescent="0.2">
      <c r="A44" s="421" t="s">
        <v>389</v>
      </c>
      <c r="B44" s="115">
        <v>244563</v>
      </c>
      <c r="C44" s="114">
        <v>131371</v>
      </c>
      <c r="D44" s="114">
        <v>113192</v>
      </c>
      <c r="E44" s="114">
        <v>174854</v>
      </c>
      <c r="F44" s="114">
        <v>69709</v>
      </c>
      <c r="G44" s="114">
        <v>26469</v>
      </c>
      <c r="H44" s="114">
        <v>76644</v>
      </c>
      <c r="I44" s="115">
        <v>55646</v>
      </c>
      <c r="J44" s="114">
        <v>36974</v>
      </c>
      <c r="K44" s="114">
        <v>18672</v>
      </c>
      <c r="L44" s="422">
        <v>26919</v>
      </c>
      <c r="M44" s="423">
        <v>22866</v>
      </c>
    </row>
    <row r="45" spans="1:13" s="110" customFormat="1" ht="11.1" customHeight="1" x14ac:dyDescent="0.2">
      <c r="A45" s="421" t="s">
        <v>390</v>
      </c>
      <c r="B45" s="115">
        <v>245723</v>
      </c>
      <c r="C45" s="114">
        <v>132160</v>
      </c>
      <c r="D45" s="114">
        <v>113563</v>
      </c>
      <c r="E45" s="114">
        <v>174551</v>
      </c>
      <c r="F45" s="114">
        <v>71172</v>
      </c>
      <c r="G45" s="114">
        <v>26619</v>
      </c>
      <c r="H45" s="114">
        <v>77020</v>
      </c>
      <c r="I45" s="115">
        <v>55837</v>
      </c>
      <c r="J45" s="114">
        <v>37015</v>
      </c>
      <c r="K45" s="114">
        <v>18822</v>
      </c>
      <c r="L45" s="422">
        <v>20160</v>
      </c>
      <c r="M45" s="423">
        <v>18989</v>
      </c>
    </row>
    <row r="46" spans="1:13" ht="15" customHeight="1" x14ac:dyDescent="0.2">
      <c r="A46" s="421" t="s">
        <v>399</v>
      </c>
      <c r="B46" s="115">
        <v>245678</v>
      </c>
      <c r="C46" s="114">
        <v>132024</v>
      </c>
      <c r="D46" s="114">
        <v>113654</v>
      </c>
      <c r="E46" s="114">
        <v>174603</v>
      </c>
      <c r="F46" s="114">
        <v>71075</v>
      </c>
      <c r="G46" s="114">
        <v>25537</v>
      </c>
      <c r="H46" s="114">
        <v>77832</v>
      </c>
      <c r="I46" s="115">
        <v>55211</v>
      </c>
      <c r="J46" s="114">
        <v>36587</v>
      </c>
      <c r="K46" s="114">
        <v>18624</v>
      </c>
      <c r="L46" s="422">
        <v>21448</v>
      </c>
      <c r="M46" s="423">
        <v>22871</v>
      </c>
    </row>
    <row r="47" spans="1:13" ht="11.1" customHeight="1" x14ac:dyDescent="0.2">
      <c r="A47" s="421" t="s">
        <v>388</v>
      </c>
      <c r="B47" s="115">
        <v>246603</v>
      </c>
      <c r="C47" s="114">
        <v>132989</v>
      </c>
      <c r="D47" s="114">
        <v>113614</v>
      </c>
      <c r="E47" s="114">
        <v>174928</v>
      </c>
      <c r="F47" s="114">
        <v>71675</v>
      </c>
      <c r="G47" s="114">
        <v>24864</v>
      </c>
      <c r="H47" s="114">
        <v>78600</v>
      </c>
      <c r="I47" s="115">
        <v>55661</v>
      </c>
      <c r="J47" s="114">
        <v>36674</v>
      </c>
      <c r="K47" s="114">
        <v>18987</v>
      </c>
      <c r="L47" s="422">
        <v>19718</v>
      </c>
      <c r="M47" s="423">
        <v>18933</v>
      </c>
    </row>
    <row r="48" spans="1:13" ht="11.1" customHeight="1" x14ac:dyDescent="0.2">
      <c r="A48" s="421" t="s">
        <v>389</v>
      </c>
      <c r="B48" s="115">
        <v>251716</v>
      </c>
      <c r="C48" s="114">
        <v>135855</v>
      </c>
      <c r="D48" s="114">
        <v>115861</v>
      </c>
      <c r="E48" s="114">
        <v>178964</v>
      </c>
      <c r="F48" s="114">
        <v>72752</v>
      </c>
      <c r="G48" s="114">
        <v>27891</v>
      </c>
      <c r="H48" s="114">
        <v>79365</v>
      </c>
      <c r="I48" s="115">
        <v>55322</v>
      </c>
      <c r="J48" s="114">
        <v>35577</v>
      </c>
      <c r="K48" s="114">
        <v>19745</v>
      </c>
      <c r="L48" s="422">
        <v>29434</v>
      </c>
      <c r="M48" s="423">
        <v>24559</v>
      </c>
    </row>
    <row r="49" spans="1:17" s="110" customFormat="1" ht="11.1" customHeight="1" x14ac:dyDescent="0.2">
      <c r="A49" s="421" t="s">
        <v>390</v>
      </c>
      <c r="B49" s="115">
        <v>252054</v>
      </c>
      <c r="C49" s="114">
        <v>135474</v>
      </c>
      <c r="D49" s="114">
        <v>116580</v>
      </c>
      <c r="E49" s="114">
        <v>178329</v>
      </c>
      <c r="F49" s="114">
        <v>73725</v>
      </c>
      <c r="G49" s="114">
        <v>27400</v>
      </c>
      <c r="H49" s="114">
        <v>79776</v>
      </c>
      <c r="I49" s="115">
        <v>55808</v>
      </c>
      <c r="J49" s="114">
        <v>36110</v>
      </c>
      <c r="K49" s="114">
        <v>19698</v>
      </c>
      <c r="L49" s="422">
        <v>19614</v>
      </c>
      <c r="M49" s="423">
        <v>19582</v>
      </c>
    </row>
    <row r="50" spans="1:17" ht="15" customHeight="1" x14ac:dyDescent="0.2">
      <c r="A50" s="421" t="s">
        <v>400</v>
      </c>
      <c r="B50" s="143">
        <v>251979</v>
      </c>
      <c r="C50" s="144">
        <v>135576</v>
      </c>
      <c r="D50" s="144">
        <v>116403</v>
      </c>
      <c r="E50" s="144">
        <v>178432</v>
      </c>
      <c r="F50" s="144">
        <v>73547</v>
      </c>
      <c r="G50" s="144">
        <v>26123</v>
      </c>
      <c r="H50" s="144">
        <v>80430</v>
      </c>
      <c r="I50" s="143">
        <v>53858</v>
      </c>
      <c r="J50" s="144">
        <v>34609</v>
      </c>
      <c r="K50" s="144">
        <v>19249</v>
      </c>
      <c r="L50" s="425">
        <v>20643</v>
      </c>
      <c r="M50" s="426">
        <v>22173</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2.5647392114882082</v>
      </c>
      <c r="C6" s="479">
        <f>'Tabelle 3.3'!J11</f>
        <v>-2.4505986125953161</v>
      </c>
      <c r="D6" s="480">
        <f t="shared" ref="D6:E9" si="0">IF(OR(AND(B6&gt;=-50,B6&lt;=50),ISNUMBER(B6)=FALSE),B6,"")</f>
        <v>2.5647392114882082</v>
      </c>
      <c r="E6" s="480">
        <f t="shared" si="0"/>
        <v>-2.4505986125953161</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2.5647392114882082</v>
      </c>
      <c r="C14" s="479">
        <f>'Tabelle 3.3'!J11</f>
        <v>-2.4505986125953161</v>
      </c>
      <c r="D14" s="480">
        <f>IF(OR(AND(B14&gt;=-50,B14&lt;=50),ISNUMBER(B14)=FALSE),B14,"")</f>
        <v>2.5647392114882082</v>
      </c>
      <c r="E14" s="480">
        <f>IF(OR(AND(C14&gt;=-50,C14&lt;=50),ISNUMBER(C14)=FALSE),C14,"")</f>
        <v>-2.4505986125953161</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-0.78740157480314965</v>
      </c>
      <c r="C15" s="479">
        <f>'Tabelle 3.3'!J12</f>
        <v>11.224489795918368</v>
      </c>
      <c r="D15" s="480">
        <f t="shared" ref="D15:E45" si="3">IF(OR(AND(B15&gt;=-50,B15&lt;=50),ISNUMBER(B15)=FALSE),B15,"")</f>
        <v>-0.78740157480314965</v>
      </c>
      <c r="E15" s="480">
        <f t="shared" si="3"/>
        <v>11.224489795918368</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8.2584184062166699</v>
      </c>
      <c r="C16" s="479">
        <f>'Tabelle 3.3'!J13</f>
        <v>23.59550561797753</v>
      </c>
      <c r="D16" s="480">
        <f t="shared" si="3"/>
        <v>8.2584184062166699</v>
      </c>
      <c r="E16" s="480">
        <f t="shared" si="3"/>
        <v>23.59550561797753</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0.37670695338251453</v>
      </c>
      <c r="C17" s="479">
        <f>'Tabelle 3.3'!J14</f>
        <v>-7.0787637088733799</v>
      </c>
      <c r="D17" s="480">
        <f t="shared" si="3"/>
        <v>0.37670695338251453</v>
      </c>
      <c r="E17" s="480">
        <f t="shared" si="3"/>
        <v>-7.0787637088733799</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2.4347315928424758</v>
      </c>
      <c r="C18" s="479">
        <f>'Tabelle 3.3'!J15</f>
        <v>-0.88607594936708856</v>
      </c>
      <c r="D18" s="480">
        <f t="shared" si="3"/>
        <v>2.4347315928424758</v>
      </c>
      <c r="E18" s="480">
        <f t="shared" si="3"/>
        <v>-0.88607594936708856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0.25526483726866622</v>
      </c>
      <c r="C19" s="479">
        <f>'Tabelle 3.3'!J16</f>
        <v>-8.2135523613963031</v>
      </c>
      <c r="D19" s="480">
        <f t="shared" si="3"/>
        <v>0.25526483726866622</v>
      </c>
      <c r="E19" s="480">
        <f t="shared" si="3"/>
        <v>-8.2135523613963031</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-1.0700091715071844</v>
      </c>
      <c r="C20" s="479">
        <f>'Tabelle 3.3'!J17</f>
        <v>-22.727272727272727</v>
      </c>
      <c r="D20" s="480">
        <f t="shared" si="3"/>
        <v>-1.0700091715071844</v>
      </c>
      <c r="E20" s="480">
        <f t="shared" si="3"/>
        <v>-22.727272727272727</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5.579479498221307</v>
      </c>
      <c r="C21" s="479">
        <f>'Tabelle 3.3'!J18</f>
        <v>-0.64440538957234916</v>
      </c>
      <c r="D21" s="480">
        <f t="shared" si="3"/>
        <v>5.579479498221307</v>
      </c>
      <c r="E21" s="480">
        <f t="shared" si="3"/>
        <v>-0.64440538957234916</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0.27223767532698112</v>
      </c>
      <c r="C22" s="479">
        <f>'Tabelle 3.3'!J19</f>
        <v>-2.1944759742716609</v>
      </c>
      <c r="D22" s="480">
        <f t="shared" si="3"/>
        <v>0.27223767532698112</v>
      </c>
      <c r="E22" s="480">
        <f t="shared" si="3"/>
        <v>-2.1944759742716609</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4.131175468483816</v>
      </c>
      <c r="C23" s="479">
        <f>'Tabelle 3.3'!J20</f>
        <v>-3.50383631713555</v>
      </c>
      <c r="D23" s="480">
        <f t="shared" si="3"/>
        <v>4.131175468483816</v>
      </c>
      <c r="E23" s="480">
        <f t="shared" si="3"/>
        <v>-3.50383631713555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4.7665056360708533</v>
      </c>
      <c r="C24" s="479">
        <f>'Tabelle 3.3'!J21</f>
        <v>-5.8115109928581434</v>
      </c>
      <c r="D24" s="480">
        <f t="shared" si="3"/>
        <v>4.7665056360708533</v>
      </c>
      <c r="E24" s="480">
        <f t="shared" si="3"/>
        <v>-5.8115109928581434</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7.6064452245926724</v>
      </c>
      <c r="C25" s="479">
        <f>'Tabelle 3.3'!J22</f>
        <v>-7.4753173483779971</v>
      </c>
      <c r="D25" s="480">
        <f t="shared" si="3"/>
        <v>7.6064452245926724</v>
      </c>
      <c r="E25" s="480">
        <f t="shared" si="3"/>
        <v>-7.4753173483779971</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-0.11027384671935306</v>
      </c>
      <c r="C26" s="479">
        <f>'Tabelle 3.3'!J23</f>
        <v>1.4285714285714286</v>
      </c>
      <c r="D26" s="480">
        <f t="shared" si="3"/>
        <v>-0.11027384671935306</v>
      </c>
      <c r="E26" s="480">
        <f t="shared" si="3"/>
        <v>1.4285714285714286</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1.6649928643162959</v>
      </c>
      <c r="C27" s="479">
        <f>'Tabelle 3.3'!J24</f>
        <v>-3.8489469862018884</v>
      </c>
      <c r="D27" s="480">
        <f t="shared" si="3"/>
        <v>1.6649928643162959</v>
      </c>
      <c r="E27" s="480">
        <f t="shared" si="3"/>
        <v>-3.8489469862018884</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3.1666761250780318</v>
      </c>
      <c r="C28" s="479">
        <f>'Tabelle 3.3'!J25</f>
        <v>-1.1060433295324972</v>
      </c>
      <c r="D28" s="480">
        <f t="shared" si="3"/>
        <v>3.1666761250780318</v>
      </c>
      <c r="E28" s="480">
        <f t="shared" si="3"/>
        <v>-1.1060433295324972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-10.799808429118775</v>
      </c>
      <c r="C29" s="479">
        <f>'Tabelle 3.3'!J26</f>
        <v>-13.350785340314136</v>
      </c>
      <c r="D29" s="480">
        <f t="shared" si="3"/>
        <v>-10.799808429118775</v>
      </c>
      <c r="E29" s="480">
        <f t="shared" si="3"/>
        <v>-13.350785340314136</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3.4962488163740986</v>
      </c>
      <c r="C30" s="479">
        <f>'Tabelle 3.3'!J27</f>
        <v>10.256410256410257</v>
      </c>
      <c r="D30" s="480">
        <f t="shared" si="3"/>
        <v>3.4962488163740986</v>
      </c>
      <c r="E30" s="480">
        <f t="shared" si="3"/>
        <v>10.256410256410257</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7.3454276194002217</v>
      </c>
      <c r="C31" s="479">
        <f>'Tabelle 3.3'!J28</f>
        <v>2.3460410557184752</v>
      </c>
      <c r="D31" s="480">
        <f t="shared" si="3"/>
        <v>7.3454276194002217</v>
      </c>
      <c r="E31" s="480">
        <f t="shared" si="3"/>
        <v>2.3460410557184752</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5.1948702534816151</v>
      </c>
      <c r="C32" s="479">
        <f>'Tabelle 3.3'!J29</f>
        <v>-0.26737967914438504</v>
      </c>
      <c r="D32" s="480">
        <f t="shared" si="3"/>
        <v>5.1948702534816151</v>
      </c>
      <c r="E32" s="480">
        <f t="shared" si="3"/>
        <v>-0.26737967914438504</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2.2741116751269037</v>
      </c>
      <c r="C33" s="479">
        <f>'Tabelle 3.3'!J30</f>
        <v>2.3285899094437257</v>
      </c>
      <c r="D33" s="480">
        <f t="shared" si="3"/>
        <v>2.2741116751269037</v>
      </c>
      <c r="E33" s="480">
        <f t="shared" si="3"/>
        <v>2.3285899094437257</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1.394441735738664</v>
      </c>
      <c r="C34" s="479">
        <f>'Tabelle 3.3'!J31</f>
        <v>-1.8556207350652461</v>
      </c>
      <c r="D34" s="480">
        <f t="shared" si="3"/>
        <v>1.394441735738664</v>
      </c>
      <c r="E34" s="480">
        <f t="shared" si="3"/>
        <v>-1.8556207350652461</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-0.78740157480314965</v>
      </c>
      <c r="C37" s="479">
        <f>'Tabelle 3.3'!J34</f>
        <v>11.224489795918368</v>
      </c>
      <c r="D37" s="480">
        <f t="shared" si="3"/>
        <v>-0.78740157480314965</v>
      </c>
      <c r="E37" s="480">
        <f t="shared" si="3"/>
        <v>11.224489795918368</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2.8879683587259239</v>
      </c>
      <c r="C38" s="479">
        <f>'Tabelle 3.3'!J35</f>
        <v>-3.4718569174118885</v>
      </c>
      <c r="D38" s="480">
        <f t="shared" si="3"/>
        <v>2.8879683587259239</v>
      </c>
      <c r="E38" s="480">
        <f t="shared" si="3"/>
        <v>-3.4718569174118885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2.4987427399394542</v>
      </c>
      <c r="C39" s="479">
        <f>'Tabelle 3.3'!J36</f>
        <v>-2.4010446103174758</v>
      </c>
      <c r="D39" s="480">
        <f t="shared" si="3"/>
        <v>2.4987427399394542</v>
      </c>
      <c r="E39" s="480">
        <f t="shared" si="3"/>
        <v>-2.4010446103174758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2.4987427399394542</v>
      </c>
      <c r="C45" s="479">
        <f>'Tabelle 3.3'!J36</f>
        <v>-2.4010446103174758</v>
      </c>
      <c r="D45" s="480">
        <f t="shared" si="3"/>
        <v>2.4987427399394542</v>
      </c>
      <c r="E45" s="480">
        <f t="shared" si="3"/>
        <v>-2.4010446103174758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212739</v>
      </c>
      <c r="C51" s="486">
        <v>47485</v>
      </c>
      <c r="D51" s="486">
        <v>14893</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212654</v>
      </c>
      <c r="C52" s="486">
        <v>47883</v>
      </c>
      <c r="D52" s="486">
        <v>14967</v>
      </c>
      <c r="E52" s="487">
        <f t="shared" ref="E52:G70" si="11">IF($A$51=37802,IF(COUNTBLANK(B$51:B$70)&gt;0,#N/A,B52/B$51*100),IF(COUNTBLANK(B$51:B$75)&gt;0,#N/A,B52/B$51*100))</f>
        <v>99.96004493769361</v>
      </c>
      <c r="F52" s="487">
        <f t="shared" si="11"/>
        <v>100.83815941876382</v>
      </c>
      <c r="G52" s="487">
        <f t="shared" si="11"/>
        <v>100.49687772779158</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217032</v>
      </c>
      <c r="C53" s="486">
        <v>47339</v>
      </c>
      <c r="D53" s="486">
        <v>15970</v>
      </c>
      <c r="E53" s="487">
        <f t="shared" si="11"/>
        <v>102.01796567625119</v>
      </c>
      <c r="F53" s="487">
        <f t="shared" si="11"/>
        <v>99.692534484574082</v>
      </c>
      <c r="G53" s="487">
        <f t="shared" si="11"/>
        <v>107.23158530853421</v>
      </c>
      <c r="H53" s="488">
        <f>IF(ISERROR(L53)=TRUE,IF(MONTH(A53)=MONTH(MAX(A$51:A$75)),A53,""),"")</f>
        <v>41883</v>
      </c>
      <c r="I53" s="487">
        <f t="shared" si="12"/>
        <v>102.01796567625119</v>
      </c>
      <c r="J53" s="487">
        <f t="shared" si="10"/>
        <v>99.692534484574082</v>
      </c>
      <c r="K53" s="487">
        <f t="shared" si="10"/>
        <v>107.23158530853421</v>
      </c>
      <c r="L53" s="487" t="e">
        <f t="shared" si="13"/>
        <v>#N/A</v>
      </c>
    </row>
    <row r="54" spans="1:14" ht="15" customHeight="1" x14ac:dyDescent="0.2">
      <c r="A54" s="489" t="s">
        <v>463</v>
      </c>
      <c r="B54" s="486">
        <v>216726</v>
      </c>
      <c r="C54" s="486">
        <v>39666</v>
      </c>
      <c r="D54" s="486">
        <v>14992</v>
      </c>
      <c r="E54" s="487">
        <f t="shared" si="11"/>
        <v>101.87412745194817</v>
      </c>
      <c r="F54" s="487">
        <f t="shared" si="11"/>
        <v>83.533747499210278</v>
      </c>
      <c r="G54" s="487">
        <f t="shared" si="11"/>
        <v>100.66474182501845</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217169</v>
      </c>
      <c r="C55" s="486">
        <v>38491</v>
      </c>
      <c r="D55" s="486">
        <v>14605</v>
      </c>
      <c r="E55" s="487">
        <f t="shared" si="11"/>
        <v>102.08236383549796</v>
      </c>
      <c r="F55" s="487">
        <f t="shared" si="11"/>
        <v>81.059281878487937</v>
      </c>
      <c r="G55" s="487">
        <f t="shared" si="11"/>
        <v>98.066205599946286</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218194</v>
      </c>
      <c r="C56" s="486">
        <v>38870</v>
      </c>
      <c r="D56" s="486">
        <v>14725</v>
      </c>
      <c r="E56" s="487">
        <f t="shared" si="11"/>
        <v>102.56417488095741</v>
      </c>
      <c r="F56" s="487">
        <f t="shared" si="11"/>
        <v>81.857428661682647</v>
      </c>
      <c r="G56" s="487">
        <f t="shared" si="11"/>
        <v>98.87195326663533</v>
      </c>
      <c r="H56" s="488" t="str">
        <f t="shared" si="14"/>
        <v/>
      </c>
      <c r="I56" s="487" t="str">
        <f t="shared" si="12"/>
        <v/>
      </c>
      <c r="J56" s="487" t="str">
        <f t="shared" si="10"/>
        <v/>
      </c>
      <c r="K56" s="487" t="str">
        <f t="shared" si="10"/>
        <v/>
      </c>
      <c r="L56" s="487" t="e">
        <f t="shared" si="13"/>
        <v>#N/A</v>
      </c>
    </row>
    <row r="57" spans="1:14" ht="15" customHeight="1" x14ac:dyDescent="0.2">
      <c r="A57" s="489">
        <v>42248</v>
      </c>
      <c r="B57" s="486">
        <v>222444</v>
      </c>
      <c r="C57" s="486">
        <v>38776</v>
      </c>
      <c r="D57" s="486">
        <v>15948</v>
      </c>
      <c r="E57" s="487">
        <f t="shared" si="11"/>
        <v>104.56192799627712</v>
      </c>
      <c r="F57" s="487">
        <f t="shared" si="11"/>
        <v>81.659471412024857</v>
      </c>
      <c r="G57" s="487">
        <f t="shared" si="11"/>
        <v>107.08386490297454</v>
      </c>
      <c r="H57" s="488">
        <f t="shared" si="14"/>
        <v>42248</v>
      </c>
      <c r="I57" s="487">
        <f t="shared" si="12"/>
        <v>104.56192799627712</v>
      </c>
      <c r="J57" s="487">
        <f t="shared" si="10"/>
        <v>81.659471412024857</v>
      </c>
      <c r="K57" s="487">
        <f t="shared" si="10"/>
        <v>107.08386490297454</v>
      </c>
      <c r="L57" s="487" t="e">
        <f t="shared" si="13"/>
        <v>#N/A</v>
      </c>
    </row>
    <row r="58" spans="1:14" ht="15" customHeight="1" x14ac:dyDescent="0.2">
      <c r="A58" s="489" t="s">
        <v>466</v>
      </c>
      <c r="B58" s="486">
        <v>222648</v>
      </c>
      <c r="C58" s="486">
        <v>38767</v>
      </c>
      <c r="D58" s="486">
        <v>15897</v>
      </c>
      <c r="E58" s="487">
        <f t="shared" si="11"/>
        <v>104.65782014581247</v>
      </c>
      <c r="F58" s="487">
        <f t="shared" si="11"/>
        <v>81.640518058334209</v>
      </c>
      <c r="G58" s="487">
        <f t="shared" si="11"/>
        <v>106.74142214463171</v>
      </c>
      <c r="H58" s="488" t="str">
        <f t="shared" si="14"/>
        <v/>
      </c>
      <c r="I58" s="487" t="str">
        <f t="shared" si="12"/>
        <v/>
      </c>
      <c r="J58" s="487" t="str">
        <f t="shared" si="10"/>
        <v/>
      </c>
      <c r="K58" s="487" t="str">
        <f t="shared" si="10"/>
        <v/>
      </c>
      <c r="L58" s="487" t="e">
        <f t="shared" si="13"/>
        <v>#N/A</v>
      </c>
    </row>
    <row r="59" spans="1:14" ht="15" customHeight="1" x14ac:dyDescent="0.2">
      <c r="A59" s="489" t="s">
        <v>467</v>
      </c>
      <c r="B59" s="486">
        <v>222751</v>
      </c>
      <c r="C59" s="486">
        <v>38348</v>
      </c>
      <c r="D59" s="486">
        <v>15683</v>
      </c>
      <c r="E59" s="487">
        <f t="shared" si="11"/>
        <v>104.70623628013669</v>
      </c>
      <c r="F59" s="487">
        <f t="shared" si="11"/>
        <v>80.758134147625569</v>
      </c>
      <c r="G59" s="487">
        <f t="shared" si="11"/>
        <v>105.30450547236958</v>
      </c>
      <c r="H59" s="488" t="str">
        <f t="shared" si="14"/>
        <v/>
      </c>
      <c r="I59" s="487" t="str">
        <f t="shared" si="12"/>
        <v/>
      </c>
      <c r="J59" s="487" t="str">
        <f t="shared" si="10"/>
        <v/>
      </c>
      <c r="K59" s="487" t="str">
        <f t="shared" si="10"/>
        <v/>
      </c>
      <c r="L59" s="487" t="e">
        <f t="shared" si="13"/>
        <v>#N/A</v>
      </c>
    </row>
    <row r="60" spans="1:14" ht="15" customHeight="1" x14ac:dyDescent="0.2">
      <c r="A60" s="489" t="s">
        <v>468</v>
      </c>
      <c r="B60" s="486">
        <v>223669</v>
      </c>
      <c r="C60" s="486">
        <v>38963</v>
      </c>
      <c r="D60" s="486">
        <v>15901</v>
      </c>
      <c r="E60" s="487">
        <f t="shared" si="11"/>
        <v>105.13775095304577</v>
      </c>
      <c r="F60" s="487">
        <f t="shared" si="11"/>
        <v>82.053279983152578</v>
      </c>
      <c r="G60" s="487">
        <f t="shared" si="11"/>
        <v>106.768280400188</v>
      </c>
      <c r="H60" s="488" t="str">
        <f t="shared" si="14"/>
        <v/>
      </c>
      <c r="I60" s="487" t="str">
        <f t="shared" si="12"/>
        <v/>
      </c>
      <c r="J60" s="487" t="str">
        <f t="shared" si="10"/>
        <v/>
      </c>
      <c r="K60" s="487" t="str">
        <f t="shared" si="10"/>
        <v/>
      </c>
      <c r="L60" s="487" t="e">
        <f t="shared" si="13"/>
        <v>#N/A</v>
      </c>
    </row>
    <row r="61" spans="1:14" ht="15" customHeight="1" x14ac:dyDescent="0.2">
      <c r="A61" s="489">
        <v>42614</v>
      </c>
      <c r="B61" s="486">
        <v>230651</v>
      </c>
      <c r="C61" s="486">
        <v>37997</v>
      </c>
      <c r="D61" s="486">
        <v>16671</v>
      </c>
      <c r="E61" s="487">
        <f t="shared" si="11"/>
        <v>108.41970677684863</v>
      </c>
      <c r="F61" s="487">
        <f t="shared" si="11"/>
        <v>80.018953353690634</v>
      </c>
      <c r="G61" s="487">
        <f t="shared" si="11"/>
        <v>111.93849459477607</v>
      </c>
      <c r="H61" s="488">
        <f t="shared" si="14"/>
        <v>42614</v>
      </c>
      <c r="I61" s="487">
        <f t="shared" si="12"/>
        <v>108.41970677684863</v>
      </c>
      <c r="J61" s="487">
        <f t="shared" si="10"/>
        <v>80.018953353690634</v>
      </c>
      <c r="K61" s="487">
        <f t="shared" si="10"/>
        <v>111.93849459477607</v>
      </c>
      <c r="L61" s="487" t="e">
        <f t="shared" si="13"/>
        <v>#N/A</v>
      </c>
    </row>
    <row r="62" spans="1:14" ht="15" customHeight="1" x14ac:dyDescent="0.2">
      <c r="A62" s="489" t="s">
        <v>469</v>
      </c>
      <c r="B62" s="486">
        <v>231218</v>
      </c>
      <c r="C62" s="486">
        <v>38389</v>
      </c>
      <c r="D62" s="486">
        <v>16681</v>
      </c>
      <c r="E62" s="487">
        <f t="shared" si="11"/>
        <v>108.68623054541011</v>
      </c>
      <c r="F62" s="487">
        <f t="shared" si="11"/>
        <v>80.844477203327372</v>
      </c>
      <c r="G62" s="487">
        <f t="shared" si="11"/>
        <v>112.00564023366681</v>
      </c>
      <c r="H62" s="488" t="str">
        <f t="shared" si="14"/>
        <v/>
      </c>
      <c r="I62" s="487" t="str">
        <f t="shared" si="12"/>
        <v/>
      </c>
      <c r="J62" s="487" t="str">
        <f t="shared" si="10"/>
        <v/>
      </c>
      <c r="K62" s="487" t="str">
        <f t="shared" si="10"/>
        <v/>
      </c>
      <c r="L62" s="487" t="e">
        <f t="shared" si="13"/>
        <v>#N/A</v>
      </c>
    </row>
    <row r="63" spans="1:14" ht="15" customHeight="1" x14ac:dyDescent="0.2">
      <c r="A63" s="489" t="s">
        <v>470</v>
      </c>
      <c r="B63" s="486">
        <v>230757</v>
      </c>
      <c r="C63" s="486">
        <v>37475</v>
      </c>
      <c r="D63" s="486">
        <v>16570</v>
      </c>
      <c r="E63" s="487">
        <f t="shared" si="11"/>
        <v>108.46953308984249</v>
      </c>
      <c r="F63" s="487">
        <f t="shared" si="11"/>
        <v>78.91965883963357</v>
      </c>
      <c r="G63" s="487">
        <f t="shared" si="11"/>
        <v>111.26032364197947</v>
      </c>
      <c r="H63" s="488" t="str">
        <f t="shared" si="14"/>
        <v/>
      </c>
      <c r="I63" s="487" t="str">
        <f t="shared" si="12"/>
        <v/>
      </c>
      <c r="J63" s="487" t="str">
        <f t="shared" si="10"/>
        <v/>
      </c>
      <c r="K63" s="487" t="str">
        <f t="shared" si="10"/>
        <v/>
      </c>
      <c r="L63" s="487" t="e">
        <f t="shared" si="13"/>
        <v>#N/A</v>
      </c>
    </row>
    <row r="64" spans="1:14" ht="15" customHeight="1" x14ac:dyDescent="0.2">
      <c r="A64" s="489" t="s">
        <v>471</v>
      </c>
      <c r="B64" s="486">
        <v>231529</v>
      </c>
      <c r="C64" s="486">
        <v>37895</v>
      </c>
      <c r="D64" s="486">
        <v>16798</v>
      </c>
      <c r="E64" s="487">
        <f t="shared" si="11"/>
        <v>108.83241906749586</v>
      </c>
      <c r="F64" s="487">
        <f t="shared" si="11"/>
        <v>79.804148678530069</v>
      </c>
      <c r="G64" s="487">
        <f t="shared" si="11"/>
        <v>112.79124420868865</v>
      </c>
      <c r="H64" s="488" t="str">
        <f t="shared" si="14"/>
        <v/>
      </c>
      <c r="I64" s="487" t="str">
        <f t="shared" si="12"/>
        <v/>
      </c>
      <c r="J64" s="487" t="str">
        <f t="shared" si="10"/>
        <v/>
      </c>
      <c r="K64" s="487" t="str">
        <f t="shared" si="10"/>
        <v/>
      </c>
      <c r="L64" s="487" t="e">
        <f t="shared" si="13"/>
        <v>#N/A</v>
      </c>
    </row>
    <row r="65" spans="1:12" ht="15" customHeight="1" x14ac:dyDescent="0.2">
      <c r="A65" s="489">
        <v>42979</v>
      </c>
      <c r="B65" s="486">
        <v>237398</v>
      </c>
      <c r="C65" s="486">
        <v>37387</v>
      </c>
      <c r="D65" s="486">
        <v>17422</v>
      </c>
      <c r="E65" s="487">
        <f t="shared" si="11"/>
        <v>111.59119860486324</v>
      </c>
      <c r="F65" s="487">
        <f t="shared" si="11"/>
        <v>78.734337159102878</v>
      </c>
      <c r="G65" s="487">
        <f t="shared" si="11"/>
        <v>116.98113207547169</v>
      </c>
      <c r="H65" s="488">
        <f t="shared" si="14"/>
        <v>42979</v>
      </c>
      <c r="I65" s="487">
        <f t="shared" si="12"/>
        <v>111.59119860486324</v>
      </c>
      <c r="J65" s="487">
        <f t="shared" si="10"/>
        <v>78.734337159102878</v>
      </c>
      <c r="K65" s="487">
        <f t="shared" si="10"/>
        <v>116.98113207547169</v>
      </c>
      <c r="L65" s="487" t="e">
        <f t="shared" si="13"/>
        <v>#N/A</v>
      </c>
    </row>
    <row r="66" spans="1:12" ht="15" customHeight="1" x14ac:dyDescent="0.2">
      <c r="A66" s="489" t="s">
        <v>472</v>
      </c>
      <c r="B66" s="486">
        <v>240012</v>
      </c>
      <c r="C66" s="486">
        <v>37486</v>
      </c>
      <c r="D66" s="486">
        <v>17575</v>
      </c>
      <c r="E66" s="487">
        <f t="shared" si="11"/>
        <v>112.81993428567398</v>
      </c>
      <c r="F66" s="487">
        <f t="shared" si="11"/>
        <v>78.942824049699894</v>
      </c>
      <c r="G66" s="487">
        <f t="shared" si="11"/>
        <v>118.00846035050023</v>
      </c>
      <c r="H66" s="488" t="str">
        <f t="shared" si="14"/>
        <v/>
      </c>
      <c r="I66" s="487" t="str">
        <f t="shared" si="12"/>
        <v/>
      </c>
      <c r="J66" s="487" t="str">
        <f t="shared" si="10"/>
        <v/>
      </c>
      <c r="K66" s="487" t="str">
        <f t="shared" si="10"/>
        <v/>
      </c>
      <c r="L66" s="487" t="e">
        <f t="shared" si="13"/>
        <v>#N/A</v>
      </c>
    </row>
    <row r="67" spans="1:12" ht="15" customHeight="1" x14ac:dyDescent="0.2">
      <c r="A67" s="489" t="s">
        <v>473</v>
      </c>
      <c r="B67" s="486">
        <v>238700</v>
      </c>
      <c r="C67" s="486">
        <v>37035</v>
      </c>
      <c r="D67" s="486">
        <v>17495</v>
      </c>
      <c r="E67" s="487">
        <f t="shared" si="11"/>
        <v>112.20321614748589</v>
      </c>
      <c r="F67" s="487">
        <f t="shared" si="11"/>
        <v>77.993050436980099</v>
      </c>
      <c r="G67" s="487">
        <f t="shared" si="11"/>
        <v>117.4712952393742</v>
      </c>
      <c r="H67" s="488" t="str">
        <f t="shared" si="14"/>
        <v/>
      </c>
      <c r="I67" s="487" t="str">
        <f t="shared" si="12"/>
        <v/>
      </c>
      <c r="J67" s="487" t="str">
        <f t="shared" si="12"/>
        <v/>
      </c>
      <c r="K67" s="487" t="str">
        <f t="shared" si="12"/>
        <v/>
      </c>
      <c r="L67" s="487" t="e">
        <f t="shared" si="13"/>
        <v>#N/A</v>
      </c>
    </row>
    <row r="68" spans="1:12" ht="15" customHeight="1" x14ac:dyDescent="0.2">
      <c r="A68" s="489" t="s">
        <v>474</v>
      </c>
      <c r="B68" s="486">
        <v>239745</v>
      </c>
      <c r="C68" s="486">
        <v>37506</v>
      </c>
      <c r="D68" s="486">
        <v>17805</v>
      </c>
      <c r="E68" s="487">
        <f t="shared" si="11"/>
        <v>112.69442838407626</v>
      </c>
      <c r="F68" s="487">
        <f t="shared" si="11"/>
        <v>78.98494261345688</v>
      </c>
      <c r="G68" s="487">
        <f t="shared" si="11"/>
        <v>119.55281004498757</v>
      </c>
      <c r="H68" s="488" t="str">
        <f t="shared" si="14"/>
        <v/>
      </c>
      <c r="I68" s="487" t="str">
        <f t="shared" si="12"/>
        <v/>
      </c>
      <c r="J68" s="487" t="str">
        <f t="shared" si="12"/>
        <v/>
      </c>
      <c r="K68" s="487" t="str">
        <f t="shared" si="12"/>
        <v/>
      </c>
      <c r="L68" s="487" t="e">
        <f t="shared" si="13"/>
        <v>#N/A</v>
      </c>
    </row>
    <row r="69" spans="1:12" ht="15" customHeight="1" x14ac:dyDescent="0.2">
      <c r="A69" s="489">
        <v>43344</v>
      </c>
      <c r="B69" s="486">
        <v>244563</v>
      </c>
      <c r="C69" s="486">
        <v>36974</v>
      </c>
      <c r="D69" s="486">
        <v>18672</v>
      </c>
      <c r="E69" s="487">
        <f t="shared" si="11"/>
        <v>114.95917532751399</v>
      </c>
      <c r="F69" s="487">
        <f t="shared" si="11"/>
        <v>77.864588817521323</v>
      </c>
      <c r="G69" s="487">
        <f t="shared" si="11"/>
        <v>125.37433693681595</v>
      </c>
      <c r="H69" s="488">
        <f t="shared" si="14"/>
        <v>43344</v>
      </c>
      <c r="I69" s="487">
        <f t="shared" si="12"/>
        <v>114.95917532751399</v>
      </c>
      <c r="J69" s="487">
        <f t="shared" si="12"/>
        <v>77.864588817521323</v>
      </c>
      <c r="K69" s="487">
        <f t="shared" si="12"/>
        <v>125.37433693681595</v>
      </c>
      <c r="L69" s="487" t="e">
        <f t="shared" si="13"/>
        <v>#N/A</v>
      </c>
    </row>
    <row r="70" spans="1:12" ht="15" customHeight="1" x14ac:dyDescent="0.2">
      <c r="A70" s="489" t="s">
        <v>475</v>
      </c>
      <c r="B70" s="486">
        <v>245723</v>
      </c>
      <c r="C70" s="486">
        <v>37015</v>
      </c>
      <c r="D70" s="486">
        <v>18822</v>
      </c>
      <c r="E70" s="487">
        <f t="shared" si="11"/>
        <v>115.50444441310714</v>
      </c>
      <c r="F70" s="487">
        <f t="shared" si="11"/>
        <v>77.950931873223126</v>
      </c>
      <c r="G70" s="487">
        <f t="shared" si="11"/>
        <v>126.38152152017726</v>
      </c>
      <c r="H70" s="488" t="str">
        <f t="shared" si="14"/>
        <v/>
      </c>
      <c r="I70" s="487" t="str">
        <f t="shared" si="12"/>
        <v/>
      </c>
      <c r="J70" s="487" t="str">
        <f t="shared" si="12"/>
        <v/>
      </c>
      <c r="K70" s="487" t="str">
        <f t="shared" si="12"/>
        <v/>
      </c>
      <c r="L70" s="487" t="e">
        <f t="shared" si="13"/>
        <v>#N/A</v>
      </c>
    </row>
    <row r="71" spans="1:12" ht="15" customHeight="1" x14ac:dyDescent="0.2">
      <c r="A71" s="489" t="s">
        <v>476</v>
      </c>
      <c r="B71" s="486">
        <v>245678</v>
      </c>
      <c r="C71" s="486">
        <v>36587</v>
      </c>
      <c r="D71" s="486">
        <v>18624</v>
      </c>
      <c r="E71" s="490">
        <f t="shared" ref="E71:G75" si="15">IF($A$51=37802,IF(COUNTBLANK(B$51:B$70)&gt;0,#N/A,IF(ISBLANK(B71)=FALSE,B71/B$51*100,#N/A)),IF(COUNTBLANK(B$51:B$75)&gt;0,#N/A,B71/B$51*100))</f>
        <v>115.48329173306257</v>
      </c>
      <c r="F71" s="490">
        <f t="shared" si="15"/>
        <v>77.049594608823838</v>
      </c>
      <c r="G71" s="490">
        <f t="shared" si="15"/>
        <v>125.05203787014034</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246603</v>
      </c>
      <c r="C72" s="486">
        <v>36674</v>
      </c>
      <c r="D72" s="486">
        <v>18987</v>
      </c>
      <c r="E72" s="490">
        <f t="shared" si="15"/>
        <v>115.91809682286747</v>
      </c>
      <c r="F72" s="490">
        <f t="shared" si="15"/>
        <v>77.232810361166685</v>
      </c>
      <c r="G72" s="490">
        <f t="shared" si="15"/>
        <v>127.48942456187471</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251716</v>
      </c>
      <c r="C73" s="486">
        <v>35577</v>
      </c>
      <c r="D73" s="486">
        <v>19745</v>
      </c>
      <c r="E73" s="490">
        <f t="shared" si="15"/>
        <v>118.32151133548621</v>
      </c>
      <c r="F73" s="490">
        <f t="shared" si="15"/>
        <v>74.922607139096556</v>
      </c>
      <c r="G73" s="490">
        <f t="shared" si="15"/>
        <v>132.57906398979387</v>
      </c>
      <c r="H73" s="491">
        <f>IF(A$51=37802,IF(ISERROR(L73)=TRUE,IF(ISBLANK(A73)=FALSE,IF(MONTH(A73)=MONTH(MAX(A$51:A$75)),A73,""),""),""),IF(ISERROR(L73)=TRUE,IF(MONTH(A73)=MONTH(MAX(A$51:A$75)),A73,""),""))</f>
        <v>43709</v>
      </c>
      <c r="I73" s="487">
        <f t="shared" si="12"/>
        <v>118.32151133548621</v>
      </c>
      <c r="J73" s="487">
        <f t="shared" si="12"/>
        <v>74.922607139096556</v>
      </c>
      <c r="K73" s="487">
        <f t="shared" si="12"/>
        <v>132.57906398979387</v>
      </c>
      <c r="L73" s="487" t="e">
        <f t="shared" si="13"/>
        <v>#N/A</v>
      </c>
    </row>
    <row r="74" spans="1:12" ht="15" customHeight="1" x14ac:dyDescent="0.2">
      <c r="A74" s="489" t="s">
        <v>478</v>
      </c>
      <c r="B74" s="486">
        <v>252054</v>
      </c>
      <c r="C74" s="486">
        <v>36110</v>
      </c>
      <c r="D74" s="486">
        <v>19698</v>
      </c>
      <c r="E74" s="490">
        <f t="shared" si="15"/>
        <v>118.4803914655987</v>
      </c>
      <c r="F74" s="490">
        <f t="shared" si="15"/>
        <v>76.045066863219972</v>
      </c>
      <c r="G74" s="490">
        <f t="shared" si="15"/>
        <v>132.26347948700732</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251979</v>
      </c>
      <c r="C75" s="492">
        <v>34609</v>
      </c>
      <c r="D75" s="492">
        <v>19249</v>
      </c>
      <c r="E75" s="490">
        <f t="shared" si="15"/>
        <v>118.44513699885775</v>
      </c>
      <c r="F75" s="490">
        <f t="shared" si="15"/>
        <v>72.884068653258922</v>
      </c>
      <c r="G75" s="490">
        <f t="shared" si="15"/>
        <v>129.24864030081247</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118.32151133548621</v>
      </c>
      <c r="J77" s="487">
        <f>IF(J75&lt;&gt;"",J75,IF(J74&lt;&gt;"",J74,IF(J73&lt;&gt;"",J73,IF(J72&lt;&gt;"",J72,IF(J71&lt;&gt;"",J71,IF(J70&lt;&gt;"",J70,""))))))</f>
        <v>74.922607139096556</v>
      </c>
      <c r="K77" s="487">
        <f>IF(K75&lt;&gt;"",K75,IF(K74&lt;&gt;"",K74,IF(K73&lt;&gt;"",K73,IF(K72&lt;&gt;"",K72,IF(K71&lt;&gt;"",K71,IF(K70&lt;&gt;"",K70,""))))))</f>
        <v>132.57906398979387</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+18,3%</v>
      </c>
      <c r="J79" s="487" t="str">
        <f>"GeB - ausschließlich: "&amp;IF(J77&gt;100,"+","")&amp;TEXT(J77-100,"0,0")&amp;"%"</f>
        <v>GeB - ausschließlich: -25,1%</v>
      </c>
      <c r="K79" s="487" t="str">
        <f>"GeB - im Nebenjob: "&amp;IF(K77&gt;100,"+","")&amp;TEXT(K77-100,"0,0")&amp;"%"</f>
        <v>GeB - im Nebenjob: +32,6%</v>
      </c>
    </row>
    <row r="81" spans="9:9" ht="15" customHeight="1" x14ac:dyDescent="0.2">
      <c r="I81" s="487" t="str">
        <f>IF(ISERROR(HLOOKUP(1,I$78:K$79,2,FALSE)),"",HLOOKUP(1,I$78:K$79,2,FALSE))</f>
        <v>GeB - im Nebenjob: +32,6%</v>
      </c>
    </row>
    <row r="82" spans="9:9" ht="15" customHeight="1" x14ac:dyDescent="0.2">
      <c r="I82" s="487" t="str">
        <f>IF(ISERROR(HLOOKUP(2,I$78:K$79,2,FALSE)),"",HLOOKUP(2,I$78:K$79,2,FALSE))</f>
        <v>SvB: +18,3%</v>
      </c>
    </row>
    <row r="83" spans="9:9" ht="15" customHeight="1" x14ac:dyDescent="0.2">
      <c r="I83" s="487" t="str">
        <f>IF(ISERROR(HLOOKUP(3,I$78:K$79,2,FALSE)),"",HLOOKUP(3,I$78:K$79,2,FALSE))</f>
        <v>GeB - ausschließlich: -25,1%</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251979</v>
      </c>
      <c r="E12" s="114">
        <v>252054</v>
      </c>
      <c r="F12" s="114">
        <v>251716</v>
      </c>
      <c r="G12" s="114">
        <v>246603</v>
      </c>
      <c r="H12" s="114">
        <v>245678</v>
      </c>
      <c r="I12" s="115">
        <v>6301</v>
      </c>
      <c r="J12" s="116">
        <v>2.5647392114882082</v>
      </c>
      <c r="N12" s="117"/>
    </row>
    <row r="13" spans="1:15" s="110" customFormat="1" ht="13.5" customHeight="1" x14ac:dyDescent="0.2">
      <c r="A13" s="118" t="s">
        <v>105</v>
      </c>
      <c r="B13" s="119" t="s">
        <v>106</v>
      </c>
      <c r="C13" s="113">
        <v>53.804483706975581</v>
      </c>
      <c r="D13" s="114">
        <v>135576</v>
      </c>
      <c r="E13" s="114">
        <v>135474</v>
      </c>
      <c r="F13" s="114">
        <v>135855</v>
      </c>
      <c r="G13" s="114">
        <v>132989</v>
      </c>
      <c r="H13" s="114">
        <v>132024</v>
      </c>
      <c r="I13" s="115">
        <v>3552</v>
      </c>
      <c r="J13" s="116">
        <v>2.6904199236502455</v>
      </c>
    </row>
    <row r="14" spans="1:15" s="110" customFormat="1" ht="13.5" customHeight="1" x14ac:dyDescent="0.2">
      <c r="A14" s="120"/>
      <c r="B14" s="119" t="s">
        <v>107</v>
      </c>
      <c r="C14" s="113">
        <v>46.195516293024419</v>
      </c>
      <c r="D14" s="114">
        <v>116403</v>
      </c>
      <c r="E14" s="114">
        <v>116580</v>
      </c>
      <c r="F14" s="114">
        <v>115861</v>
      </c>
      <c r="G14" s="114">
        <v>113614</v>
      </c>
      <c r="H14" s="114">
        <v>113654</v>
      </c>
      <c r="I14" s="115">
        <v>2749</v>
      </c>
      <c r="J14" s="116">
        <v>2.4187446108363981</v>
      </c>
    </row>
    <row r="15" spans="1:15" s="110" customFormat="1" ht="13.5" customHeight="1" x14ac:dyDescent="0.2">
      <c r="A15" s="118" t="s">
        <v>105</v>
      </c>
      <c r="B15" s="121" t="s">
        <v>108</v>
      </c>
      <c r="C15" s="113">
        <v>10.367133769083932</v>
      </c>
      <c r="D15" s="114">
        <v>26123</v>
      </c>
      <c r="E15" s="114">
        <v>27400</v>
      </c>
      <c r="F15" s="114">
        <v>27891</v>
      </c>
      <c r="G15" s="114">
        <v>24864</v>
      </c>
      <c r="H15" s="114">
        <v>25537</v>
      </c>
      <c r="I15" s="115">
        <v>586</v>
      </c>
      <c r="J15" s="116">
        <v>2.2947096369972981</v>
      </c>
    </row>
    <row r="16" spans="1:15" s="110" customFormat="1" ht="13.5" customHeight="1" x14ac:dyDescent="0.2">
      <c r="A16" s="118"/>
      <c r="B16" s="121" t="s">
        <v>109</v>
      </c>
      <c r="C16" s="113">
        <v>70.049091392536681</v>
      </c>
      <c r="D16" s="114">
        <v>176509</v>
      </c>
      <c r="E16" s="114">
        <v>175961</v>
      </c>
      <c r="F16" s="114">
        <v>175776</v>
      </c>
      <c r="G16" s="114">
        <v>174597</v>
      </c>
      <c r="H16" s="114">
        <v>173701</v>
      </c>
      <c r="I16" s="115">
        <v>2808</v>
      </c>
      <c r="J16" s="116">
        <v>1.6165710041968671</v>
      </c>
    </row>
    <row r="17" spans="1:10" s="110" customFormat="1" ht="13.5" customHeight="1" x14ac:dyDescent="0.2">
      <c r="A17" s="118"/>
      <c r="B17" s="121" t="s">
        <v>110</v>
      </c>
      <c r="C17" s="113">
        <v>18.52336901090964</v>
      </c>
      <c r="D17" s="114">
        <v>46675</v>
      </c>
      <c r="E17" s="114">
        <v>46022</v>
      </c>
      <c r="F17" s="114">
        <v>45483</v>
      </c>
      <c r="G17" s="114">
        <v>44705</v>
      </c>
      <c r="H17" s="114">
        <v>44091</v>
      </c>
      <c r="I17" s="115">
        <v>2584</v>
      </c>
      <c r="J17" s="116">
        <v>5.8606064729763441</v>
      </c>
    </row>
    <row r="18" spans="1:10" s="110" customFormat="1" ht="13.5" customHeight="1" x14ac:dyDescent="0.2">
      <c r="A18" s="120"/>
      <c r="B18" s="121" t="s">
        <v>111</v>
      </c>
      <c r="C18" s="113">
        <v>1.0604058274697494</v>
      </c>
      <c r="D18" s="114">
        <v>2672</v>
      </c>
      <c r="E18" s="114">
        <v>2671</v>
      </c>
      <c r="F18" s="114">
        <v>2566</v>
      </c>
      <c r="G18" s="114">
        <v>2437</v>
      </c>
      <c r="H18" s="114">
        <v>2349</v>
      </c>
      <c r="I18" s="115">
        <v>323</v>
      </c>
      <c r="J18" s="116">
        <v>13.750532141336739</v>
      </c>
    </row>
    <row r="19" spans="1:10" s="110" customFormat="1" ht="13.5" customHeight="1" x14ac:dyDescent="0.2">
      <c r="A19" s="120"/>
      <c r="B19" s="121" t="s">
        <v>112</v>
      </c>
      <c r="C19" s="113">
        <v>0.34804487675560264</v>
      </c>
      <c r="D19" s="114">
        <v>877</v>
      </c>
      <c r="E19" s="114">
        <v>864</v>
      </c>
      <c r="F19" s="114">
        <v>868</v>
      </c>
      <c r="G19" s="114">
        <v>739</v>
      </c>
      <c r="H19" s="114">
        <v>698</v>
      </c>
      <c r="I19" s="115">
        <v>179</v>
      </c>
      <c r="J19" s="116">
        <v>25.644699140401148</v>
      </c>
    </row>
    <row r="20" spans="1:10" s="110" customFormat="1" ht="13.5" customHeight="1" x14ac:dyDescent="0.2">
      <c r="A20" s="118" t="s">
        <v>113</v>
      </c>
      <c r="B20" s="122" t="s">
        <v>114</v>
      </c>
      <c r="C20" s="113">
        <v>70.812250227201474</v>
      </c>
      <c r="D20" s="114">
        <v>178432</v>
      </c>
      <c r="E20" s="114">
        <v>178329</v>
      </c>
      <c r="F20" s="114">
        <v>178964</v>
      </c>
      <c r="G20" s="114">
        <v>174928</v>
      </c>
      <c r="H20" s="114">
        <v>174603</v>
      </c>
      <c r="I20" s="115">
        <v>3829</v>
      </c>
      <c r="J20" s="116">
        <v>2.1929749202476474</v>
      </c>
    </row>
    <row r="21" spans="1:10" s="110" customFormat="1" ht="13.5" customHeight="1" x14ac:dyDescent="0.2">
      <c r="A21" s="120"/>
      <c r="B21" s="122" t="s">
        <v>115</v>
      </c>
      <c r="C21" s="113">
        <v>29.187749772798526</v>
      </c>
      <c r="D21" s="114">
        <v>73547</v>
      </c>
      <c r="E21" s="114">
        <v>73725</v>
      </c>
      <c r="F21" s="114">
        <v>72752</v>
      </c>
      <c r="G21" s="114">
        <v>71675</v>
      </c>
      <c r="H21" s="114">
        <v>71075</v>
      </c>
      <c r="I21" s="115">
        <v>2472</v>
      </c>
      <c r="J21" s="116">
        <v>3.4780161800914526</v>
      </c>
    </row>
    <row r="22" spans="1:10" s="110" customFormat="1" ht="13.5" customHeight="1" x14ac:dyDescent="0.2">
      <c r="A22" s="118" t="s">
        <v>113</v>
      </c>
      <c r="B22" s="122" t="s">
        <v>116</v>
      </c>
      <c r="C22" s="113">
        <v>87.048523884926922</v>
      </c>
      <c r="D22" s="114">
        <v>219344</v>
      </c>
      <c r="E22" s="114">
        <v>219561</v>
      </c>
      <c r="F22" s="114">
        <v>219564</v>
      </c>
      <c r="G22" s="114">
        <v>215182</v>
      </c>
      <c r="H22" s="114">
        <v>215440</v>
      </c>
      <c r="I22" s="115">
        <v>3904</v>
      </c>
      <c r="J22" s="116">
        <v>1.812105458596361</v>
      </c>
    </row>
    <row r="23" spans="1:10" s="110" customFormat="1" ht="13.5" customHeight="1" x14ac:dyDescent="0.2">
      <c r="A23" s="123"/>
      <c r="B23" s="124" t="s">
        <v>117</v>
      </c>
      <c r="C23" s="125">
        <v>12.881629024640942</v>
      </c>
      <c r="D23" s="114">
        <v>32459</v>
      </c>
      <c r="E23" s="114">
        <v>32323</v>
      </c>
      <c r="F23" s="114">
        <v>31982</v>
      </c>
      <c r="G23" s="114">
        <v>31240</v>
      </c>
      <c r="H23" s="114">
        <v>30054</v>
      </c>
      <c r="I23" s="115">
        <v>2405</v>
      </c>
      <c r="J23" s="116">
        <v>8.0022625939974716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53858</v>
      </c>
      <c r="E26" s="114">
        <v>55808</v>
      </c>
      <c r="F26" s="114">
        <v>55322</v>
      </c>
      <c r="G26" s="114">
        <v>55661</v>
      </c>
      <c r="H26" s="140">
        <v>55211</v>
      </c>
      <c r="I26" s="115">
        <v>-1353</v>
      </c>
      <c r="J26" s="116">
        <v>-2.4505986125953161</v>
      </c>
    </row>
    <row r="27" spans="1:10" s="110" customFormat="1" ht="13.5" customHeight="1" x14ac:dyDescent="0.2">
      <c r="A27" s="118" t="s">
        <v>105</v>
      </c>
      <c r="B27" s="119" t="s">
        <v>106</v>
      </c>
      <c r="C27" s="113">
        <v>41.290059044153146</v>
      </c>
      <c r="D27" s="115">
        <v>22238</v>
      </c>
      <c r="E27" s="114">
        <v>23073</v>
      </c>
      <c r="F27" s="114">
        <v>22924</v>
      </c>
      <c r="G27" s="114">
        <v>22952</v>
      </c>
      <c r="H27" s="140">
        <v>22808</v>
      </c>
      <c r="I27" s="115">
        <v>-570</v>
      </c>
      <c r="J27" s="116">
        <v>-2.4991231146965975</v>
      </c>
    </row>
    <row r="28" spans="1:10" s="110" customFormat="1" ht="13.5" customHeight="1" x14ac:dyDescent="0.2">
      <c r="A28" s="120"/>
      <c r="B28" s="119" t="s">
        <v>107</v>
      </c>
      <c r="C28" s="113">
        <v>58.709940955846854</v>
      </c>
      <c r="D28" s="115">
        <v>31620</v>
      </c>
      <c r="E28" s="114">
        <v>32735</v>
      </c>
      <c r="F28" s="114">
        <v>32398</v>
      </c>
      <c r="G28" s="114">
        <v>32709</v>
      </c>
      <c r="H28" s="140">
        <v>32403</v>
      </c>
      <c r="I28" s="115">
        <v>-783</v>
      </c>
      <c r="J28" s="116">
        <v>-2.416442921951671</v>
      </c>
    </row>
    <row r="29" spans="1:10" s="110" customFormat="1" ht="13.5" customHeight="1" x14ac:dyDescent="0.2">
      <c r="A29" s="118" t="s">
        <v>105</v>
      </c>
      <c r="B29" s="121" t="s">
        <v>108</v>
      </c>
      <c r="C29" s="113">
        <v>19.850347209328234</v>
      </c>
      <c r="D29" s="115">
        <v>10691</v>
      </c>
      <c r="E29" s="114">
        <v>11216</v>
      </c>
      <c r="F29" s="114">
        <v>10823</v>
      </c>
      <c r="G29" s="114">
        <v>11027</v>
      </c>
      <c r="H29" s="140">
        <v>10653</v>
      </c>
      <c r="I29" s="115">
        <v>38</v>
      </c>
      <c r="J29" s="116">
        <v>0.35670703088331923</v>
      </c>
    </row>
    <row r="30" spans="1:10" s="110" customFormat="1" ht="13.5" customHeight="1" x14ac:dyDescent="0.2">
      <c r="A30" s="118"/>
      <c r="B30" s="121" t="s">
        <v>109</v>
      </c>
      <c r="C30" s="113">
        <v>50.818819859630878</v>
      </c>
      <c r="D30" s="115">
        <v>27370</v>
      </c>
      <c r="E30" s="114">
        <v>28504</v>
      </c>
      <c r="F30" s="114">
        <v>28499</v>
      </c>
      <c r="G30" s="114">
        <v>28611</v>
      </c>
      <c r="H30" s="140">
        <v>28577</v>
      </c>
      <c r="I30" s="115">
        <v>-1207</v>
      </c>
      <c r="J30" s="116">
        <v>-4.2236763831052944</v>
      </c>
    </row>
    <row r="31" spans="1:10" s="110" customFormat="1" ht="13.5" customHeight="1" x14ac:dyDescent="0.2">
      <c r="A31" s="118"/>
      <c r="B31" s="121" t="s">
        <v>110</v>
      </c>
      <c r="C31" s="113">
        <v>17.126517880352036</v>
      </c>
      <c r="D31" s="115">
        <v>9224</v>
      </c>
      <c r="E31" s="114">
        <v>9395</v>
      </c>
      <c r="F31" s="114">
        <v>9394</v>
      </c>
      <c r="G31" s="114">
        <v>9385</v>
      </c>
      <c r="H31" s="140">
        <v>9398</v>
      </c>
      <c r="I31" s="115">
        <v>-174</v>
      </c>
      <c r="J31" s="116">
        <v>-1.851457756969568</v>
      </c>
    </row>
    <row r="32" spans="1:10" s="110" customFormat="1" ht="13.5" customHeight="1" x14ac:dyDescent="0.2">
      <c r="A32" s="120"/>
      <c r="B32" s="121" t="s">
        <v>111</v>
      </c>
      <c r="C32" s="113">
        <v>12.204315050688848</v>
      </c>
      <c r="D32" s="115">
        <v>6573</v>
      </c>
      <c r="E32" s="114">
        <v>6693</v>
      </c>
      <c r="F32" s="114">
        <v>6606</v>
      </c>
      <c r="G32" s="114">
        <v>6638</v>
      </c>
      <c r="H32" s="140">
        <v>6583</v>
      </c>
      <c r="I32" s="115">
        <v>-10</v>
      </c>
      <c r="J32" s="116">
        <v>-0.15190642564180465</v>
      </c>
    </row>
    <row r="33" spans="1:10" s="110" customFormat="1" ht="13.5" customHeight="1" x14ac:dyDescent="0.2">
      <c r="A33" s="120"/>
      <c r="B33" s="121" t="s">
        <v>112</v>
      </c>
      <c r="C33" s="113">
        <v>1.0973300159679156</v>
      </c>
      <c r="D33" s="115">
        <v>591</v>
      </c>
      <c r="E33" s="114">
        <v>640</v>
      </c>
      <c r="F33" s="114">
        <v>670</v>
      </c>
      <c r="G33" s="114">
        <v>651</v>
      </c>
      <c r="H33" s="140">
        <v>639</v>
      </c>
      <c r="I33" s="115">
        <v>-48</v>
      </c>
      <c r="J33" s="116">
        <v>-7.511737089201878</v>
      </c>
    </row>
    <row r="34" spans="1:10" s="110" customFormat="1" ht="13.5" customHeight="1" x14ac:dyDescent="0.2">
      <c r="A34" s="118" t="s">
        <v>113</v>
      </c>
      <c r="B34" s="122" t="s">
        <v>116</v>
      </c>
      <c r="C34" s="113">
        <v>82.604255635188835</v>
      </c>
      <c r="D34" s="115">
        <v>44489</v>
      </c>
      <c r="E34" s="114">
        <v>46134</v>
      </c>
      <c r="F34" s="114">
        <v>45789</v>
      </c>
      <c r="G34" s="114">
        <v>46197</v>
      </c>
      <c r="H34" s="140">
        <v>45863</v>
      </c>
      <c r="I34" s="115">
        <v>-1374</v>
      </c>
      <c r="J34" s="116">
        <v>-2.9958790310271897</v>
      </c>
    </row>
    <row r="35" spans="1:10" s="110" customFormat="1" ht="13.5" customHeight="1" x14ac:dyDescent="0.2">
      <c r="A35" s="118"/>
      <c r="B35" s="119" t="s">
        <v>117</v>
      </c>
      <c r="C35" s="113">
        <v>17.033681161573025</v>
      </c>
      <c r="D35" s="115">
        <v>9174</v>
      </c>
      <c r="E35" s="114">
        <v>9476</v>
      </c>
      <c r="F35" s="114">
        <v>9339</v>
      </c>
      <c r="G35" s="114">
        <v>9263</v>
      </c>
      <c r="H35" s="140">
        <v>9155</v>
      </c>
      <c r="I35" s="115">
        <v>19</v>
      </c>
      <c r="J35" s="116">
        <v>0.20753686510103769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34609</v>
      </c>
      <c r="E37" s="114">
        <v>36110</v>
      </c>
      <c r="F37" s="114">
        <v>35577</v>
      </c>
      <c r="G37" s="114">
        <v>36674</v>
      </c>
      <c r="H37" s="140">
        <v>36587</v>
      </c>
      <c r="I37" s="115">
        <v>-1978</v>
      </c>
      <c r="J37" s="116">
        <v>-5.4062918522972643</v>
      </c>
    </row>
    <row r="38" spans="1:10" s="110" customFormat="1" ht="13.5" customHeight="1" x14ac:dyDescent="0.2">
      <c r="A38" s="118" t="s">
        <v>105</v>
      </c>
      <c r="B38" s="119" t="s">
        <v>106</v>
      </c>
      <c r="C38" s="113">
        <v>40.385448871680779</v>
      </c>
      <c r="D38" s="115">
        <v>13977</v>
      </c>
      <c r="E38" s="114">
        <v>14614</v>
      </c>
      <c r="F38" s="114">
        <v>14335</v>
      </c>
      <c r="G38" s="114">
        <v>14782</v>
      </c>
      <c r="H38" s="140">
        <v>14780</v>
      </c>
      <c r="I38" s="115">
        <v>-803</v>
      </c>
      <c r="J38" s="116">
        <v>-5.4330175913396479</v>
      </c>
    </row>
    <row r="39" spans="1:10" s="110" customFormat="1" ht="13.5" customHeight="1" x14ac:dyDescent="0.2">
      <c r="A39" s="120"/>
      <c r="B39" s="119" t="s">
        <v>107</v>
      </c>
      <c r="C39" s="113">
        <v>59.614551128319221</v>
      </c>
      <c r="D39" s="115">
        <v>20632</v>
      </c>
      <c r="E39" s="114">
        <v>21496</v>
      </c>
      <c r="F39" s="114">
        <v>21242</v>
      </c>
      <c r="G39" s="114">
        <v>21892</v>
      </c>
      <c r="H39" s="140">
        <v>21807</v>
      </c>
      <c r="I39" s="115">
        <v>-1175</v>
      </c>
      <c r="J39" s="116">
        <v>-5.3881781079469899</v>
      </c>
    </row>
    <row r="40" spans="1:10" s="110" customFormat="1" ht="13.5" customHeight="1" x14ac:dyDescent="0.2">
      <c r="A40" s="118" t="s">
        <v>105</v>
      </c>
      <c r="B40" s="121" t="s">
        <v>108</v>
      </c>
      <c r="C40" s="113">
        <v>23.990869427027651</v>
      </c>
      <c r="D40" s="115">
        <v>8303</v>
      </c>
      <c r="E40" s="114">
        <v>8680</v>
      </c>
      <c r="F40" s="114">
        <v>8197</v>
      </c>
      <c r="G40" s="114">
        <v>8723</v>
      </c>
      <c r="H40" s="140">
        <v>8411</v>
      </c>
      <c r="I40" s="115">
        <v>-108</v>
      </c>
      <c r="J40" s="116">
        <v>-1.2840328141719177</v>
      </c>
    </row>
    <row r="41" spans="1:10" s="110" customFormat="1" ht="13.5" customHeight="1" x14ac:dyDescent="0.2">
      <c r="A41" s="118"/>
      <c r="B41" s="121" t="s">
        <v>109</v>
      </c>
      <c r="C41" s="113">
        <v>39.501285792712878</v>
      </c>
      <c r="D41" s="115">
        <v>13671</v>
      </c>
      <c r="E41" s="114">
        <v>14488</v>
      </c>
      <c r="F41" s="114">
        <v>14502</v>
      </c>
      <c r="G41" s="114">
        <v>14944</v>
      </c>
      <c r="H41" s="140">
        <v>15159</v>
      </c>
      <c r="I41" s="115">
        <v>-1488</v>
      </c>
      <c r="J41" s="116">
        <v>-9.8159509202453989</v>
      </c>
    </row>
    <row r="42" spans="1:10" s="110" customFormat="1" ht="13.5" customHeight="1" x14ac:dyDescent="0.2">
      <c r="A42" s="118"/>
      <c r="B42" s="121" t="s">
        <v>110</v>
      </c>
      <c r="C42" s="113">
        <v>18.128232540668613</v>
      </c>
      <c r="D42" s="115">
        <v>6274</v>
      </c>
      <c r="E42" s="114">
        <v>6451</v>
      </c>
      <c r="F42" s="114">
        <v>6479</v>
      </c>
      <c r="G42" s="114">
        <v>6580</v>
      </c>
      <c r="H42" s="140">
        <v>6636</v>
      </c>
      <c r="I42" s="115">
        <v>-362</v>
      </c>
      <c r="J42" s="116">
        <v>-5.4550934297769738</v>
      </c>
    </row>
    <row r="43" spans="1:10" s="110" customFormat="1" ht="13.5" customHeight="1" x14ac:dyDescent="0.2">
      <c r="A43" s="120"/>
      <c r="B43" s="121" t="s">
        <v>111</v>
      </c>
      <c r="C43" s="113">
        <v>18.379612239590859</v>
      </c>
      <c r="D43" s="115">
        <v>6361</v>
      </c>
      <c r="E43" s="114">
        <v>6491</v>
      </c>
      <c r="F43" s="114">
        <v>6399</v>
      </c>
      <c r="G43" s="114">
        <v>6427</v>
      </c>
      <c r="H43" s="140">
        <v>6381</v>
      </c>
      <c r="I43" s="115">
        <v>-20</v>
      </c>
      <c r="J43" s="116">
        <v>-0.31343049678733742</v>
      </c>
    </row>
    <row r="44" spans="1:10" s="110" customFormat="1" ht="13.5" customHeight="1" x14ac:dyDescent="0.2">
      <c r="A44" s="120"/>
      <c r="B44" s="121" t="s">
        <v>112</v>
      </c>
      <c r="C44" s="113">
        <v>1.5776243173740934</v>
      </c>
      <c r="D44" s="115">
        <v>546</v>
      </c>
      <c r="E44" s="114">
        <v>590</v>
      </c>
      <c r="F44" s="114">
        <v>607</v>
      </c>
      <c r="G44" s="114">
        <v>586</v>
      </c>
      <c r="H44" s="140">
        <v>583</v>
      </c>
      <c r="I44" s="115">
        <v>-37</v>
      </c>
      <c r="J44" s="116">
        <v>-6.3464837049742711</v>
      </c>
    </row>
    <row r="45" spans="1:10" s="110" customFormat="1" ht="13.5" customHeight="1" x14ac:dyDescent="0.2">
      <c r="A45" s="118" t="s">
        <v>113</v>
      </c>
      <c r="B45" s="122" t="s">
        <v>116</v>
      </c>
      <c r="C45" s="113">
        <v>81.649281978676072</v>
      </c>
      <c r="D45" s="115">
        <v>28258</v>
      </c>
      <c r="E45" s="114">
        <v>29505</v>
      </c>
      <c r="F45" s="114">
        <v>29090</v>
      </c>
      <c r="G45" s="114">
        <v>30094</v>
      </c>
      <c r="H45" s="140">
        <v>30012</v>
      </c>
      <c r="I45" s="115">
        <v>-1754</v>
      </c>
      <c r="J45" s="116">
        <v>-5.84432893509263</v>
      </c>
    </row>
    <row r="46" spans="1:10" s="110" customFormat="1" ht="13.5" customHeight="1" x14ac:dyDescent="0.2">
      <c r="A46" s="118"/>
      <c r="B46" s="119" t="s">
        <v>117</v>
      </c>
      <c r="C46" s="113">
        <v>17.790170186945591</v>
      </c>
      <c r="D46" s="115">
        <v>6157</v>
      </c>
      <c r="E46" s="114">
        <v>6408</v>
      </c>
      <c r="F46" s="114">
        <v>6294</v>
      </c>
      <c r="G46" s="114">
        <v>6381</v>
      </c>
      <c r="H46" s="140">
        <v>6384</v>
      </c>
      <c r="I46" s="115">
        <v>-227</v>
      </c>
      <c r="J46" s="116">
        <v>-3.5557644110275688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19249</v>
      </c>
      <c r="E48" s="114">
        <v>19698</v>
      </c>
      <c r="F48" s="114">
        <v>19745</v>
      </c>
      <c r="G48" s="114">
        <v>18987</v>
      </c>
      <c r="H48" s="140">
        <v>18624</v>
      </c>
      <c r="I48" s="115">
        <v>625</v>
      </c>
      <c r="J48" s="116">
        <v>3.3558848797250858</v>
      </c>
    </row>
    <row r="49" spans="1:12" s="110" customFormat="1" ht="13.5" customHeight="1" x14ac:dyDescent="0.2">
      <c r="A49" s="118" t="s">
        <v>105</v>
      </c>
      <c r="B49" s="119" t="s">
        <v>106</v>
      </c>
      <c r="C49" s="113">
        <v>42.916515143643828</v>
      </c>
      <c r="D49" s="115">
        <v>8261</v>
      </c>
      <c r="E49" s="114">
        <v>8459</v>
      </c>
      <c r="F49" s="114">
        <v>8589</v>
      </c>
      <c r="G49" s="114">
        <v>8170</v>
      </c>
      <c r="H49" s="140">
        <v>8028</v>
      </c>
      <c r="I49" s="115">
        <v>233</v>
      </c>
      <c r="J49" s="116">
        <v>2.9023418036870954</v>
      </c>
    </row>
    <row r="50" spans="1:12" s="110" customFormat="1" ht="13.5" customHeight="1" x14ac:dyDescent="0.2">
      <c r="A50" s="120"/>
      <c r="B50" s="119" t="s">
        <v>107</v>
      </c>
      <c r="C50" s="113">
        <v>57.083484856356172</v>
      </c>
      <c r="D50" s="115">
        <v>10988</v>
      </c>
      <c r="E50" s="114">
        <v>11239</v>
      </c>
      <c r="F50" s="114">
        <v>11156</v>
      </c>
      <c r="G50" s="114">
        <v>10817</v>
      </c>
      <c r="H50" s="140">
        <v>10596</v>
      </c>
      <c r="I50" s="115">
        <v>392</v>
      </c>
      <c r="J50" s="116">
        <v>3.699509248773122</v>
      </c>
    </row>
    <row r="51" spans="1:12" s="110" customFormat="1" ht="13.5" customHeight="1" x14ac:dyDescent="0.2">
      <c r="A51" s="118" t="s">
        <v>105</v>
      </c>
      <c r="B51" s="121" t="s">
        <v>108</v>
      </c>
      <c r="C51" s="113">
        <v>12.40583926437737</v>
      </c>
      <c r="D51" s="115">
        <v>2388</v>
      </c>
      <c r="E51" s="114">
        <v>2536</v>
      </c>
      <c r="F51" s="114">
        <v>2626</v>
      </c>
      <c r="G51" s="114">
        <v>2304</v>
      </c>
      <c r="H51" s="140">
        <v>2242</v>
      </c>
      <c r="I51" s="115">
        <v>146</v>
      </c>
      <c r="J51" s="116">
        <v>6.5120428189116861</v>
      </c>
    </row>
    <row r="52" spans="1:12" s="110" customFormat="1" ht="13.5" customHeight="1" x14ac:dyDescent="0.2">
      <c r="A52" s="118"/>
      <c r="B52" s="121" t="s">
        <v>109</v>
      </c>
      <c r="C52" s="113">
        <v>71.16733336796716</v>
      </c>
      <c r="D52" s="115">
        <v>13699</v>
      </c>
      <c r="E52" s="114">
        <v>14016</v>
      </c>
      <c r="F52" s="114">
        <v>13997</v>
      </c>
      <c r="G52" s="114">
        <v>13667</v>
      </c>
      <c r="H52" s="140">
        <v>13418</v>
      </c>
      <c r="I52" s="115">
        <v>281</v>
      </c>
      <c r="J52" s="116">
        <v>2.0942018184528246</v>
      </c>
    </row>
    <row r="53" spans="1:12" s="110" customFormat="1" ht="13.5" customHeight="1" x14ac:dyDescent="0.2">
      <c r="A53" s="118"/>
      <c r="B53" s="121" t="s">
        <v>110</v>
      </c>
      <c r="C53" s="113">
        <v>15.325471453062496</v>
      </c>
      <c r="D53" s="115">
        <v>2950</v>
      </c>
      <c r="E53" s="114">
        <v>2944</v>
      </c>
      <c r="F53" s="114">
        <v>2915</v>
      </c>
      <c r="G53" s="114">
        <v>2805</v>
      </c>
      <c r="H53" s="140">
        <v>2762</v>
      </c>
      <c r="I53" s="115">
        <v>188</v>
      </c>
      <c r="J53" s="116">
        <v>6.8066618392469227</v>
      </c>
    </row>
    <row r="54" spans="1:12" s="110" customFormat="1" ht="13.5" customHeight="1" x14ac:dyDescent="0.2">
      <c r="A54" s="120"/>
      <c r="B54" s="121" t="s">
        <v>111</v>
      </c>
      <c r="C54" s="113">
        <v>1.1013559145929659</v>
      </c>
      <c r="D54" s="115">
        <v>212</v>
      </c>
      <c r="E54" s="114">
        <v>202</v>
      </c>
      <c r="F54" s="114">
        <v>207</v>
      </c>
      <c r="G54" s="114">
        <v>211</v>
      </c>
      <c r="H54" s="140">
        <v>202</v>
      </c>
      <c r="I54" s="115">
        <v>10</v>
      </c>
      <c r="J54" s="116">
        <v>4.9504950495049505</v>
      </c>
    </row>
    <row r="55" spans="1:12" s="110" customFormat="1" ht="13.5" customHeight="1" x14ac:dyDescent="0.2">
      <c r="A55" s="120"/>
      <c r="B55" s="121" t="s">
        <v>112</v>
      </c>
      <c r="C55" s="113">
        <v>0.23377837809756352</v>
      </c>
      <c r="D55" s="115">
        <v>45</v>
      </c>
      <c r="E55" s="114">
        <v>50</v>
      </c>
      <c r="F55" s="114">
        <v>63</v>
      </c>
      <c r="G55" s="114">
        <v>65</v>
      </c>
      <c r="H55" s="140">
        <v>56</v>
      </c>
      <c r="I55" s="115">
        <v>-11</v>
      </c>
      <c r="J55" s="116">
        <v>-19.642857142857142</v>
      </c>
    </row>
    <row r="56" spans="1:12" s="110" customFormat="1" ht="13.5" customHeight="1" x14ac:dyDescent="0.2">
      <c r="A56" s="118" t="s">
        <v>113</v>
      </c>
      <c r="B56" s="122" t="s">
        <v>116</v>
      </c>
      <c r="C56" s="113">
        <v>84.321263442256736</v>
      </c>
      <c r="D56" s="115">
        <v>16231</v>
      </c>
      <c r="E56" s="114">
        <v>16629</v>
      </c>
      <c r="F56" s="114">
        <v>16699</v>
      </c>
      <c r="G56" s="114">
        <v>16103</v>
      </c>
      <c r="H56" s="140">
        <v>15851</v>
      </c>
      <c r="I56" s="115">
        <v>380</v>
      </c>
      <c r="J56" s="116">
        <v>2.3973250898996907</v>
      </c>
    </row>
    <row r="57" spans="1:12" s="110" customFormat="1" ht="13.5" customHeight="1" x14ac:dyDescent="0.2">
      <c r="A57" s="142"/>
      <c r="B57" s="124" t="s">
        <v>117</v>
      </c>
      <c r="C57" s="125">
        <v>15.673541482674425</v>
      </c>
      <c r="D57" s="143">
        <v>3017</v>
      </c>
      <c r="E57" s="144">
        <v>3068</v>
      </c>
      <c r="F57" s="144">
        <v>3045</v>
      </c>
      <c r="G57" s="144">
        <v>2882</v>
      </c>
      <c r="H57" s="145">
        <v>2771</v>
      </c>
      <c r="I57" s="143">
        <v>246</v>
      </c>
      <c r="J57" s="146">
        <v>8.877661494045471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251979</v>
      </c>
      <c r="E12" s="236">
        <v>252054</v>
      </c>
      <c r="F12" s="114">
        <v>251716</v>
      </c>
      <c r="G12" s="114">
        <v>246603</v>
      </c>
      <c r="H12" s="140">
        <v>245678</v>
      </c>
      <c r="I12" s="115">
        <v>6301</v>
      </c>
      <c r="J12" s="116">
        <v>2.5647392114882082</v>
      </c>
    </row>
    <row r="13" spans="1:15" s="110" customFormat="1" ht="12" customHeight="1" x14ac:dyDescent="0.2">
      <c r="A13" s="118" t="s">
        <v>105</v>
      </c>
      <c r="B13" s="119" t="s">
        <v>106</v>
      </c>
      <c r="C13" s="113">
        <v>53.804483706975581</v>
      </c>
      <c r="D13" s="115">
        <v>135576</v>
      </c>
      <c r="E13" s="114">
        <v>135474</v>
      </c>
      <c r="F13" s="114">
        <v>135855</v>
      </c>
      <c r="G13" s="114">
        <v>132989</v>
      </c>
      <c r="H13" s="140">
        <v>132024</v>
      </c>
      <c r="I13" s="115">
        <v>3552</v>
      </c>
      <c r="J13" s="116">
        <v>2.6904199236502455</v>
      </c>
    </row>
    <row r="14" spans="1:15" s="110" customFormat="1" ht="12" customHeight="1" x14ac:dyDescent="0.2">
      <c r="A14" s="118"/>
      <c r="B14" s="119" t="s">
        <v>107</v>
      </c>
      <c r="C14" s="113">
        <v>46.195516293024419</v>
      </c>
      <c r="D14" s="115">
        <v>116403</v>
      </c>
      <c r="E14" s="114">
        <v>116580</v>
      </c>
      <c r="F14" s="114">
        <v>115861</v>
      </c>
      <c r="G14" s="114">
        <v>113614</v>
      </c>
      <c r="H14" s="140">
        <v>113654</v>
      </c>
      <c r="I14" s="115">
        <v>2749</v>
      </c>
      <c r="J14" s="116">
        <v>2.4187446108363981</v>
      </c>
    </row>
    <row r="15" spans="1:15" s="110" customFormat="1" ht="12" customHeight="1" x14ac:dyDescent="0.2">
      <c r="A15" s="118" t="s">
        <v>105</v>
      </c>
      <c r="B15" s="121" t="s">
        <v>108</v>
      </c>
      <c r="C15" s="113">
        <v>10.367133769083932</v>
      </c>
      <c r="D15" s="115">
        <v>26123</v>
      </c>
      <c r="E15" s="114">
        <v>27400</v>
      </c>
      <c r="F15" s="114">
        <v>27891</v>
      </c>
      <c r="G15" s="114">
        <v>24864</v>
      </c>
      <c r="H15" s="140">
        <v>25537</v>
      </c>
      <c r="I15" s="115">
        <v>586</v>
      </c>
      <c r="J15" s="116">
        <v>2.2947096369972981</v>
      </c>
    </row>
    <row r="16" spans="1:15" s="110" customFormat="1" ht="12" customHeight="1" x14ac:dyDescent="0.2">
      <c r="A16" s="118"/>
      <c r="B16" s="121" t="s">
        <v>109</v>
      </c>
      <c r="C16" s="113">
        <v>70.049091392536681</v>
      </c>
      <c r="D16" s="115">
        <v>176509</v>
      </c>
      <c r="E16" s="114">
        <v>175961</v>
      </c>
      <c r="F16" s="114">
        <v>175776</v>
      </c>
      <c r="G16" s="114">
        <v>174597</v>
      </c>
      <c r="H16" s="140">
        <v>173701</v>
      </c>
      <c r="I16" s="115">
        <v>2808</v>
      </c>
      <c r="J16" s="116">
        <v>1.6165710041968671</v>
      </c>
    </row>
    <row r="17" spans="1:10" s="110" customFormat="1" ht="12" customHeight="1" x14ac:dyDescent="0.2">
      <c r="A17" s="118"/>
      <c r="B17" s="121" t="s">
        <v>110</v>
      </c>
      <c r="C17" s="113">
        <v>18.52336901090964</v>
      </c>
      <c r="D17" s="115">
        <v>46675</v>
      </c>
      <c r="E17" s="114">
        <v>46022</v>
      </c>
      <c r="F17" s="114">
        <v>45483</v>
      </c>
      <c r="G17" s="114">
        <v>44705</v>
      </c>
      <c r="H17" s="140">
        <v>44091</v>
      </c>
      <c r="I17" s="115">
        <v>2584</v>
      </c>
      <c r="J17" s="116">
        <v>5.8606064729763441</v>
      </c>
    </row>
    <row r="18" spans="1:10" s="110" customFormat="1" ht="12" customHeight="1" x14ac:dyDescent="0.2">
      <c r="A18" s="120"/>
      <c r="B18" s="121" t="s">
        <v>111</v>
      </c>
      <c r="C18" s="113">
        <v>1.0604058274697494</v>
      </c>
      <c r="D18" s="115">
        <v>2672</v>
      </c>
      <c r="E18" s="114">
        <v>2671</v>
      </c>
      <c r="F18" s="114">
        <v>2566</v>
      </c>
      <c r="G18" s="114">
        <v>2437</v>
      </c>
      <c r="H18" s="140">
        <v>2349</v>
      </c>
      <c r="I18" s="115">
        <v>323</v>
      </c>
      <c r="J18" s="116">
        <v>13.750532141336739</v>
      </c>
    </row>
    <row r="19" spans="1:10" s="110" customFormat="1" ht="12" customHeight="1" x14ac:dyDescent="0.2">
      <c r="A19" s="120"/>
      <c r="B19" s="121" t="s">
        <v>112</v>
      </c>
      <c r="C19" s="113">
        <v>0.34804487675560264</v>
      </c>
      <c r="D19" s="115">
        <v>877</v>
      </c>
      <c r="E19" s="114">
        <v>864</v>
      </c>
      <c r="F19" s="114">
        <v>868</v>
      </c>
      <c r="G19" s="114">
        <v>739</v>
      </c>
      <c r="H19" s="140">
        <v>698</v>
      </c>
      <c r="I19" s="115">
        <v>179</v>
      </c>
      <c r="J19" s="116">
        <v>25.644699140401148</v>
      </c>
    </row>
    <row r="20" spans="1:10" s="110" customFormat="1" ht="12" customHeight="1" x14ac:dyDescent="0.2">
      <c r="A20" s="118" t="s">
        <v>113</v>
      </c>
      <c r="B20" s="119" t="s">
        <v>181</v>
      </c>
      <c r="C20" s="113">
        <v>70.812250227201474</v>
      </c>
      <c r="D20" s="115">
        <v>178432</v>
      </c>
      <c r="E20" s="114">
        <v>178329</v>
      </c>
      <c r="F20" s="114">
        <v>178964</v>
      </c>
      <c r="G20" s="114">
        <v>174928</v>
      </c>
      <c r="H20" s="140">
        <v>174603</v>
      </c>
      <c r="I20" s="115">
        <v>3829</v>
      </c>
      <c r="J20" s="116">
        <v>2.1929749202476474</v>
      </c>
    </row>
    <row r="21" spans="1:10" s="110" customFormat="1" ht="12" customHeight="1" x14ac:dyDescent="0.2">
      <c r="A21" s="118"/>
      <c r="B21" s="119" t="s">
        <v>182</v>
      </c>
      <c r="C21" s="113">
        <v>29.187749772798526</v>
      </c>
      <c r="D21" s="115">
        <v>73547</v>
      </c>
      <c r="E21" s="114">
        <v>73725</v>
      </c>
      <c r="F21" s="114">
        <v>72752</v>
      </c>
      <c r="G21" s="114">
        <v>71675</v>
      </c>
      <c r="H21" s="140">
        <v>71075</v>
      </c>
      <c r="I21" s="115">
        <v>2472</v>
      </c>
      <c r="J21" s="116">
        <v>3.4780161800914526</v>
      </c>
    </row>
    <row r="22" spans="1:10" s="110" customFormat="1" ht="12" customHeight="1" x14ac:dyDescent="0.2">
      <c r="A22" s="118" t="s">
        <v>113</v>
      </c>
      <c r="B22" s="119" t="s">
        <v>116</v>
      </c>
      <c r="C22" s="113">
        <v>87.048523884926922</v>
      </c>
      <c r="D22" s="115">
        <v>219344</v>
      </c>
      <c r="E22" s="114">
        <v>219561</v>
      </c>
      <c r="F22" s="114">
        <v>219564</v>
      </c>
      <c r="G22" s="114">
        <v>215182</v>
      </c>
      <c r="H22" s="140">
        <v>215440</v>
      </c>
      <c r="I22" s="115">
        <v>3904</v>
      </c>
      <c r="J22" s="116">
        <v>1.812105458596361</v>
      </c>
    </row>
    <row r="23" spans="1:10" s="110" customFormat="1" ht="12" customHeight="1" x14ac:dyDescent="0.2">
      <c r="A23" s="118"/>
      <c r="B23" s="119" t="s">
        <v>117</v>
      </c>
      <c r="C23" s="113">
        <v>12.881629024640942</v>
      </c>
      <c r="D23" s="115">
        <v>32459</v>
      </c>
      <c r="E23" s="114">
        <v>32323</v>
      </c>
      <c r="F23" s="114">
        <v>31982</v>
      </c>
      <c r="G23" s="114">
        <v>31240</v>
      </c>
      <c r="H23" s="140">
        <v>30054</v>
      </c>
      <c r="I23" s="115">
        <v>2405</v>
      </c>
      <c r="J23" s="116">
        <v>8.0022625939974716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219007</v>
      </c>
      <c r="E64" s="236">
        <v>220076</v>
      </c>
      <c r="F64" s="236">
        <v>219933</v>
      </c>
      <c r="G64" s="236">
        <v>215842</v>
      </c>
      <c r="H64" s="140">
        <v>215444</v>
      </c>
      <c r="I64" s="115">
        <v>3563</v>
      </c>
      <c r="J64" s="116">
        <v>1.6537940253615788</v>
      </c>
    </row>
    <row r="65" spans="1:12" s="110" customFormat="1" ht="12" customHeight="1" x14ac:dyDescent="0.2">
      <c r="A65" s="118" t="s">
        <v>105</v>
      </c>
      <c r="B65" s="119" t="s">
        <v>106</v>
      </c>
      <c r="C65" s="113">
        <v>55.109197422913425</v>
      </c>
      <c r="D65" s="235">
        <v>120693</v>
      </c>
      <c r="E65" s="236">
        <v>121430</v>
      </c>
      <c r="F65" s="236">
        <v>121834</v>
      </c>
      <c r="G65" s="236">
        <v>119310</v>
      </c>
      <c r="H65" s="140">
        <v>118802</v>
      </c>
      <c r="I65" s="115">
        <v>1891</v>
      </c>
      <c r="J65" s="116">
        <v>1.5917240450497467</v>
      </c>
    </row>
    <row r="66" spans="1:12" s="110" customFormat="1" ht="12" customHeight="1" x14ac:dyDescent="0.2">
      <c r="A66" s="118"/>
      <c r="B66" s="119" t="s">
        <v>107</v>
      </c>
      <c r="C66" s="113">
        <v>44.890802577086575</v>
      </c>
      <c r="D66" s="235">
        <v>98314</v>
      </c>
      <c r="E66" s="236">
        <v>98646</v>
      </c>
      <c r="F66" s="236">
        <v>98099</v>
      </c>
      <c r="G66" s="236">
        <v>96532</v>
      </c>
      <c r="H66" s="140">
        <v>96642</v>
      </c>
      <c r="I66" s="115">
        <v>1672</v>
      </c>
      <c r="J66" s="116">
        <v>1.7300966453508826</v>
      </c>
    </row>
    <row r="67" spans="1:12" s="110" customFormat="1" ht="12" customHeight="1" x14ac:dyDescent="0.2">
      <c r="A67" s="118" t="s">
        <v>105</v>
      </c>
      <c r="B67" s="121" t="s">
        <v>108</v>
      </c>
      <c r="C67" s="113">
        <v>10.151730309990091</v>
      </c>
      <c r="D67" s="235">
        <v>22233</v>
      </c>
      <c r="E67" s="236">
        <v>23200</v>
      </c>
      <c r="F67" s="236">
        <v>23424</v>
      </c>
      <c r="G67" s="236">
        <v>21114</v>
      </c>
      <c r="H67" s="140">
        <v>21752</v>
      </c>
      <c r="I67" s="115">
        <v>481</v>
      </c>
      <c r="J67" s="116">
        <v>2.2112909157778593</v>
      </c>
    </row>
    <row r="68" spans="1:12" s="110" customFormat="1" ht="12" customHeight="1" x14ac:dyDescent="0.2">
      <c r="A68" s="118"/>
      <c r="B68" s="121" t="s">
        <v>109</v>
      </c>
      <c r="C68" s="113">
        <v>70.373093097480904</v>
      </c>
      <c r="D68" s="235">
        <v>154122</v>
      </c>
      <c r="E68" s="236">
        <v>154599</v>
      </c>
      <c r="F68" s="236">
        <v>154746</v>
      </c>
      <c r="G68" s="236">
        <v>153789</v>
      </c>
      <c r="H68" s="140">
        <v>153371</v>
      </c>
      <c r="I68" s="115">
        <v>751</v>
      </c>
      <c r="J68" s="116">
        <v>0.48966232208174948</v>
      </c>
    </row>
    <row r="69" spans="1:12" s="110" customFormat="1" ht="12" customHeight="1" x14ac:dyDescent="0.2">
      <c r="A69" s="118"/>
      <c r="B69" s="121" t="s">
        <v>110</v>
      </c>
      <c r="C69" s="113">
        <v>18.30809060897597</v>
      </c>
      <c r="D69" s="235">
        <v>40096</v>
      </c>
      <c r="E69" s="236">
        <v>39696</v>
      </c>
      <c r="F69" s="236">
        <v>39306</v>
      </c>
      <c r="G69" s="236">
        <v>38593</v>
      </c>
      <c r="H69" s="140">
        <v>38007</v>
      </c>
      <c r="I69" s="115">
        <v>2089</v>
      </c>
      <c r="J69" s="116">
        <v>5.4963559344331303</v>
      </c>
    </row>
    <row r="70" spans="1:12" s="110" customFormat="1" ht="12" customHeight="1" x14ac:dyDescent="0.2">
      <c r="A70" s="120"/>
      <c r="B70" s="121" t="s">
        <v>111</v>
      </c>
      <c r="C70" s="113">
        <v>1.1670859835530372</v>
      </c>
      <c r="D70" s="235">
        <v>2556</v>
      </c>
      <c r="E70" s="236">
        <v>2581</v>
      </c>
      <c r="F70" s="236">
        <v>2457</v>
      </c>
      <c r="G70" s="236">
        <v>2346</v>
      </c>
      <c r="H70" s="140">
        <v>2314</v>
      </c>
      <c r="I70" s="115">
        <v>242</v>
      </c>
      <c r="J70" s="116">
        <v>10.458081244598098</v>
      </c>
    </row>
    <row r="71" spans="1:12" s="110" customFormat="1" ht="12" customHeight="1" x14ac:dyDescent="0.2">
      <c r="A71" s="120"/>
      <c r="B71" s="121" t="s">
        <v>112</v>
      </c>
      <c r="C71" s="113">
        <v>0.36026245736437645</v>
      </c>
      <c r="D71" s="235">
        <v>789</v>
      </c>
      <c r="E71" s="236">
        <v>781</v>
      </c>
      <c r="F71" s="236">
        <v>752</v>
      </c>
      <c r="G71" s="236">
        <v>646</v>
      </c>
      <c r="H71" s="140">
        <v>644</v>
      </c>
      <c r="I71" s="115">
        <v>145</v>
      </c>
      <c r="J71" s="116">
        <v>22.51552795031056</v>
      </c>
    </row>
    <row r="72" spans="1:12" s="110" customFormat="1" ht="12" customHeight="1" x14ac:dyDescent="0.2">
      <c r="A72" s="118" t="s">
        <v>113</v>
      </c>
      <c r="B72" s="119" t="s">
        <v>181</v>
      </c>
      <c r="C72" s="113">
        <v>70.298666252676853</v>
      </c>
      <c r="D72" s="235">
        <v>153959</v>
      </c>
      <c r="E72" s="236">
        <v>154820</v>
      </c>
      <c r="F72" s="236">
        <v>155549</v>
      </c>
      <c r="G72" s="236">
        <v>152457</v>
      </c>
      <c r="H72" s="140">
        <v>152595</v>
      </c>
      <c r="I72" s="115">
        <v>1364</v>
      </c>
      <c r="J72" s="116">
        <v>0.89386939283724898</v>
      </c>
    </row>
    <row r="73" spans="1:12" s="110" customFormat="1" ht="12" customHeight="1" x14ac:dyDescent="0.2">
      <c r="A73" s="118"/>
      <c r="B73" s="119" t="s">
        <v>182</v>
      </c>
      <c r="C73" s="113">
        <v>29.701333747323144</v>
      </c>
      <c r="D73" s="115">
        <v>65048</v>
      </c>
      <c r="E73" s="114">
        <v>65256</v>
      </c>
      <c r="F73" s="114">
        <v>64384</v>
      </c>
      <c r="G73" s="114">
        <v>63385</v>
      </c>
      <c r="H73" s="140">
        <v>62849</v>
      </c>
      <c r="I73" s="115">
        <v>2199</v>
      </c>
      <c r="J73" s="116">
        <v>3.4988623526229534</v>
      </c>
    </row>
    <row r="74" spans="1:12" s="110" customFormat="1" ht="12" customHeight="1" x14ac:dyDescent="0.2">
      <c r="A74" s="118" t="s">
        <v>113</v>
      </c>
      <c r="B74" s="119" t="s">
        <v>116</v>
      </c>
      <c r="C74" s="113">
        <v>84.889067472729181</v>
      </c>
      <c r="D74" s="115">
        <v>185913</v>
      </c>
      <c r="E74" s="114">
        <v>187100</v>
      </c>
      <c r="F74" s="114">
        <v>187324</v>
      </c>
      <c r="G74" s="114">
        <v>184148</v>
      </c>
      <c r="H74" s="140">
        <v>184427</v>
      </c>
      <c r="I74" s="115">
        <v>1486</v>
      </c>
      <c r="J74" s="116">
        <v>0.80573885602433482</v>
      </c>
    </row>
    <row r="75" spans="1:12" s="110" customFormat="1" ht="12" customHeight="1" x14ac:dyDescent="0.2">
      <c r="A75" s="142"/>
      <c r="B75" s="124" t="s">
        <v>117</v>
      </c>
      <c r="C75" s="125">
        <v>15.028286767089636</v>
      </c>
      <c r="D75" s="143">
        <v>32913</v>
      </c>
      <c r="E75" s="144">
        <v>32793</v>
      </c>
      <c r="F75" s="144">
        <v>32430</v>
      </c>
      <c r="G75" s="144">
        <v>31498</v>
      </c>
      <c r="H75" s="145">
        <v>30830</v>
      </c>
      <c r="I75" s="143">
        <v>2083</v>
      </c>
      <c r="J75" s="146">
        <v>6.7564060979565355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251979</v>
      </c>
      <c r="G11" s="114">
        <v>252054</v>
      </c>
      <c r="H11" s="114">
        <v>251716</v>
      </c>
      <c r="I11" s="114">
        <v>246603</v>
      </c>
      <c r="J11" s="140">
        <v>245678</v>
      </c>
      <c r="K11" s="114">
        <v>6301</v>
      </c>
      <c r="L11" s="116">
        <v>2.5647392114882082</v>
      </c>
    </row>
    <row r="12" spans="1:17" s="110" customFormat="1" ht="24.95" customHeight="1" x14ac:dyDescent="0.2">
      <c r="A12" s="606" t="s">
        <v>185</v>
      </c>
      <c r="B12" s="607"/>
      <c r="C12" s="607"/>
      <c r="D12" s="608"/>
      <c r="E12" s="113">
        <v>53.804483706975581</v>
      </c>
      <c r="F12" s="115">
        <v>135576</v>
      </c>
      <c r="G12" s="114">
        <v>135474</v>
      </c>
      <c r="H12" s="114">
        <v>135855</v>
      </c>
      <c r="I12" s="114">
        <v>132989</v>
      </c>
      <c r="J12" s="140">
        <v>132024</v>
      </c>
      <c r="K12" s="114">
        <v>3552</v>
      </c>
      <c r="L12" s="116">
        <v>2.6904199236502455</v>
      </c>
    </row>
    <row r="13" spans="1:17" s="110" customFormat="1" ht="15" customHeight="1" x14ac:dyDescent="0.2">
      <c r="A13" s="120"/>
      <c r="B13" s="609" t="s">
        <v>107</v>
      </c>
      <c r="C13" s="609"/>
      <c r="E13" s="113">
        <v>46.195516293024419</v>
      </c>
      <c r="F13" s="115">
        <v>116403</v>
      </c>
      <c r="G13" s="114">
        <v>116580</v>
      </c>
      <c r="H13" s="114">
        <v>115861</v>
      </c>
      <c r="I13" s="114">
        <v>113614</v>
      </c>
      <c r="J13" s="140">
        <v>113654</v>
      </c>
      <c r="K13" s="114">
        <v>2749</v>
      </c>
      <c r="L13" s="116">
        <v>2.4187446108363981</v>
      </c>
    </row>
    <row r="14" spans="1:17" s="110" customFormat="1" ht="24.95" customHeight="1" x14ac:dyDescent="0.2">
      <c r="A14" s="606" t="s">
        <v>186</v>
      </c>
      <c r="B14" s="607"/>
      <c r="C14" s="607"/>
      <c r="D14" s="608"/>
      <c r="E14" s="113">
        <v>10.367133769083932</v>
      </c>
      <c r="F14" s="115">
        <v>26123</v>
      </c>
      <c r="G14" s="114">
        <v>27400</v>
      </c>
      <c r="H14" s="114">
        <v>27891</v>
      </c>
      <c r="I14" s="114">
        <v>24864</v>
      </c>
      <c r="J14" s="140">
        <v>25537</v>
      </c>
      <c r="K14" s="114">
        <v>586</v>
      </c>
      <c r="L14" s="116">
        <v>2.2947096369972981</v>
      </c>
    </row>
    <row r="15" spans="1:17" s="110" customFormat="1" ht="15" customHeight="1" x14ac:dyDescent="0.2">
      <c r="A15" s="120"/>
      <c r="B15" s="119"/>
      <c r="C15" s="258" t="s">
        <v>106</v>
      </c>
      <c r="E15" s="113">
        <v>55.100868966045248</v>
      </c>
      <c r="F15" s="115">
        <v>14394</v>
      </c>
      <c r="G15" s="114">
        <v>15224</v>
      </c>
      <c r="H15" s="114">
        <v>15595</v>
      </c>
      <c r="I15" s="114">
        <v>13738</v>
      </c>
      <c r="J15" s="140">
        <v>13971</v>
      </c>
      <c r="K15" s="114">
        <v>423</v>
      </c>
      <c r="L15" s="116">
        <v>3.0277002362035645</v>
      </c>
    </row>
    <row r="16" spans="1:17" s="110" customFormat="1" ht="15" customHeight="1" x14ac:dyDescent="0.2">
      <c r="A16" s="120"/>
      <c r="B16" s="119"/>
      <c r="C16" s="258" t="s">
        <v>107</v>
      </c>
      <c r="E16" s="113">
        <v>44.899131033954752</v>
      </c>
      <c r="F16" s="115">
        <v>11729</v>
      </c>
      <c r="G16" s="114">
        <v>12176</v>
      </c>
      <c r="H16" s="114">
        <v>12296</v>
      </c>
      <c r="I16" s="114">
        <v>11126</v>
      </c>
      <c r="J16" s="140">
        <v>11566</v>
      </c>
      <c r="K16" s="114">
        <v>163</v>
      </c>
      <c r="L16" s="116">
        <v>1.4093031298633927</v>
      </c>
    </row>
    <row r="17" spans="1:12" s="110" customFormat="1" ht="15" customHeight="1" x14ac:dyDescent="0.2">
      <c r="A17" s="120"/>
      <c r="B17" s="121" t="s">
        <v>109</v>
      </c>
      <c r="C17" s="258"/>
      <c r="E17" s="113">
        <v>70.049091392536681</v>
      </c>
      <c r="F17" s="115">
        <v>176509</v>
      </c>
      <c r="G17" s="114">
        <v>175961</v>
      </c>
      <c r="H17" s="114">
        <v>175776</v>
      </c>
      <c r="I17" s="114">
        <v>174597</v>
      </c>
      <c r="J17" s="140">
        <v>173701</v>
      </c>
      <c r="K17" s="114">
        <v>2808</v>
      </c>
      <c r="L17" s="116">
        <v>1.6165710041968671</v>
      </c>
    </row>
    <row r="18" spans="1:12" s="110" customFormat="1" ht="15" customHeight="1" x14ac:dyDescent="0.2">
      <c r="A18" s="120"/>
      <c r="B18" s="119"/>
      <c r="C18" s="258" t="s">
        <v>106</v>
      </c>
      <c r="E18" s="113">
        <v>54.002345489465128</v>
      </c>
      <c r="F18" s="115">
        <v>95319</v>
      </c>
      <c r="G18" s="114">
        <v>94742</v>
      </c>
      <c r="H18" s="114">
        <v>95007</v>
      </c>
      <c r="I18" s="114">
        <v>94490</v>
      </c>
      <c r="J18" s="140">
        <v>93652</v>
      </c>
      <c r="K18" s="114">
        <v>1667</v>
      </c>
      <c r="L18" s="116">
        <v>1.7799940204160083</v>
      </c>
    </row>
    <row r="19" spans="1:12" s="110" customFormat="1" ht="15" customHeight="1" x14ac:dyDescent="0.2">
      <c r="A19" s="120"/>
      <c r="B19" s="119"/>
      <c r="C19" s="258" t="s">
        <v>107</v>
      </c>
      <c r="E19" s="113">
        <v>45.997654510534872</v>
      </c>
      <c r="F19" s="115">
        <v>81190</v>
      </c>
      <c r="G19" s="114">
        <v>81219</v>
      </c>
      <c r="H19" s="114">
        <v>80769</v>
      </c>
      <c r="I19" s="114">
        <v>80107</v>
      </c>
      <c r="J19" s="140">
        <v>80049</v>
      </c>
      <c r="K19" s="114">
        <v>1141</v>
      </c>
      <c r="L19" s="116">
        <v>1.4253769566140739</v>
      </c>
    </row>
    <row r="20" spans="1:12" s="110" customFormat="1" ht="15" customHeight="1" x14ac:dyDescent="0.2">
      <c r="A20" s="120"/>
      <c r="B20" s="121" t="s">
        <v>110</v>
      </c>
      <c r="C20" s="258"/>
      <c r="E20" s="113">
        <v>18.52336901090964</v>
      </c>
      <c r="F20" s="115">
        <v>46675</v>
      </c>
      <c r="G20" s="114">
        <v>46022</v>
      </c>
      <c r="H20" s="114">
        <v>45483</v>
      </c>
      <c r="I20" s="114">
        <v>44705</v>
      </c>
      <c r="J20" s="140">
        <v>44091</v>
      </c>
      <c r="K20" s="114">
        <v>2584</v>
      </c>
      <c r="L20" s="116">
        <v>5.8606064729763441</v>
      </c>
    </row>
    <row r="21" spans="1:12" s="110" customFormat="1" ht="15" customHeight="1" x14ac:dyDescent="0.2">
      <c r="A21" s="120"/>
      <c r="B21" s="119"/>
      <c r="C21" s="258" t="s">
        <v>106</v>
      </c>
      <c r="E21" s="113">
        <v>52.012854847348684</v>
      </c>
      <c r="F21" s="115">
        <v>24277</v>
      </c>
      <c r="G21" s="114">
        <v>23896</v>
      </c>
      <c r="H21" s="114">
        <v>23694</v>
      </c>
      <c r="I21" s="114">
        <v>23252</v>
      </c>
      <c r="J21" s="140">
        <v>22940</v>
      </c>
      <c r="K21" s="114">
        <v>1337</v>
      </c>
      <c r="L21" s="116">
        <v>5.8282476024411505</v>
      </c>
    </row>
    <row r="22" spans="1:12" s="110" customFormat="1" ht="15" customHeight="1" x14ac:dyDescent="0.2">
      <c r="A22" s="120"/>
      <c r="B22" s="119"/>
      <c r="C22" s="258" t="s">
        <v>107</v>
      </c>
      <c r="E22" s="113">
        <v>47.987145152651316</v>
      </c>
      <c r="F22" s="115">
        <v>22398</v>
      </c>
      <c r="G22" s="114">
        <v>22126</v>
      </c>
      <c r="H22" s="114">
        <v>21789</v>
      </c>
      <c r="I22" s="114">
        <v>21453</v>
      </c>
      <c r="J22" s="140">
        <v>21151</v>
      </c>
      <c r="K22" s="114">
        <v>1247</v>
      </c>
      <c r="L22" s="116">
        <v>5.895702330859061</v>
      </c>
    </row>
    <row r="23" spans="1:12" s="110" customFormat="1" ht="15" customHeight="1" x14ac:dyDescent="0.2">
      <c r="A23" s="120"/>
      <c r="B23" s="121" t="s">
        <v>111</v>
      </c>
      <c r="C23" s="258"/>
      <c r="E23" s="113">
        <v>1.0604058274697494</v>
      </c>
      <c r="F23" s="115">
        <v>2672</v>
      </c>
      <c r="G23" s="114">
        <v>2671</v>
      </c>
      <c r="H23" s="114">
        <v>2566</v>
      </c>
      <c r="I23" s="114">
        <v>2437</v>
      </c>
      <c r="J23" s="140">
        <v>2349</v>
      </c>
      <c r="K23" s="114">
        <v>323</v>
      </c>
      <c r="L23" s="116">
        <v>13.750532141336739</v>
      </c>
    </row>
    <row r="24" spans="1:12" s="110" customFormat="1" ht="15" customHeight="1" x14ac:dyDescent="0.2">
      <c r="A24" s="120"/>
      <c r="B24" s="119"/>
      <c r="C24" s="258" t="s">
        <v>106</v>
      </c>
      <c r="E24" s="113">
        <v>59.356287425149702</v>
      </c>
      <c r="F24" s="115">
        <v>1586</v>
      </c>
      <c r="G24" s="114">
        <v>1612</v>
      </c>
      <c r="H24" s="114">
        <v>1559</v>
      </c>
      <c r="I24" s="114">
        <v>1509</v>
      </c>
      <c r="J24" s="140">
        <v>1461</v>
      </c>
      <c r="K24" s="114">
        <v>125</v>
      </c>
      <c r="L24" s="116">
        <v>8.555783709787816</v>
      </c>
    </row>
    <row r="25" spans="1:12" s="110" customFormat="1" ht="15" customHeight="1" x14ac:dyDescent="0.2">
      <c r="A25" s="120"/>
      <c r="B25" s="119"/>
      <c r="C25" s="258" t="s">
        <v>107</v>
      </c>
      <c r="E25" s="113">
        <v>40.643712574850298</v>
      </c>
      <c r="F25" s="115">
        <v>1086</v>
      </c>
      <c r="G25" s="114">
        <v>1059</v>
      </c>
      <c r="H25" s="114">
        <v>1007</v>
      </c>
      <c r="I25" s="114">
        <v>928</v>
      </c>
      <c r="J25" s="140">
        <v>888</v>
      </c>
      <c r="K25" s="114">
        <v>198</v>
      </c>
      <c r="L25" s="116">
        <v>22.297297297297298</v>
      </c>
    </row>
    <row r="26" spans="1:12" s="110" customFormat="1" ht="15" customHeight="1" x14ac:dyDescent="0.2">
      <c r="A26" s="120"/>
      <c r="C26" s="121" t="s">
        <v>187</v>
      </c>
      <c r="D26" s="110" t="s">
        <v>188</v>
      </c>
      <c r="E26" s="113">
        <v>0.34804487675560264</v>
      </c>
      <c r="F26" s="115">
        <v>877</v>
      </c>
      <c r="G26" s="114">
        <v>864</v>
      </c>
      <c r="H26" s="114">
        <v>868</v>
      </c>
      <c r="I26" s="114">
        <v>739</v>
      </c>
      <c r="J26" s="140">
        <v>698</v>
      </c>
      <c r="K26" s="114">
        <v>179</v>
      </c>
      <c r="L26" s="116">
        <v>25.644699140401148</v>
      </c>
    </row>
    <row r="27" spans="1:12" s="110" customFormat="1" ht="15" customHeight="1" x14ac:dyDescent="0.2">
      <c r="A27" s="120"/>
      <c r="B27" s="119"/>
      <c r="D27" s="259" t="s">
        <v>106</v>
      </c>
      <c r="E27" s="113">
        <v>51.767388825541616</v>
      </c>
      <c r="F27" s="115">
        <v>454</v>
      </c>
      <c r="G27" s="114">
        <v>453</v>
      </c>
      <c r="H27" s="114">
        <v>464</v>
      </c>
      <c r="I27" s="114">
        <v>417</v>
      </c>
      <c r="J27" s="140">
        <v>389</v>
      </c>
      <c r="K27" s="114">
        <v>65</v>
      </c>
      <c r="L27" s="116">
        <v>16.709511568123393</v>
      </c>
    </row>
    <row r="28" spans="1:12" s="110" customFormat="1" ht="15" customHeight="1" x14ac:dyDescent="0.2">
      <c r="A28" s="120"/>
      <c r="B28" s="119"/>
      <c r="D28" s="259" t="s">
        <v>107</v>
      </c>
      <c r="E28" s="113">
        <v>48.232611174458384</v>
      </c>
      <c r="F28" s="115">
        <v>423</v>
      </c>
      <c r="G28" s="114">
        <v>411</v>
      </c>
      <c r="H28" s="114">
        <v>404</v>
      </c>
      <c r="I28" s="114">
        <v>322</v>
      </c>
      <c r="J28" s="140">
        <v>309</v>
      </c>
      <c r="K28" s="114">
        <v>114</v>
      </c>
      <c r="L28" s="116">
        <v>36.893203883495147</v>
      </c>
    </row>
    <row r="29" spans="1:12" s="110" customFormat="1" ht="24.95" customHeight="1" x14ac:dyDescent="0.2">
      <c r="A29" s="606" t="s">
        <v>189</v>
      </c>
      <c r="B29" s="607"/>
      <c r="C29" s="607"/>
      <c r="D29" s="608"/>
      <c r="E29" s="113">
        <v>87.048523884926922</v>
      </c>
      <c r="F29" s="115">
        <v>219344</v>
      </c>
      <c r="G29" s="114">
        <v>219561</v>
      </c>
      <c r="H29" s="114">
        <v>219564</v>
      </c>
      <c r="I29" s="114">
        <v>215182</v>
      </c>
      <c r="J29" s="140">
        <v>215440</v>
      </c>
      <c r="K29" s="114">
        <v>3904</v>
      </c>
      <c r="L29" s="116">
        <v>1.812105458596361</v>
      </c>
    </row>
    <row r="30" spans="1:12" s="110" customFormat="1" ht="15" customHeight="1" x14ac:dyDescent="0.2">
      <c r="A30" s="120"/>
      <c r="B30" s="119"/>
      <c r="C30" s="258" t="s">
        <v>106</v>
      </c>
      <c r="E30" s="113">
        <v>52.63968925523379</v>
      </c>
      <c r="F30" s="115">
        <v>115462</v>
      </c>
      <c r="G30" s="114">
        <v>115484</v>
      </c>
      <c r="H30" s="114">
        <v>115915</v>
      </c>
      <c r="I30" s="114">
        <v>113452</v>
      </c>
      <c r="J30" s="140">
        <v>113397</v>
      </c>
      <c r="K30" s="114">
        <v>2065</v>
      </c>
      <c r="L30" s="116">
        <v>1.8210358298720424</v>
      </c>
    </row>
    <row r="31" spans="1:12" s="110" customFormat="1" ht="15" customHeight="1" x14ac:dyDescent="0.2">
      <c r="A31" s="120"/>
      <c r="B31" s="119"/>
      <c r="C31" s="258" t="s">
        <v>107</v>
      </c>
      <c r="E31" s="113">
        <v>47.36031074476621</v>
      </c>
      <c r="F31" s="115">
        <v>103882</v>
      </c>
      <c r="G31" s="114">
        <v>104077</v>
      </c>
      <c r="H31" s="114">
        <v>103649</v>
      </c>
      <c r="I31" s="114">
        <v>101730</v>
      </c>
      <c r="J31" s="140">
        <v>102043</v>
      </c>
      <c r="K31" s="114">
        <v>1839</v>
      </c>
      <c r="L31" s="116">
        <v>1.8021814333173269</v>
      </c>
    </row>
    <row r="32" spans="1:12" s="110" customFormat="1" ht="15" customHeight="1" x14ac:dyDescent="0.2">
      <c r="A32" s="120"/>
      <c r="B32" s="119" t="s">
        <v>117</v>
      </c>
      <c r="C32" s="258"/>
      <c r="E32" s="113">
        <v>12.881629024640942</v>
      </c>
      <c r="F32" s="115">
        <v>32459</v>
      </c>
      <c r="G32" s="114">
        <v>32323</v>
      </c>
      <c r="H32" s="114">
        <v>31982</v>
      </c>
      <c r="I32" s="114">
        <v>31240</v>
      </c>
      <c r="J32" s="140">
        <v>30054</v>
      </c>
      <c r="K32" s="114">
        <v>2405</v>
      </c>
      <c r="L32" s="116">
        <v>8.0022625939974716</v>
      </c>
    </row>
    <row r="33" spans="1:12" s="110" customFormat="1" ht="15" customHeight="1" x14ac:dyDescent="0.2">
      <c r="A33" s="120"/>
      <c r="B33" s="119"/>
      <c r="C33" s="258" t="s">
        <v>106</v>
      </c>
      <c r="E33" s="113">
        <v>61.606950306540561</v>
      </c>
      <c r="F33" s="115">
        <v>19997</v>
      </c>
      <c r="G33" s="114">
        <v>19878</v>
      </c>
      <c r="H33" s="114">
        <v>19830</v>
      </c>
      <c r="I33" s="114">
        <v>19424</v>
      </c>
      <c r="J33" s="140">
        <v>18513</v>
      </c>
      <c r="K33" s="114">
        <v>1484</v>
      </c>
      <c r="L33" s="116">
        <v>8.0159887646518655</v>
      </c>
    </row>
    <row r="34" spans="1:12" s="110" customFormat="1" ht="15" customHeight="1" x14ac:dyDescent="0.2">
      <c r="A34" s="120"/>
      <c r="B34" s="119"/>
      <c r="C34" s="258" t="s">
        <v>107</v>
      </c>
      <c r="E34" s="113">
        <v>38.393049693459439</v>
      </c>
      <c r="F34" s="115">
        <v>12462</v>
      </c>
      <c r="G34" s="114">
        <v>12445</v>
      </c>
      <c r="H34" s="114">
        <v>12152</v>
      </c>
      <c r="I34" s="114">
        <v>11816</v>
      </c>
      <c r="J34" s="140">
        <v>11541</v>
      </c>
      <c r="K34" s="114">
        <v>921</v>
      </c>
      <c r="L34" s="116">
        <v>7.9802443462438264</v>
      </c>
    </row>
    <row r="35" spans="1:12" s="110" customFormat="1" ht="24.95" customHeight="1" x14ac:dyDescent="0.2">
      <c r="A35" s="606" t="s">
        <v>190</v>
      </c>
      <c r="B35" s="607"/>
      <c r="C35" s="607"/>
      <c r="D35" s="608"/>
      <c r="E35" s="113">
        <v>70.812250227201474</v>
      </c>
      <c r="F35" s="115">
        <v>178432</v>
      </c>
      <c r="G35" s="114">
        <v>178329</v>
      </c>
      <c r="H35" s="114">
        <v>178964</v>
      </c>
      <c r="I35" s="114">
        <v>174928</v>
      </c>
      <c r="J35" s="140">
        <v>174603</v>
      </c>
      <c r="K35" s="114">
        <v>3829</v>
      </c>
      <c r="L35" s="116">
        <v>2.1929749202476474</v>
      </c>
    </row>
    <row r="36" spans="1:12" s="110" customFormat="1" ht="15" customHeight="1" x14ac:dyDescent="0.2">
      <c r="A36" s="120"/>
      <c r="B36" s="119"/>
      <c r="C36" s="258" t="s">
        <v>106</v>
      </c>
      <c r="E36" s="113">
        <v>65.192902618364414</v>
      </c>
      <c r="F36" s="115">
        <v>116325</v>
      </c>
      <c r="G36" s="114">
        <v>116085</v>
      </c>
      <c r="H36" s="114">
        <v>116832</v>
      </c>
      <c r="I36" s="114">
        <v>114119</v>
      </c>
      <c r="J36" s="140">
        <v>113589</v>
      </c>
      <c r="K36" s="114">
        <v>2736</v>
      </c>
      <c r="L36" s="116">
        <v>2.4086839394659694</v>
      </c>
    </row>
    <row r="37" spans="1:12" s="110" customFormat="1" ht="15" customHeight="1" x14ac:dyDescent="0.2">
      <c r="A37" s="120"/>
      <c r="B37" s="119"/>
      <c r="C37" s="258" t="s">
        <v>107</v>
      </c>
      <c r="E37" s="113">
        <v>34.807097381635579</v>
      </c>
      <c r="F37" s="115">
        <v>62107</v>
      </c>
      <c r="G37" s="114">
        <v>62244</v>
      </c>
      <c r="H37" s="114">
        <v>62132</v>
      </c>
      <c r="I37" s="114">
        <v>60809</v>
      </c>
      <c r="J37" s="140">
        <v>61014</v>
      </c>
      <c r="K37" s="114">
        <v>1093</v>
      </c>
      <c r="L37" s="116">
        <v>1.7913921395089651</v>
      </c>
    </row>
    <row r="38" spans="1:12" s="110" customFormat="1" ht="15" customHeight="1" x14ac:dyDescent="0.2">
      <c r="A38" s="120"/>
      <c r="B38" s="119" t="s">
        <v>182</v>
      </c>
      <c r="C38" s="258"/>
      <c r="E38" s="113">
        <v>29.187749772798526</v>
      </c>
      <c r="F38" s="115">
        <v>73547</v>
      </c>
      <c r="G38" s="114">
        <v>73725</v>
      </c>
      <c r="H38" s="114">
        <v>72752</v>
      </c>
      <c r="I38" s="114">
        <v>71675</v>
      </c>
      <c r="J38" s="140">
        <v>71075</v>
      </c>
      <c r="K38" s="114">
        <v>2472</v>
      </c>
      <c r="L38" s="116">
        <v>3.4780161800914526</v>
      </c>
    </row>
    <row r="39" spans="1:12" s="110" customFormat="1" ht="15" customHeight="1" x14ac:dyDescent="0.2">
      <c r="A39" s="120"/>
      <c r="B39" s="119"/>
      <c r="C39" s="258" t="s">
        <v>106</v>
      </c>
      <c r="E39" s="113">
        <v>26.175098916339213</v>
      </c>
      <c r="F39" s="115">
        <v>19251</v>
      </c>
      <c r="G39" s="114">
        <v>19389</v>
      </c>
      <c r="H39" s="114">
        <v>19023</v>
      </c>
      <c r="I39" s="114">
        <v>18870</v>
      </c>
      <c r="J39" s="140">
        <v>18435</v>
      </c>
      <c r="K39" s="114">
        <v>816</v>
      </c>
      <c r="L39" s="116">
        <v>4.4263628966639548</v>
      </c>
    </row>
    <row r="40" spans="1:12" s="110" customFormat="1" ht="15" customHeight="1" x14ac:dyDescent="0.2">
      <c r="A40" s="120"/>
      <c r="B40" s="119"/>
      <c r="C40" s="258" t="s">
        <v>107</v>
      </c>
      <c r="E40" s="113">
        <v>73.824901083660791</v>
      </c>
      <c r="F40" s="115">
        <v>54296</v>
      </c>
      <c r="G40" s="114">
        <v>54336</v>
      </c>
      <c r="H40" s="114">
        <v>53729</v>
      </c>
      <c r="I40" s="114">
        <v>52805</v>
      </c>
      <c r="J40" s="140">
        <v>52640</v>
      </c>
      <c r="K40" s="114">
        <v>1656</v>
      </c>
      <c r="L40" s="116">
        <v>3.1458966565349544</v>
      </c>
    </row>
    <row r="41" spans="1:12" s="110" customFormat="1" ht="24.75" customHeight="1" x14ac:dyDescent="0.2">
      <c r="A41" s="606" t="s">
        <v>518</v>
      </c>
      <c r="B41" s="607"/>
      <c r="C41" s="607"/>
      <c r="D41" s="608"/>
      <c r="E41" s="113">
        <v>4.665071295623842</v>
      </c>
      <c r="F41" s="115">
        <v>11755</v>
      </c>
      <c r="G41" s="114">
        <v>12967</v>
      </c>
      <c r="H41" s="114">
        <v>13032</v>
      </c>
      <c r="I41" s="114">
        <v>10535</v>
      </c>
      <c r="J41" s="140">
        <v>11484</v>
      </c>
      <c r="K41" s="114">
        <v>271</v>
      </c>
      <c r="L41" s="116">
        <v>2.3598049460118427</v>
      </c>
    </row>
    <row r="42" spans="1:12" s="110" customFormat="1" ht="15" customHeight="1" x14ac:dyDescent="0.2">
      <c r="A42" s="120"/>
      <c r="B42" s="119"/>
      <c r="C42" s="258" t="s">
        <v>106</v>
      </c>
      <c r="E42" s="113">
        <v>55.108464483198638</v>
      </c>
      <c r="F42" s="115">
        <v>6478</v>
      </c>
      <c r="G42" s="114">
        <v>7271</v>
      </c>
      <c r="H42" s="114">
        <v>7419</v>
      </c>
      <c r="I42" s="114">
        <v>5803</v>
      </c>
      <c r="J42" s="140">
        <v>6330</v>
      </c>
      <c r="K42" s="114">
        <v>148</v>
      </c>
      <c r="L42" s="116">
        <v>2.3380726698262242</v>
      </c>
    </row>
    <row r="43" spans="1:12" s="110" customFormat="1" ht="15" customHeight="1" x14ac:dyDescent="0.2">
      <c r="A43" s="123"/>
      <c r="B43" s="124"/>
      <c r="C43" s="260" t="s">
        <v>107</v>
      </c>
      <c r="D43" s="261"/>
      <c r="E43" s="125">
        <v>44.891535516801362</v>
      </c>
      <c r="F43" s="143">
        <v>5277</v>
      </c>
      <c r="G43" s="144">
        <v>5696</v>
      </c>
      <c r="H43" s="144">
        <v>5613</v>
      </c>
      <c r="I43" s="144">
        <v>4732</v>
      </c>
      <c r="J43" s="145">
        <v>5154</v>
      </c>
      <c r="K43" s="144">
        <v>123</v>
      </c>
      <c r="L43" s="146">
        <v>2.3864959254947613</v>
      </c>
    </row>
    <row r="44" spans="1:12" s="110" customFormat="1" ht="45.75" customHeight="1" x14ac:dyDescent="0.2">
      <c r="A44" s="606" t="s">
        <v>191</v>
      </c>
      <c r="B44" s="607"/>
      <c r="C44" s="607"/>
      <c r="D44" s="608"/>
      <c r="E44" s="113">
        <v>1.1520801336619322</v>
      </c>
      <c r="F44" s="115">
        <v>2903</v>
      </c>
      <c r="G44" s="114">
        <v>2916</v>
      </c>
      <c r="H44" s="114">
        <v>2928</v>
      </c>
      <c r="I44" s="114">
        <v>2758</v>
      </c>
      <c r="J44" s="140">
        <v>2818</v>
      </c>
      <c r="K44" s="114">
        <v>85</v>
      </c>
      <c r="L44" s="116">
        <v>3.0163236337828248</v>
      </c>
    </row>
    <row r="45" spans="1:12" s="110" customFormat="1" ht="15" customHeight="1" x14ac:dyDescent="0.2">
      <c r="A45" s="120"/>
      <c r="B45" s="119"/>
      <c r="C45" s="258" t="s">
        <v>106</v>
      </c>
      <c r="E45" s="113">
        <v>60.454702032380297</v>
      </c>
      <c r="F45" s="115">
        <v>1755</v>
      </c>
      <c r="G45" s="114">
        <v>1759</v>
      </c>
      <c r="H45" s="114">
        <v>1767</v>
      </c>
      <c r="I45" s="114">
        <v>1640</v>
      </c>
      <c r="J45" s="140">
        <v>1678</v>
      </c>
      <c r="K45" s="114">
        <v>77</v>
      </c>
      <c r="L45" s="116">
        <v>4.5887961859356379</v>
      </c>
    </row>
    <row r="46" spans="1:12" s="110" customFormat="1" ht="15" customHeight="1" x14ac:dyDescent="0.2">
      <c r="A46" s="123"/>
      <c r="B46" s="124"/>
      <c r="C46" s="260" t="s">
        <v>107</v>
      </c>
      <c r="D46" s="261"/>
      <c r="E46" s="125">
        <v>39.545297967619703</v>
      </c>
      <c r="F46" s="143">
        <v>1148</v>
      </c>
      <c r="G46" s="144">
        <v>1157</v>
      </c>
      <c r="H46" s="144">
        <v>1161</v>
      </c>
      <c r="I46" s="144">
        <v>1118</v>
      </c>
      <c r="J46" s="145">
        <v>1140</v>
      </c>
      <c r="K46" s="144">
        <v>8</v>
      </c>
      <c r="L46" s="146">
        <v>0.70175438596491224</v>
      </c>
    </row>
    <row r="47" spans="1:12" s="110" customFormat="1" ht="39" customHeight="1" x14ac:dyDescent="0.2">
      <c r="A47" s="606" t="s">
        <v>519</v>
      </c>
      <c r="B47" s="610"/>
      <c r="C47" s="610"/>
      <c r="D47" s="611"/>
      <c r="E47" s="113">
        <v>0.29407212505804053</v>
      </c>
      <c r="F47" s="115">
        <v>741</v>
      </c>
      <c r="G47" s="114">
        <v>788</v>
      </c>
      <c r="H47" s="114">
        <v>734</v>
      </c>
      <c r="I47" s="114">
        <v>677</v>
      </c>
      <c r="J47" s="140">
        <v>736</v>
      </c>
      <c r="K47" s="114">
        <v>5</v>
      </c>
      <c r="L47" s="116">
        <v>0.67934782608695654</v>
      </c>
    </row>
    <row r="48" spans="1:12" s="110" customFormat="1" ht="15" customHeight="1" x14ac:dyDescent="0.2">
      <c r="A48" s="120"/>
      <c r="B48" s="119"/>
      <c r="C48" s="258" t="s">
        <v>106</v>
      </c>
      <c r="E48" s="113">
        <v>39.946018893387311</v>
      </c>
      <c r="F48" s="115">
        <v>296</v>
      </c>
      <c r="G48" s="114">
        <v>318</v>
      </c>
      <c r="H48" s="114">
        <v>300</v>
      </c>
      <c r="I48" s="114">
        <v>270</v>
      </c>
      <c r="J48" s="140">
        <v>291</v>
      </c>
      <c r="K48" s="114">
        <v>5</v>
      </c>
      <c r="L48" s="116">
        <v>1.7182130584192439</v>
      </c>
    </row>
    <row r="49" spans="1:12" s="110" customFormat="1" ht="15" customHeight="1" x14ac:dyDescent="0.2">
      <c r="A49" s="123"/>
      <c r="B49" s="124"/>
      <c r="C49" s="260" t="s">
        <v>107</v>
      </c>
      <c r="D49" s="261"/>
      <c r="E49" s="125">
        <v>60.053981106612689</v>
      </c>
      <c r="F49" s="143">
        <v>445</v>
      </c>
      <c r="G49" s="144">
        <v>470</v>
      </c>
      <c r="H49" s="144">
        <v>434</v>
      </c>
      <c r="I49" s="144">
        <v>407</v>
      </c>
      <c r="J49" s="145">
        <v>445</v>
      </c>
      <c r="K49" s="144">
        <v>0</v>
      </c>
      <c r="L49" s="146">
        <v>0</v>
      </c>
    </row>
    <row r="50" spans="1:12" s="110" customFormat="1" ht="24.95" customHeight="1" x14ac:dyDescent="0.2">
      <c r="A50" s="612" t="s">
        <v>192</v>
      </c>
      <c r="B50" s="613"/>
      <c r="C50" s="613"/>
      <c r="D50" s="614"/>
      <c r="E50" s="262">
        <v>15.687418395977442</v>
      </c>
      <c r="F50" s="263">
        <v>39529</v>
      </c>
      <c r="G50" s="264">
        <v>40691</v>
      </c>
      <c r="H50" s="264">
        <v>40496</v>
      </c>
      <c r="I50" s="264">
        <v>37563</v>
      </c>
      <c r="J50" s="265">
        <v>37538</v>
      </c>
      <c r="K50" s="263">
        <v>1991</v>
      </c>
      <c r="L50" s="266">
        <v>5.3039586552293674</v>
      </c>
    </row>
    <row r="51" spans="1:12" s="110" customFormat="1" ht="15" customHeight="1" x14ac:dyDescent="0.2">
      <c r="A51" s="120"/>
      <c r="B51" s="119"/>
      <c r="C51" s="258" t="s">
        <v>106</v>
      </c>
      <c r="E51" s="113">
        <v>57.856257431253006</v>
      </c>
      <c r="F51" s="115">
        <v>22870</v>
      </c>
      <c r="G51" s="114">
        <v>23551</v>
      </c>
      <c r="H51" s="114">
        <v>23602</v>
      </c>
      <c r="I51" s="114">
        <v>21770</v>
      </c>
      <c r="J51" s="140">
        <v>21464</v>
      </c>
      <c r="K51" s="114">
        <v>1406</v>
      </c>
      <c r="L51" s="116">
        <v>6.5505031680954158</v>
      </c>
    </row>
    <row r="52" spans="1:12" s="110" customFormat="1" ht="15" customHeight="1" x14ac:dyDescent="0.2">
      <c r="A52" s="120"/>
      <c r="B52" s="119"/>
      <c r="C52" s="258" t="s">
        <v>107</v>
      </c>
      <c r="E52" s="113">
        <v>42.143742568746994</v>
      </c>
      <c r="F52" s="115">
        <v>16659</v>
      </c>
      <c r="G52" s="114">
        <v>17140</v>
      </c>
      <c r="H52" s="114">
        <v>16894</v>
      </c>
      <c r="I52" s="114">
        <v>15793</v>
      </c>
      <c r="J52" s="140">
        <v>16074</v>
      </c>
      <c r="K52" s="114">
        <v>585</v>
      </c>
      <c r="L52" s="116">
        <v>3.6394176931690931</v>
      </c>
    </row>
    <row r="53" spans="1:12" s="110" customFormat="1" ht="15" customHeight="1" x14ac:dyDescent="0.2">
      <c r="A53" s="120"/>
      <c r="B53" s="119"/>
      <c r="C53" s="258" t="s">
        <v>187</v>
      </c>
      <c r="D53" s="110" t="s">
        <v>193</v>
      </c>
      <c r="E53" s="113">
        <v>20.405272078727009</v>
      </c>
      <c r="F53" s="115">
        <v>8066</v>
      </c>
      <c r="G53" s="114">
        <v>9221</v>
      </c>
      <c r="H53" s="114">
        <v>9293</v>
      </c>
      <c r="I53" s="114">
        <v>7177</v>
      </c>
      <c r="J53" s="140">
        <v>7720</v>
      </c>
      <c r="K53" s="114">
        <v>346</v>
      </c>
      <c r="L53" s="116">
        <v>4.4818652849740932</v>
      </c>
    </row>
    <row r="54" spans="1:12" s="110" customFormat="1" ht="15" customHeight="1" x14ac:dyDescent="0.2">
      <c r="A54" s="120"/>
      <c r="B54" s="119"/>
      <c r="D54" s="267" t="s">
        <v>194</v>
      </c>
      <c r="E54" s="113">
        <v>56.64517728737912</v>
      </c>
      <c r="F54" s="115">
        <v>4569</v>
      </c>
      <c r="G54" s="114">
        <v>5208</v>
      </c>
      <c r="H54" s="114">
        <v>5353</v>
      </c>
      <c r="I54" s="114">
        <v>4057</v>
      </c>
      <c r="J54" s="140">
        <v>4309</v>
      </c>
      <c r="K54" s="114">
        <v>260</v>
      </c>
      <c r="L54" s="116">
        <v>6.0338825713622652</v>
      </c>
    </row>
    <row r="55" spans="1:12" s="110" customFormat="1" ht="15" customHeight="1" x14ac:dyDescent="0.2">
      <c r="A55" s="120"/>
      <c r="B55" s="119"/>
      <c r="D55" s="267" t="s">
        <v>195</v>
      </c>
      <c r="E55" s="113">
        <v>43.35482271262088</v>
      </c>
      <c r="F55" s="115">
        <v>3497</v>
      </c>
      <c r="G55" s="114">
        <v>4013</v>
      </c>
      <c r="H55" s="114">
        <v>3940</v>
      </c>
      <c r="I55" s="114">
        <v>3120</v>
      </c>
      <c r="J55" s="140">
        <v>3411</v>
      </c>
      <c r="K55" s="114">
        <v>86</v>
      </c>
      <c r="L55" s="116">
        <v>2.5212547639988272</v>
      </c>
    </row>
    <row r="56" spans="1:12" s="110" customFormat="1" ht="15" customHeight="1" x14ac:dyDescent="0.2">
      <c r="A56" s="120"/>
      <c r="B56" s="119" t="s">
        <v>196</v>
      </c>
      <c r="C56" s="258"/>
      <c r="E56" s="113">
        <v>55.81258755689958</v>
      </c>
      <c r="F56" s="115">
        <v>140636</v>
      </c>
      <c r="G56" s="114">
        <v>139595</v>
      </c>
      <c r="H56" s="114">
        <v>139864</v>
      </c>
      <c r="I56" s="114">
        <v>138649</v>
      </c>
      <c r="J56" s="140">
        <v>138445</v>
      </c>
      <c r="K56" s="114">
        <v>2191</v>
      </c>
      <c r="L56" s="116">
        <v>1.5825779190292173</v>
      </c>
    </row>
    <row r="57" spans="1:12" s="110" customFormat="1" ht="15" customHeight="1" x14ac:dyDescent="0.2">
      <c r="A57" s="120"/>
      <c r="B57" s="119"/>
      <c r="C57" s="258" t="s">
        <v>106</v>
      </c>
      <c r="E57" s="113">
        <v>50.459341847037742</v>
      </c>
      <c r="F57" s="115">
        <v>70964</v>
      </c>
      <c r="G57" s="114">
        <v>70196</v>
      </c>
      <c r="H57" s="114">
        <v>70588</v>
      </c>
      <c r="I57" s="114">
        <v>69977</v>
      </c>
      <c r="J57" s="140">
        <v>69791</v>
      </c>
      <c r="K57" s="114">
        <v>1173</v>
      </c>
      <c r="L57" s="116">
        <v>1.6807324726683956</v>
      </c>
    </row>
    <row r="58" spans="1:12" s="110" customFormat="1" ht="15" customHeight="1" x14ac:dyDescent="0.2">
      <c r="A58" s="120"/>
      <c r="B58" s="119"/>
      <c r="C58" s="258" t="s">
        <v>107</v>
      </c>
      <c r="E58" s="113">
        <v>49.540658152962258</v>
      </c>
      <c r="F58" s="115">
        <v>69672</v>
      </c>
      <c r="G58" s="114">
        <v>69399</v>
      </c>
      <c r="H58" s="114">
        <v>69276</v>
      </c>
      <c r="I58" s="114">
        <v>68672</v>
      </c>
      <c r="J58" s="140">
        <v>68654</v>
      </c>
      <c r="K58" s="114">
        <v>1018</v>
      </c>
      <c r="L58" s="116">
        <v>1.4827977976519942</v>
      </c>
    </row>
    <row r="59" spans="1:12" s="110" customFormat="1" ht="15" customHeight="1" x14ac:dyDescent="0.2">
      <c r="A59" s="120"/>
      <c r="B59" s="119"/>
      <c r="C59" s="258" t="s">
        <v>105</v>
      </c>
      <c r="D59" s="110" t="s">
        <v>197</v>
      </c>
      <c r="E59" s="113">
        <v>93.786086066156599</v>
      </c>
      <c r="F59" s="115">
        <v>131897</v>
      </c>
      <c r="G59" s="114">
        <v>130920</v>
      </c>
      <c r="H59" s="114">
        <v>131238</v>
      </c>
      <c r="I59" s="114">
        <v>130116</v>
      </c>
      <c r="J59" s="140">
        <v>130007</v>
      </c>
      <c r="K59" s="114">
        <v>1890</v>
      </c>
      <c r="L59" s="116">
        <v>1.4537678740375519</v>
      </c>
    </row>
    <row r="60" spans="1:12" s="110" customFormat="1" ht="15" customHeight="1" x14ac:dyDescent="0.2">
      <c r="A60" s="120"/>
      <c r="B60" s="119"/>
      <c r="C60" s="258"/>
      <c r="D60" s="267" t="s">
        <v>198</v>
      </c>
      <c r="E60" s="113">
        <v>48.932879443808424</v>
      </c>
      <c r="F60" s="115">
        <v>64541</v>
      </c>
      <c r="G60" s="114">
        <v>63832</v>
      </c>
      <c r="H60" s="114">
        <v>64246</v>
      </c>
      <c r="I60" s="114">
        <v>63718</v>
      </c>
      <c r="J60" s="140">
        <v>63598</v>
      </c>
      <c r="K60" s="114">
        <v>943</v>
      </c>
      <c r="L60" s="116">
        <v>1.4827510299066009</v>
      </c>
    </row>
    <row r="61" spans="1:12" s="110" customFormat="1" ht="15" customHeight="1" x14ac:dyDescent="0.2">
      <c r="A61" s="120"/>
      <c r="B61" s="119"/>
      <c r="C61" s="258"/>
      <c r="D61" s="267" t="s">
        <v>199</v>
      </c>
      <c r="E61" s="113">
        <v>51.067120556191576</v>
      </c>
      <c r="F61" s="115">
        <v>67356</v>
      </c>
      <c r="G61" s="114">
        <v>67088</v>
      </c>
      <c r="H61" s="114">
        <v>66992</v>
      </c>
      <c r="I61" s="114">
        <v>66398</v>
      </c>
      <c r="J61" s="140">
        <v>66409</v>
      </c>
      <c r="K61" s="114">
        <v>947</v>
      </c>
      <c r="L61" s="116">
        <v>1.4260115345811561</v>
      </c>
    </row>
    <row r="62" spans="1:12" s="110" customFormat="1" ht="15" customHeight="1" x14ac:dyDescent="0.2">
      <c r="A62" s="120"/>
      <c r="B62" s="119"/>
      <c r="C62" s="258"/>
      <c r="D62" s="258" t="s">
        <v>200</v>
      </c>
      <c r="E62" s="113">
        <v>6.2139139338433971</v>
      </c>
      <c r="F62" s="115">
        <v>8739</v>
      </c>
      <c r="G62" s="114">
        <v>8675</v>
      </c>
      <c r="H62" s="114">
        <v>8626</v>
      </c>
      <c r="I62" s="114">
        <v>8533</v>
      </c>
      <c r="J62" s="140">
        <v>8438</v>
      </c>
      <c r="K62" s="114">
        <v>301</v>
      </c>
      <c r="L62" s="116">
        <v>3.5671960180137474</v>
      </c>
    </row>
    <row r="63" spans="1:12" s="110" customFormat="1" ht="15" customHeight="1" x14ac:dyDescent="0.2">
      <c r="A63" s="120"/>
      <c r="B63" s="119"/>
      <c r="C63" s="258"/>
      <c r="D63" s="267" t="s">
        <v>198</v>
      </c>
      <c r="E63" s="113">
        <v>73.498111912118091</v>
      </c>
      <c r="F63" s="115">
        <v>6423</v>
      </c>
      <c r="G63" s="114">
        <v>6364</v>
      </c>
      <c r="H63" s="114">
        <v>6342</v>
      </c>
      <c r="I63" s="114">
        <v>6259</v>
      </c>
      <c r="J63" s="140">
        <v>6193</v>
      </c>
      <c r="K63" s="114">
        <v>230</v>
      </c>
      <c r="L63" s="116">
        <v>3.7138704989504281</v>
      </c>
    </row>
    <row r="64" spans="1:12" s="110" customFormat="1" ht="15" customHeight="1" x14ac:dyDescent="0.2">
      <c r="A64" s="120"/>
      <c r="B64" s="119"/>
      <c r="C64" s="258"/>
      <c r="D64" s="267" t="s">
        <v>199</v>
      </c>
      <c r="E64" s="113">
        <v>26.501888087881909</v>
      </c>
      <c r="F64" s="115">
        <v>2316</v>
      </c>
      <c r="G64" s="114">
        <v>2311</v>
      </c>
      <c r="H64" s="114">
        <v>2284</v>
      </c>
      <c r="I64" s="114">
        <v>2274</v>
      </c>
      <c r="J64" s="140">
        <v>2245</v>
      </c>
      <c r="K64" s="114">
        <v>71</v>
      </c>
      <c r="L64" s="116">
        <v>3.1625835189309579</v>
      </c>
    </row>
    <row r="65" spans="1:12" s="110" customFormat="1" ht="15" customHeight="1" x14ac:dyDescent="0.2">
      <c r="A65" s="120"/>
      <c r="B65" s="119" t="s">
        <v>201</v>
      </c>
      <c r="C65" s="258"/>
      <c r="E65" s="113">
        <v>17.705443707610556</v>
      </c>
      <c r="F65" s="115">
        <v>44614</v>
      </c>
      <c r="G65" s="114">
        <v>44193</v>
      </c>
      <c r="H65" s="114">
        <v>43530</v>
      </c>
      <c r="I65" s="114">
        <v>42779</v>
      </c>
      <c r="J65" s="140">
        <v>41793</v>
      </c>
      <c r="K65" s="114">
        <v>2821</v>
      </c>
      <c r="L65" s="116">
        <v>6.7499341995070941</v>
      </c>
    </row>
    <row r="66" spans="1:12" s="110" customFormat="1" ht="15" customHeight="1" x14ac:dyDescent="0.2">
      <c r="A66" s="120"/>
      <c r="B66" s="119"/>
      <c r="C66" s="258" t="s">
        <v>106</v>
      </c>
      <c r="E66" s="113">
        <v>58.369570090106244</v>
      </c>
      <c r="F66" s="115">
        <v>26041</v>
      </c>
      <c r="G66" s="114">
        <v>25829</v>
      </c>
      <c r="H66" s="114">
        <v>25509</v>
      </c>
      <c r="I66" s="114">
        <v>25120</v>
      </c>
      <c r="J66" s="140">
        <v>24583</v>
      </c>
      <c r="K66" s="114">
        <v>1458</v>
      </c>
      <c r="L66" s="116">
        <v>5.9309278769881626</v>
      </c>
    </row>
    <row r="67" spans="1:12" s="110" customFormat="1" ht="15" customHeight="1" x14ac:dyDescent="0.2">
      <c r="A67" s="120"/>
      <c r="B67" s="119"/>
      <c r="C67" s="258" t="s">
        <v>107</v>
      </c>
      <c r="E67" s="113">
        <v>41.630429909893756</v>
      </c>
      <c r="F67" s="115">
        <v>18573</v>
      </c>
      <c r="G67" s="114">
        <v>18364</v>
      </c>
      <c r="H67" s="114">
        <v>18021</v>
      </c>
      <c r="I67" s="114">
        <v>17659</v>
      </c>
      <c r="J67" s="140">
        <v>17210</v>
      </c>
      <c r="K67" s="114">
        <v>1363</v>
      </c>
      <c r="L67" s="116">
        <v>7.9198140615920973</v>
      </c>
    </row>
    <row r="68" spans="1:12" s="110" customFormat="1" ht="15" customHeight="1" x14ac:dyDescent="0.2">
      <c r="A68" s="120"/>
      <c r="B68" s="119"/>
      <c r="C68" s="258" t="s">
        <v>105</v>
      </c>
      <c r="D68" s="110" t="s">
        <v>202</v>
      </c>
      <c r="E68" s="113">
        <v>20.849957412471422</v>
      </c>
      <c r="F68" s="115">
        <v>9302</v>
      </c>
      <c r="G68" s="114">
        <v>9125</v>
      </c>
      <c r="H68" s="114">
        <v>8823</v>
      </c>
      <c r="I68" s="114">
        <v>8490</v>
      </c>
      <c r="J68" s="140">
        <v>7977</v>
      </c>
      <c r="K68" s="114">
        <v>1325</v>
      </c>
      <c r="L68" s="116">
        <v>16.610254481634701</v>
      </c>
    </row>
    <row r="69" spans="1:12" s="110" customFormat="1" ht="15" customHeight="1" x14ac:dyDescent="0.2">
      <c r="A69" s="120"/>
      <c r="B69" s="119"/>
      <c r="C69" s="258"/>
      <c r="D69" s="267" t="s">
        <v>198</v>
      </c>
      <c r="E69" s="113">
        <v>54.074392603741131</v>
      </c>
      <c r="F69" s="115">
        <v>5030</v>
      </c>
      <c r="G69" s="114">
        <v>4994</v>
      </c>
      <c r="H69" s="114">
        <v>4834</v>
      </c>
      <c r="I69" s="114">
        <v>4667</v>
      </c>
      <c r="J69" s="140">
        <v>4364</v>
      </c>
      <c r="K69" s="114">
        <v>666</v>
      </c>
      <c r="L69" s="116">
        <v>15.261228230980752</v>
      </c>
    </row>
    <row r="70" spans="1:12" s="110" customFormat="1" ht="15" customHeight="1" x14ac:dyDescent="0.2">
      <c r="A70" s="120"/>
      <c r="B70" s="119"/>
      <c r="C70" s="258"/>
      <c r="D70" s="267" t="s">
        <v>199</v>
      </c>
      <c r="E70" s="113">
        <v>45.925607396258869</v>
      </c>
      <c r="F70" s="115">
        <v>4272</v>
      </c>
      <c r="G70" s="114">
        <v>4131</v>
      </c>
      <c r="H70" s="114">
        <v>3989</v>
      </c>
      <c r="I70" s="114">
        <v>3823</v>
      </c>
      <c r="J70" s="140">
        <v>3613</v>
      </c>
      <c r="K70" s="114">
        <v>659</v>
      </c>
      <c r="L70" s="116">
        <v>18.239690008303349</v>
      </c>
    </row>
    <row r="71" spans="1:12" s="110" customFormat="1" ht="15" customHeight="1" x14ac:dyDescent="0.2">
      <c r="A71" s="120"/>
      <c r="B71" s="119"/>
      <c r="C71" s="258"/>
      <c r="D71" s="110" t="s">
        <v>203</v>
      </c>
      <c r="E71" s="113">
        <v>73.113820773748145</v>
      </c>
      <c r="F71" s="115">
        <v>32619</v>
      </c>
      <c r="G71" s="114">
        <v>32421</v>
      </c>
      <c r="H71" s="114">
        <v>32093</v>
      </c>
      <c r="I71" s="114">
        <v>31736</v>
      </c>
      <c r="J71" s="140">
        <v>31299</v>
      </c>
      <c r="K71" s="114">
        <v>1320</v>
      </c>
      <c r="L71" s="116">
        <v>4.217387136969232</v>
      </c>
    </row>
    <row r="72" spans="1:12" s="110" customFormat="1" ht="15" customHeight="1" x14ac:dyDescent="0.2">
      <c r="A72" s="120"/>
      <c r="B72" s="119"/>
      <c r="C72" s="258"/>
      <c r="D72" s="267" t="s">
        <v>198</v>
      </c>
      <c r="E72" s="113">
        <v>59.19556086943193</v>
      </c>
      <c r="F72" s="115">
        <v>19309</v>
      </c>
      <c r="G72" s="114">
        <v>19158</v>
      </c>
      <c r="H72" s="114">
        <v>19016</v>
      </c>
      <c r="I72" s="114">
        <v>18815</v>
      </c>
      <c r="J72" s="140">
        <v>18617</v>
      </c>
      <c r="K72" s="114">
        <v>692</v>
      </c>
      <c r="L72" s="116">
        <v>3.7170328194660796</v>
      </c>
    </row>
    <row r="73" spans="1:12" s="110" customFormat="1" ht="15" customHeight="1" x14ac:dyDescent="0.2">
      <c r="A73" s="120"/>
      <c r="B73" s="119"/>
      <c r="C73" s="258"/>
      <c r="D73" s="267" t="s">
        <v>199</v>
      </c>
      <c r="E73" s="113">
        <v>40.80443913056807</v>
      </c>
      <c r="F73" s="115">
        <v>13310</v>
      </c>
      <c r="G73" s="114">
        <v>13263</v>
      </c>
      <c r="H73" s="114">
        <v>13077</v>
      </c>
      <c r="I73" s="114">
        <v>12921</v>
      </c>
      <c r="J73" s="140">
        <v>12682</v>
      </c>
      <c r="K73" s="114">
        <v>628</v>
      </c>
      <c r="L73" s="116">
        <v>4.9519003311780478</v>
      </c>
    </row>
    <row r="74" spans="1:12" s="110" customFormat="1" ht="15" customHeight="1" x14ac:dyDescent="0.2">
      <c r="A74" s="120"/>
      <c r="B74" s="119"/>
      <c r="C74" s="258"/>
      <c r="D74" s="110" t="s">
        <v>204</v>
      </c>
      <c r="E74" s="113">
        <v>6.0362218137804273</v>
      </c>
      <c r="F74" s="115">
        <v>2693</v>
      </c>
      <c r="G74" s="114">
        <v>2647</v>
      </c>
      <c r="H74" s="114">
        <v>2614</v>
      </c>
      <c r="I74" s="114">
        <v>2553</v>
      </c>
      <c r="J74" s="140">
        <v>2517</v>
      </c>
      <c r="K74" s="114">
        <v>176</v>
      </c>
      <c r="L74" s="116">
        <v>6.9924513309495433</v>
      </c>
    </row>
    <row r="75" spans="1:12" s="110" customFormat="1" ht="15" customHeight="1" x14ac:dyDescent="0.2">
      <c r="A75" s="120"/>
      <c r="B75" s="119"/>
      <c r="C75" s="258"/>
      <c r="D75" s="267" t="s">
        <v>198</v>
      </c>
      <c r="E75" s="113">
        <v>63.200891199405866</v>
      </c>
      <c r="F75" s="115">
        <v>1702</v>
      </c>
      <c r="G75" s="114">
        <v>1677</v>
      </c>
      <c r="H75" s="114">
        <v>1659</v>
      </c>
      <c r="I75" s="114">
        <v>1638</v>
      </c>
      <c r="J75" s="140">
        <v>1602</v>
      </c>
      <c r="K75" s="114">
        <v>100</v>
      </c>
      <c r="L75" s="116">
        <v>6.2421972534332086</v>
      </c>
    </row>
    <row r="76" spans="1:12" s="110" customFormat="1" ht="15" customHeight="1" x14ac:dyDescent="0.2">
      <c r="A76" s="120"/>
      <c r="B76" s="119"/>
      <c r="C76" s="258"/>
      <c r="D76" s="267" t="s">
        <v>199</v>
      </c>
      <c r="E76" s="113">
        <v>36.799108800594134</v>
      </c>
      <c r="F76" s="115">
        <v>991</v>
      </c>
      <c r="G76" s="114">
        <v>970</v>
      </c>
      <c r="H76" s="114">
        <v>955</v>
      </c>
      <c r="I76" s="114">
        <v>915</v>
      </c>
      <c r="J76" s="140">
        <v>915</v>
      </c>
      <c r="K76" s="114">
        <v>76</v>
      </c>
      <c r="L76" s="116">
        <v>8.306010928961749</v>
      </c>
    </row>
    <row r="77" spans="1:12" s="110" customFormat="1" ht="15" customHeight="1" x14ac:dyDescent="0.2">
      <c r="A77" s="533"/>
      <c r="B77" s="119" t="s">
        <v>205</v>
      </c>
      <c r="C77" s="268"/>
      <c r="D77" s="182"/>
      <c r="E77" s="113">
        <v>10.794550339512419</v>
      </c>
      <c r="F77" s="115">
        <v>27200</v>
      </c>
      <c r="G77" s="114">
        <v>27575</v>
      </c>
      <c r="H77" s="114">
        <v>27826</v>
      </c>
      <c r="I77" s="114">
        <v>27612</v>
      </c>
      <c r="J77" s="140">
        <v>27902</v>
      </c>
      <c r="K77" s="114">
        <v>-702</v>
      </c>
      <c r="L77" s="116">
        <v>-2.5159486775141566</v>
      </c>
    </row>
    <row r="78" spans="1:12" s="110" customFormat="1" ht="15" customHeight="1" x14ac:dyDescent="0.2">
      <c r="A78" s="120"/>
      <c r="B78" s="119"/>
      <c r="C78" s="268" t="s">
        <v>106</v>
      </c>
      <c r="D78" s="182"/>
      <c r="E78" s="113">
        <v>57.724264705882355</v>
      </c>
      <c r="F78" s="115">
        <v>15701</v>
      </c>
      <c r="G78" s="114">
        <v>15898</v>
      </c>
      <c r="H78" s="114">
        <v>16156</v>
      </c>
      <c r="I78" s="114">
        <v>16122</v>
      </c>
      <c r="J78" s="140">
        <v>16186</v>
      </c>
      <c r="K78" s="114">
        <v>-485</v>
      </c>
      <c r="L78" s="116">
        <v>-2.9964166563697021</v>
      </c>
    </row>
    <row r="79" spans="1:12" s="110" customFormat="1" ht="15" customHeight="1" x14ac:dyDescent="0.2">
      <c r="A79" s="123"/>
      <c r="B79" s="124"/>
      <c r="C79" s="260" t="s">
        <v>107</v>
      </c>
      <c r="D79" s="261"/>
      <c r="E79" s="125">
        <v>42.275735294117645</v>
      </c>
      <c r="F79" s="143">
        <v>11499</v>
      </c>
      <c r="G79" s="144">
        <v>11677</v>
      </c>
      <c r="H79" s="144">
        <v>11670</v>
      </c>
      <c r="I79" s="144">
        <v>11490</v>
      </c>
      <c r="J79" s="145">
        <v>11716</v>
      </c>
      <c r="K79" s="144">
        <v>-217</v>
      </c>
      <c r="L79" s="146">
        <v>-1.8521679754182314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251979</v>
      </c>
      <c r="E11" s="114">
        <v>252054</v>
      </c>
      <c r="F11" s="114">
        <v>251716</v>
      </c>
      <c r="G11" s="114">
        <v>246603</v>
      </c>
      <c r="H11" s="140">
        <v>245678</v>
      </c>
      <c r="I11" s="115">
        <v>6301</v>
      </c>
      <c r="J11" s="116">
        <v>2.5647392114882082</v>
      </c>
    </row>
    <row r="12" spans="1:15" s="110" customFormat="1" ht="24.95" customHeight="1" x14ac:dyDescent="0.2">
      <c r="A12" s="193" t="s">
        <v>132</v>
      </c>
      <c r="B12" s="194" t="s">
        <v>133</v>
      </c>
      <c r="C12" s="113">
        <v>5.0004167013917827E-2</v>
      </c>
      <c r="D12" s="115">
        <v>126</v>
      </c>
      <c r="E12" s="114">
        <v>131</v>
      </c>
      <c r="F12" s="114">
        <v>140</v>
      </c>
      <c r="G12" s="114">
        <v>131</v>
      </c>
      <c r="H12" s="140">
        <v>127</v>
      </c>
      <c r="I12" s="115">
        <v>-1</v>
      </c>
      <c r="J12" s="116">
        <v>-0.78740157480314965</v>
      </c>
    </row>
    <row r="13" spans="1:15" s="110" customFormat="1" ht="24.95" customHeight="1" x14ac:dyDescent="0.2">
      <c r="A13" s="193" t="s">
        <v>134</v>
      </c>
      <c r="B13" s="199" t="s">
        <v>214</v>
      </c>
      <c r="C13" s="113">
        <v>2.819679417729255</v>
      </c>
      <c r="D13" s="115">
        <v>7105</v>
      </c>
      <c r="E13" s="114">
        <v>7075</v>
      </c>
      <c r="F13" s="114">
        <v>7016</v>
      </c>
      <c r="G13" s="114">
        <v>6670</v>
      </c>
      <c r="H13" s="140">
        <v>6563</v>
      </c>
      <c r="I13" s="115">
        <v>542</v>
      </c>
      <c r="J13" s="116">
        <v>8.2584184062166699</v>
      </c>
    </row>
    <row r="14" spans="1:15" s="287" customFormat="1" ht="24" customHeight="1" x14ac:dyDescent="0.2">
      <c r="A14" s="193" t="s">
        <v>215</v>
      </c>
      <c r="B14" s="199" t="s">
        <v>137</v>
      </c>
      <c r="C14" s="113">
        <v>10.151639620762047</v>
      </c>
      <c r="D14" s="115">
        <v>25580</v>
      </c>
      <c r="E14" s="114">
        <v>25616</v>
      </c>
      <c r="F14" s="114">
        <v>25699</v>
      </c>
      <c r="G14" s="114">
        <v>25556</v>
      </c>
      <c r="H14" s="140">
        <v>25484</v>
      </c>
      <c r="I14" s="115">
        <v>96</v>
      </c>
      <c r="J14" s="116">
        <v>0.37670695338251453</v>
      </c>
      <c r="K14" s="110"/>
      <c r="L14" s="110"/>
      <c r="M14" s="110"/>
      <c r="N14" s="110"/>
      <c r="O14" s="110"/>
    </row>
    <row r="15" spans="1:15" s="110" customFormat="1" ht="24.75" customHeight="1" x14ac:dyDescent="0.2">
      <c r="A15" s="193" t="s">
        <v>216</v>
      </c>
      <c r="B15" s="199" t="s">
        <v>217</v>
      </c>
      <c r="C15" s="113">
        <v>1.3858297715285797</v>
      </c>
      <c r="D15" s="115">
        <v>3492</v>
      </c>
      <c r="E15" s="114">
        <v>3494</v>
      </c>
      <c r="F15" s="114">
        <v>3446</v>
      </c>
      <c r="G15" s="114">
        <v>3382</v>
      </c>
      <c r="H15" s="140">
        <v>3409</v>
      </c>
      <c r="I15" s="115">
        <v>83</v>
      </c>
      <c r="J15" s="116">
        <v>2.4347315928424758</v>
      </c>
    </row>
    <row r="16" spans="1:15" s="287" customFormat="1" ht="24.95" customHeight="1" x14ac:dyDescent="0.2">
      <c r="A16" s="193" t="s">
        <v>218</v>
      </c>
      <c r="B16" s="199" t="s">
        <v>141</v>
      </c>
      <c r="C16" s="113">
        <v>7.4815758456061818</v>
      </c>
      <c r="D16" s="115">
        <v>18852</v>
      </c>
      <c r="E16" s="114">
        <v>18896</v>
      </c>
      <c r="F16" s="114">
        <v>18993</v>
      </c>
      <c r="G16" s="114">
        <v>18819</v>
      </c>
      <c r="H16" s="140">
        <v>18804</v>
      </c>
      <c r="I16" s="115">
        <v>48</v>
      </c>
      <c r="J16" s="116">
        <v>0.25526483726866622</v>
      </c>
      <c r="K16" s="110"/>
      <c r="L16" s="110"/>
      <c r="M16" s="110"/>
      <c r="N16" s="110"/>
      <c r="O16" s="110"/>
    </row>
    <row r="17" spans="1:15" s="110" customFormat="1" ht="24.95" customHeight="1" x14ac:dyDescent="0.2">
      <c r="A17" s="193" t="s">
        <v>219</v>
      </c>
      <c r="B17" s="199" t="s">
        <v>220</v>
      </c>
      <c r="C17" s="113">
        <v>1.2842340036272863</v>
      </c>
      <c r="D17" s="115">
        <v>3236</v>
      </c>
      <c r="E17" s="114">
        <v>3226</v>
      </c>
      <c r="F17" s="114">
        <v>3260</v>
      </c>
      <c r="G17" s="114">
        <v>3355</v>
      </c>
      <c r="H17" s="140">
        <v>3271</v>
      </c>
      <c r="I17" s="115">
        <v>-35</v>
      </c>
      <c r="J17" s="116">
        <v>-1.0700091715071844</v>
      </c>
    </row>
    <row r="18" spans="1:15" s="287" customFormat="1" ht="24.95" customHeight="1" x14ac:dyDescent="0.2">
      <c r="A18" s="201" t="s">
        <v>144</v>
      </c>
      <c r="B18" s="202" t="s">
        <v>145</v>
      </c>
      <c r="C18" s="113">
        <v>4.4757698062140099</v>
      </c>
      <c r="D18" s="115">
        <v>11278</v>
      </c>
      <c r="E18" s="114">
        <v>11068</v>
      </c>
      <c r="F18" s="114">
        <v>11315</v>
      </c>
      <c r="G18" s="114">
        <v>10806</v>
      </c>
      <c r="H18" s="140">
        <v>10682</v>
      </c>
      <c r="I18" s="115">
        <v>596</v>
      </c>
      <c r="J18" s="116">
        <v>5.579479498221307</v>
      </c>
      <c r="K18" s="110"/>
      <c r="L18" s="110"/>
      <c r="M18" s="110"/>
      <c r="N18" s="110"/>
      <c r="O18" s="110"/>
    </row>
    <row r="19" spans="1:15" s="110" customFormat="1" ht="24.95" customHeight="1" x14ac:dyDescent="0.2">
      <c r="A19" s="193" t="s">
        <v>146</v>
      </c>
      <c r="B19" s="199" t="s">
        <v>147</v>
      </c>
      <c r="C19" s="113">
        <v>13.44794605899698</v>
      </c>
      <c r="D19" s="115">
        <v>33886</v>
      </c>
      <c r="E19" s="114">
        <v>34670</v>
      </c>
      <c r="F19" s="114">
        <v>34723</v>
      </c>
      <c r="G19" s="114">
        <v>33500</v>
      </c>
      <c r="H19" s="140">
        <v>33794</v>
      </c>
      <c r="I19" s="115">
        <v>92</v>
      </c>
      <c r="J19" s="116">
        <v>0.27223767532698112</v>
      </c>
    </row>
    <row r="20" spans="1:15" s="287" customFormat="1" ht="24.95" customHeight="1" x14ac:dyDescent="0.2">
      <c r="A20" s="193" t="s">
        <v>148</v>
      </c>
      <c r="B20" s="199" t="s">
        <v>149</v>
      </c>
      <c r="C20" s="113">
        <v>7.7625516412081961</v>
      </c>
      <c r="D20" s="115">
        <v>19560</v>
      </c>
      <c r="E20" s="114">
        <v>19435</v>
      </c>
      <c r="F20" s="114">
        <v>19267</v>
      </c>
      <c r="G20" s="114">
        <v>18901</v>
      </c>
      <c r="H20" s="140">
        <v>18784</v>
      </c>
      <c r="I20" s="115">
        <v>776</v>
      </c>
      <c r="J20" s="116">
        <v>4.131175468483816</v>
      </c>
      <c r="K20" s="110"/>
      <c r="L20" s="110"/>
      <c r="M20" s="110"/>
      <c r="N20" s="110"/>
      <c r="O20" s="110"/>
    </row>
    <row r="21" spans="1:15" s="110" customFormat="1" ht="24.95" customHeight="1" x14ac:dyDescent="0.2">
      <c r="A21" s="201" t="s">
        <v>150</v>
      </c>
      <c r="B21" s="202" t="s">
        <v>151</v>
      </c>
      <c r="C21" s="113">
        <v>2.5819611951789634</v>
      </c>
      <c r="D21" s="115">
        <v>6506</v>
      </c>
      <c r="E21" s="114">
        <v>6680</v>
      </c>
      <c r="F21" s="114">
        <v>6596</v>
      </c>
      <c r="G21" s="114">
        <v>6435</v>
      </c>
      <c r="H21" s="140">
        <v>6210</v>
      </c>
      <c r="I21" s="115">
        <v>296</v>
      </c>
      <c r="J21" s="116">
        <v>4.7665056360708533</v>
      </c>
    </row>
    <row r="22" spans="1:15" s="110" customFormat="1" ht="24.95" customHeight="1" x14ac:dyDescent="0.2">
      <c r="A22" s="201" t="s">
        <v>152</v>
      </c>
      <c r="B22" s="199" t="s">
        <v>153</v>
      </c>
      <c r="C22" s="113">
        <v>4.7440461308283624</v>
      </c>
      <c r="D22" s="115">
        <v>11954</v>
      </c>
      <c r="E22" s="114">
        <v>11759</v>
      </c>
      <c r="F22" s="114">
        <v>11698</v>
      </c>
      <c r="G22" s="114">
        <v>11308</v>
      </c>
      <c r="H22" s="140">
        <v>11109</v>
      </c>
      <c r="I22" s="115">
        <v>845</v>
      </c>
      <c r="J22" s="116">
        <v>7.6064452245926724</v>
      </c>
    </row>
    <row r="23" spans="1:15" s="110" customFormat="1" ht="24.95" customHeight="1" x14ac:dyDescent="0.2">
      <c r="A23" s="193" t="s">
        <v>154</v>
      </c>
      <c r="B23" s="199" t="s">
        <v>155</v>
      </c>
      <c r="C23" s="113">
        <v>4.3138515511213233</v>
      </c>
      <c r="D23" s="115">
        <v>10870</v>
      </c>
      <c r="E23" s="114">
        <v>10980</v>
      </c>
      <c r="F23" s="114">
        <v>10978</v>
      </c>
      <c r="G23" s="114">
        <v>10883</v>
      </c>
      <c r="H23" s="140">
        <v>10882</v>
      </c>
      <c r="I23" s="115">
        <v>-12</v>
      </c>
      <c r="J23" s="116">
        <v>-0.11027384671935306</v>
      </c>
    </row>
    <row r="24" spans="1:15" s="110" customFormat="1" ht="24.95" customHeight="1" x14ac:dyDescent="0.2">
      <c r="A24" s="193" t="s">
        <v>156</v>
      </c>
      <c r="B24" s="199" t="s">
        <v>221</v>
      </c>
      <c r="C24" s="113">
        <v>7.6331757805213929</v>
      </c>
      <c r="D24" s="115">
        <v>19234</v>
      </c>
      <c r="E24" s="114">
        <v>19141</v>
      </c>
      <c r="F24" s="114">
        <v>19111</v>
      </c>
      <c r="G24" s="114">
        <v>18959</v>
      </c>
      <c r="H24" s="140">
        <v>18919</v>
      </c>
      <c r="I24" s="115">
        <v>315</v>
      </c>
      <c r="J24" s="116">
        <v>1.6649928643162959</v>
      </c>
    </row>
    <row r="25" spans="1:15" s="110" customFormat="1" ht="24.95" customHeight="1" x14ac:dyDescent="0.2">
      <c r="A25" s="193" t="s">
        <v>222</v>
      </c>
      <c r="B25" s="204" t="s">
        <v>159</v>
      </c>
      <c r="C25" s="113">
        <v>7.2144900963969221</v>
      </c>
      <c r="D25" s="115">
        <v>18179</v>
      </c>
      <c r="E25" s="114">
        <v>17613</v>
      </c>
      <c r="F25" s="114">
        <v>17744</v>
      </c>
      <c r="G25" s="114">
        <v>17465</v>
      </c>
      <c r="H25" s="140">
        <v>17621</v>
      </c>
      <c r="I25" s="115">
        <v>558</v>
      </c>
      <c r="J25" s="116">
        <v>3.1666761250780318</v>
      </c>
    </row>
    <row r="26" spans="1:15" s="110" customFormat="1" ht="24.95" customHeight="1" x14ac:dyDescent="0.2">
      <c r="A26" s="201">
        <v>782.78300000000002</v>
      </c>
      <c r="B26" s="203" t="s">
        <v>160</v>
      </c>
      <c r="C26" s="113">
        <v>2.9565955893149827</v>
      </c>
      <c r="D26" s="115">
        <v>7450</v>
      </c>
      <c r="E26" s="114">
        <v>7621</v>
      </c>
      <c r="F26" s="114">
        <v>8197</v>
      </c>
      <c r="G26" s="114">
        <v>8787</v>
      </c>
      <c r="H26" s="140">
        <v>8352</v>
      </c>
      <c r="I26" s="115">
        <v>-902</v>
      </c>
      <c r="J26" s="116">
        <v>-10.799808429118775</v>
      </c>
    </row>
    <row r="27" spans="1:15" s="110" customFormat="1" ht="24.95" customHeight="1" x14ac:dyDescent="0.2">
      <c r="A27" s="193" t="s">
        <v>161</v>
      </c>
      <c r="B27" s="199" t="s">
        <v>223</v>
      </c>
      <c r="C27" s="113">
        <v>5.6389619769901458</v>
      </c>
      <c r="D27" s="115">
        <v>14209</v>
      </c>
      <c r="E27" s="114">
        <v>14257</v>
      </c>
      <c r="F27" s="114">
        <v>14076</v>
      </c>
      <c r="G27" s="114">
        <v>13736</v>
      </c>
      <c r="H27" s="140">
        <v>13729</v>
      </c>
      <c r="I27" s="115">
        <v>480</v>
      </c>
      <c r="J27" s="116">
        <v>3.4962488163740986</v>
      </c>
    </row>
    <row r="28" spans="1:15" s="110" customFormat="1" ht="24.95" customHeight="1" x14ac:dyDescent="0.2">
      <c r="A28" s="193" t="s">
        <v>163</v>
      </c>
      <c r="B28" s="199" t="s">
        <v>164</v>
      </c>
      <c r="C28" s="113">
        <v>5.7532572158791009</v>
      </c>
      <c r="D28" s="115">
        <v>14497</v>
      </c>
      <c r="E28" s="114">
        <v>14592</v>
      </c>
      <c r="F28" s="114">
        <v>14357</v>
      </c>
      <c r="G28" s="114">
        <v>13528</v>
      </c>
      <c r="H28" s="140">
        <v>13505</v>
      </c>
      <c r="I28" s="115">
        <v>992</v>
      </c>
      <c r="J28" s="116">
        <v>7.3454276194002217</v>
      </c>
    </row>
    <row r="29" spans="1:15" s="110" customFormat="1" ht="24.95" customHeight="1" x14ac:dyDescent="0.2">
      <c r="A29" s="193">
        <v>86</v>
      </c>
      <c r="B29" s="199" t="s">
        <v>165</v>
      </c>
      <c r="C29" s="113">
        <v>8.3336309771846064</v>
      </c>
      <c r="D29" s="115">
        <v>20999</v>
      </c>
      <c r="E29" s="114">
        <v>20882</v>
      </c>
      <c r="F29" s="114">
        <v>20592</v>
      </c>
      <c r="G29" s="114">
        <v>19987</v>
      </c>
      <c r="H29" s="140">
        <v>19962</v>
      </c>
      <c r="I29" s="115">
        <v>1037</v>
      </c>
      <c r="J29" s="116">
        <v>5.1948702534816151</v>
      </c>
    </row>
    <row r="30" spans="1:15" s="110" customFormat="1" ht="24.95" customHeight="1" x14ac:dyDescent="0.2">
      <c r="A30" s="193">
        <v>87.88</v>
      </c>
      <c r="B30" s="204" t="s">
        <v>166</v>
      </c>
      <c r="C30" s="113">
        <v>7.9959044206064789</v>
      </c>
      <c r="D30" s="115">
        <v>20148</v>
      </c>
      <c r="E30" s="114">
        <v>20052</v>
      </c>
      <c r="F30" s="114">
        <v>19827</v>
      </c>
      <c r="G30" s="114">
        <v>19653</v>
      </c>
      <c r="H30" s="140">
        <v>19700</v>
      </c>
      <c r="I30" s="115">
        <v>448</v>
      </c>
      <c r="J30" s="116">
        <v>2.2741116751269037</v>
      </c>
    </row>
    <row r="31" spans="1:15" s="110" customFormat="1" ht="24.95" customHeight="1" x14ac:dyDescent="0.2">
      <c r="A31" s="193" t="s">
        <v>167</v>
      </c>
      <c r="B31" s="199" t="s">
        <v>168</v>
      </c>
      <c r="C31" s="113">
        <v>4.1265343540533141</v>
      </c>
      <c r="D31" s="115">
        <v>10398</v>
      </c>
      <c r="E31" s="114">
        <v>10482</v>
      </c>
      <c r="F31" s="114">
        <v>10380</v>
      </c>
      <c r="G31" s="114">
        <v>10298</v>
      </c>
      <c r="H31" s="140">
        <v>10255</v>
      </c>
      <c r="I31" s="115">
        <v>143</v>
      </c>
      <c r="J31" s="116">
        <v>1.394441735738664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5.0004167013917827E-2</v>
      </c>
      <c r="D34" s="115">
        <v>126</v>
      </c>
      <c r="E34" s="114">
        <v>131</v>
      </c>
      <c r="F34" s="114">
        <v>140</v>
      </c>
      <c r="G34" s="114">
        <v>131</v>
      </c>
      <c r="H34" s="140">
        <v>127</v>
      </c>
      <c r="I34" s="115">
        <v>-1</v>
      </c>
      <c r="J34" s="116">
        <v>-0.78740157480314965</v>
      </c>
    </row>
    <row r="35" spans="1:10" s="110" customFormat="1" ht="24.95" customHeight="1" x14ac:dyDescent="0.2">
      <c r="A35" s="292" t="s">
        <v>171</v>
      </c>
      <c r="B35" s="293" t="s">
        <v>172</v>
      </c>
      <c r="C35" s="113">
        <v>17.447088844705313</v>
      </c>
      <c r="D35" s="115">
        <v>43963</v>
      </c>
      <c r="E35" s="114">
        <v>43759</v>
      </c>
      <c r="F35" s="114">
        <v>44030</v>
      </c>
      <c r="G35" s="114">
        <v>43032</v>
      </c>
      <c r="H35" s="140">
        <v>42729</v>
      </c>
      <c r="I35" s="115">
        <v>1234</v>
      </c>
      <c r="J35" s="116">
        <v>2.8879683587259239</v>
      </c>
    </row>
    <row r="36" spans="1:10" s="110" customFormat="1" ht="24.95" customHeight="1" x14ac:dyDescent="0.2">
      <c r="A36" s="294" t="s">
        <v>173</v>
      </c>
      <c r="B36" s="295" t="s">
        <v>174</v>
      </c>
      <c r="C36" s="125">
        <v>82.50290698828077</v>
      </c>
      <c r="D36" s="143">
        <v>207890</v>
      </c>
      <c r="E36" s="144">
        <v>208164</v>
      </c>
      <c r="F36" s="144">
        <v>207546</v>
      </c>
      <c r="G36" s="144">
        <v>203440</v>
      </c>
      <c r="H36" s="145">
        <v>202822</v>
      </c>
      <c r="I36" s="143">
        <v>5068</v>
      </c>
      <c r="J36" s="146">
        <v>2.4987427399394542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2020-09-28T07:35:45Z</dcterms:created>
  <dcterms:modified xsi:type="dcterms:W3CDTF">2020-09-28T10:33:02Z</dcterms:modified>
</cp:coreProperties>
</file>