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M44" i="24" s="1"/>
  <c r="B44" i="24"/>
  <c r="J44" i="24" s="1"/>
  <c r="M43" i="24"/>
  <c r="K43" i="24"/>
  <c r="H43" i="24"/>
  <c r="G43" i="24"/>
  <c r="F43" i="24"/>
  <c r="E43" i="24"/>
  <c r="D43" i="24"/>
  <c r="C43" i="24"/>
  <c r="I43" i="24" s="1"/>
  <c r="B43" i="24"/>
  <c r="J43" i="24" s="1"/>
  <c r="K42" i="24"/>
  <c r="I42" i="24"/>
  <c r="D42" i="24"/>
  <c r="C42" i="24"/>
  <c r="M42" i="24" s="1"/>
  <c r="B42" i="24"/>
  <c r="J42" i="24" s="1"/>
  <c r="M41" i="24"/>
  <c r="K41" i="24"/>
  <c r="H41" i="24"/>
  <c r="G41" i="24"/>
  <c r="F41" i="24"/>
  <c r="E41" i="24"/>
  <c r="D41" i="24"/>
  <c r="C41" i="24"/>
  <c r="I41" i="24" s="1"/>
  <c r="B41" i="24"/>
  <c r="J41" i="24" s="1"/>
  <c r="K40" i="24"/>
  <c r="I40" i="24"/>
  <c r="D40" i="24"/>
  <c r="C40" i="24"/>
  <c r="M40" i="24" s="1"/>
  <c r="B40" i="24"/>
  <c r="J40" i="24" s="1"/>
  <c r="M36" i="24"/>
  <c r="L36" i="24"/>
  <c r="K36" i="24"/>
  <c r="J36" i="24"/>
  <c r="I36" i="24"/>
  <c r="H36" i="24"/>
  <c r="G36" i="24"/>
  <c r="F36" i="24"/>
  <c r="E36" i="24"/>
  <c r="D36" i="24"/>
  <c r="L57" i="15"/>
  <c r="K57" i="15"/>
  <c r="C38" i="24"/>
  <c r="C37" i="24"/>
  <c r="C35" i="24"/>
  <c r="C34" i="24"/>
  <c r="I34" i="24" s="1"/>
  <c r="C33" i="24"/>
  <c r="C32" i="24"/>
  <c r="I32" i="24" s="1"/>
  <c r="C31" i="24"/>
  <c r="C30" i="24"/>
  <c r="C29" i="24"/>
  <c r="C28" i="24"/>
  <c r="I28" i="24" s="1"/>
  <c r="C27" i="24"/>
  <c r="C26" i="24"/>
  <c r="I26" i="24" s="1"/>
  <c r="C25" i="24"/>
  <c r="C24" i="24"/>
  <c r="C23" i="24"/>
  <c r="C22" i="24"/>
  <c r="C21" i="24"/>
  <c r="C20" i="24"/>
  <c r="I20" i="24" s="1"/>
  <c r="C19" i="24"/>
  <c r="C18" i="24"/>
  <c r="G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35" i="24" l="1"/>
  <c r="D35" i="24"/>
  <c r="J35" i="24"/>
  <c r="H35" i="24"/>
  <c r="K35" i="24"/>
  <c r="B45" i="24"/>
  <c r="B39" i="24"/>
  <c r="K8" i="24"/>
  <c r="H8" i="24"/>
  <c r="F8" i="24"/>
  <c r="D8" i="24"/>
  <c r="J8" i="24"/>
  <c r="B14" i="24"/>
  <c r="B6" i="24"/>
  <c r="D9" i="24"/>
  <c r="J9" i="24"/>
  <c r="H9" i="24"/>
  <c r="K9" i="24"/>
  <c r="F9" i="24"/>
  <c r="F33" i="24"/>
  <c r="D33" i="24"/>
  <c r="J33" i="24"/>
  <c r="H33" i="24"/>
  <c r="K33" i="24"/>
  <c r="M38" i="24"/>
  <c r="E38" i="24"/>
  <c r="L38" i="24"/>
  <c r="G38" i="24"/>
  <c r="I38" i="24"/>
  <c r="D15" i="24"/>
  <c r="J15" i="24"/>
  <c r="H15" i="24"/>
  <c r="K15" i="24"/>
  <c r="F15" i="24"/>
  <c r="K18" i="24"/>
  <c r="H18" i="24"/>
  <c r="F18" i="24"/>
  <c r="D18" i="24"/>
  <c r="J18" i="24"/>
  <c r="D21" i="24"/>
  <c r="J21" i="24"/>
  <c r="H21" i="24"/>
  <c r="K21" i="24"/>
  <c r="F21" i="24"/>
  <c r="K24" i="24"/>
  <c r="H24" i="24"/>
  <c r="F24" i="24"/>
  <c r="D24" i="24"/>
  <c r="J24" i="24"/>
  <c r="D27" i="24"/>
  <c r="J27" i="24"/>
  <c r="H27" i="24"/>
  <c r="F27" i="24"/>
  <c r="K27" i="24"/>
  <c r="K30" i="24"/>
  <c r="J30" i="24"/>
  <c r="H30" i="24"/>
  <c r="F30" i="24"/>
  <c r="D30" i="24"/>
  <c r="H37" i="24"/>
  <c r="F37" i="24"/>
  <c r="D37" i="24"/>
  <c r="K37" i="24"/>
  <c r="J37" i="24"/>
  <c r="G7" i="24"/>
  <c r="L7" i="24"/>
  <c r="I7" i="24"/>
  <c r="E7" i="24"/>
  <c r="M7" i="24"/>
  <c r="G19" i="24"/>
  <c r="L19" i="24"/>
  <c r="I19" i="24"/>
  <c r="M19" i="24"/>
  <c r="E19" i="24"/>
  <c r="M22" i="24"/>
  <c r="E22" i="24"/>
  <c r="L22" i="24"/>
  <c r="I22" i="24"/>
  <c r="G22" i="24"/>
  <c r="G25" i="24"/>
  <c r="L25" i="24"/>
  <c r="I25" i="24"/>
  <c r="E25" i="24"/>
  <c r="M25" i="24"/>
  <c r="G31" i="24"/>
  <c r="L31" i="24"/>
  <c r="I31" i="24"/>
  <c r="M31" i="24"/>
  <c r="E31" i="24"/>
  <c r="D25" i="24"/>
  <c r="J25" i="24"/>
  <c r="H25" i="24"/>
  <c r="K25" i="24"/>
  <c r="F25" i="24"/>
  <c r="F31" i="24"/>
  <c r="D31" i="24"/>
  <c r="J31" i="24"/>
  <c r="H31" i="24"/>
  <c r="K31" i="24"/>
  <c r="K34" i="24"/>
  <c r="J34" i="24"/>
  <c r="H34" i="24"/>
  <c r="F34" i="24"/>
  <c r="D34" i="24"/>
  <c r="D38" i="24"/>
  <c r="K38" i="24"/>
  <c r="J38" i="24"/>
  <c r="H38" i="24"/>
  <c r="F38" i="24"/>
  <c r="M8" i="24"/>
  <c r="E8" i="24"/>
  <c r="L8" i="24"/>
  <c r="I8" i="24"/>
  <c r="G8" i="24"/>
  <c r="G9" i="24"/>
  <c r="L9" i="24"/>
  <c r="I9" i="24"/>
  <c r="E9" i="24"/>
  <c r="M9" i="24"/>
  <c r="G29" i="24"/>
  <c r="L29" i="24"/>
  <c r="I29" i="24"/>
  <c r="E29" i="24"/>
  <c r="M29" i="24"/>
  <c r="G35" i="24"/>
  <c r="L35" i="24"/>
  <c r="I35" i="24"/>
  <c r="M35" i="24"/>
  <c r="E35" i="24"/>
  <c r="K16" i="24"/>
  <c r="H16" i="24"/>
  <c r="F16" i="24"/>
  <c r="D16" i="24"/>
  <c r="J16" i="24"/>
  <c r="D19" i="24"/>
  <c r="J19" i="24"/>
  <c r="H19" i="24"/>
  <c r="K19" i="24"/>
  <c r="F19" i="24"/>
  <c r="K22" i="24"/>
  <c r="H22" i="24"/>
  <c r="F22" i="24"/>
  <c r="D22" i="24"/>
  <c r="J22" i="24"/>
  <c r="K28" i="24"/>
  <c r="J28" i="24"/>
  <c r="H28" i="24"/>
  <c r="F28" i="24"/>
  <c r="D28" i="24"/>
  <c r="C14" i="24"/>
  <c r="C6" i="24"/>
  <c r="G17" i="24"/>
  <c r="L17" i="24"/>
  <c r="I17" i="24"/>
  <c r="M17" i="24"/>
  <c r="E17" i="24"/>
  <c r="G23" i="24"/>
  <c r="L23" i="24"/>
  <c r="I23" i="24"/>
  <c r="M23" i="24"/>
  <c r="E23" i="24"/>
  <c r="D7" i="24"/>
  <c r="J7" i="24"/>
  <c r="H7" i="24"/>
  <c r="F7" i="24"/>
  <c r="K7" i="24"/>
  <c r="D17" i="24"/>
  <c r="J17" i="24"/>
  <c r="H17" i="24"/>
  <c r="K17" i="24"/>
  <c r="F17" i="24"/>
  <c r="D23" i="24"/>
  <c r="J23" i="24"/>
  <c r="H23" i="24"/>
  <c r="K23" i="24"/>
  <c r="F23" i="24"/>
  <c r="K26" i="24"/>
  <c r="H26" i="24"/>
  <c r="F26" i="24"/>
  <c r="D26" i="24"/>
  <c r="J26" i="24"/>
  <c r="F29" i="24"/>
  <c r="D29" i="24"/>
  <c r="J29" i="24"/>
  <c r="H29" i="24"/>
  <c r="K29" i="24"/>
  <c r="K32" i="24"/>
  <c r="J32" i="24"/>
  <c r="H32" i="24"/>
  <c r="F32" i="24"/>
  <c r="D32" i="24"/>
  <c r="G21" i="24"/>
  <c r="L21" i="24"/>
  <c r="I21" i="24"/>
  <c r="M21" i="24"/>
  <c r="E21" i="24"/>
  <c r="G27" i="24"/>
  <c r="L27" i="24"/>
  <c r="I27" i="24"/>
  <c r="E27" i="24"/>
  <c r="M27" i="24"/>
  <c r="M30" i="24"/>
  <c r="E30" i="24"/>
  <c r="L30" i="24"/>
  <c r="I30" i="24"/>
  <c r="G30" i="24"/>
  <c r="G33" i="24"/>
  <c r="L33" i="24"/>
  <c r="I33" i="24"/>
  <c r="M33" i="24"/>
  <c r="E33" i="24"/>
  <c r="K20" i="24"/>
  <c r="H20" i="24"/>
  <c r="F20" i="24"/>
  <c r="D20" i="24"/>
  <c r="J20" i="24"/>
  <c r="G15" i="24"/>
  <c r="L15" i="24"/>
  <c r="I15" i="24"/>
  <c r="M15" i="24"/>
  <c r="E15" i="24"/>
  <c r="M16" i="24"/>
  <c r="E16" i="24"/>
  <c r="L16" i="24"/>
  <c r="M24" i="24"/>
  <c r="E24" i="24"/>
  <c r="L24" i="24"/>
  <c r="M32" i="24"/>
  <c r="E32" i="24"/>
  <c r="L32" i="24"/>
  <c r="G24" i="24"/>
  <c r="I24" i="24"/>
  <c r="G26" i="24"/>
  <c r="C45" i="24"/>
  <c r="C39" i="24"/>
  <c r="G2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20" i="24"/>
  <c r="E20" i="24"/>
  <c r="L20" i="24"/>
  <c r="M28" i="24"/>
  <c r="E28" i="24"/>
  <c r="L28" i="24"/>
  <c r="I37" i="24"/>
  <c r="L37" i="24"/>
  <c r="G16" i="24"/>
  <c r="G34" i="24"/>
  <c r="E37" i="24"/>
  <c r="I16" i="24"/>
  <c r="G37" i="24"/>
  <c r="M18" i="24"/>
  <c r="E18" i="24"/>
  <c r="L18" i="24"/>
  <c r="M26" i="24"/>
  <c r="E26" i="24"/>
  <c r="L26" i="24"/>
  <c r="M34" i="24"/>
  <c r="E34" i="24"/>
  <c r="L34" i="24"/>
  <c r="I18" i="24"/>
  <c r="G20" i="24"/>
  <c r="G32" i="24"/>
  <c r="M3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F42" i="24"/>
  <c r="F44" i="24"/>
  <c r="G40" i="24"/>
  <c r="G42" i="24"/>
  <c r="G44" i="24"/>
  <c r="H40" i="24"/>
  <c r="L41" i="24"/>
  <c r="H42" i="24"/>
  <c r="L43" i="24"/>
  <c r="H44" i="24"/>
  <c r="L40" i="24"/>
  <c r="L42" i="24"/>
  <c r="L44" i="24"/>
  <c r="E40" i="24"/>
  <c r="E42" i="24"/>
  <c r="E44" i="24"/>
  <c r="J77" i="24" l="1"/>
  <c r="I39" i="24"/>
  <c r="G39" i="24"/>
  <c r="L39" i="24"/>
  <c r="M39" i="24"/>
  <c r="E39" i="24"/>
  <c r="K77" i="24"/>
  <c r="M6" i="24"/>
  <c r="E6" i="24"/>
  <c r="L6" i="24"/>
  <c r="I6" i="24"/>
  <c r="G6" i="24"/>
  <c r="H39" i="24"/>
  <c r="F39" i="24"/>
  <c r="D39" i="24"/>
  <c r="K39" i="24"/>
  <c r="J39" i="24"/>
  <c r="M14" i="24"/>
  <c r="E14" i="24"/>
  <c r="L14" i="24"/>
  <c r="I14" i="24"/>
  <c r="G14" i="24"/>
  <c r="K6" i="24"/>
  <c r="H6" i="24"/>
  <c r="F6" i="24"/>
  <c r="D6" i="24"/>
  <c r="J6" i="24"/>
  <c r="H45" i="24"/>
  <c r="F45" i="24"/>
  <c r="D45" i="24"/>
  <c r="K45" i="24"/>
  <c r="J45" i="24"/>
  <c r="K14" i="24"/>
  <c r="H14" i="24"/>
  <c r="F14" i="24"/>
  <c r="D14" i="24"/>
  <c r="J14" i="24"/>
  <c r="I45" i="24"/>
  <c r="G45" i="24"/>
  <c r="M45" i="24"/>
  <c r="E45" i="24"/>
  <c r="L45" i="24"/>
  <c r="I78" i="24"/>
  <c r="I79" i="24"/>
  <c r="K79" i="24" l="1"/>
  <c r="K78" i="24"/>
  <c r="I83" i="24"/>
  <c r="I82" i="24"/>
  <c r="J79" i="24"/>
  <c r="J78" i="24"/>
  <c r="I81" i="24" s="1"/>
</calcChain>
</file>

<file path=xl/sharedStrings.xml><?xml version="1.0" encoding="utf-8"?>
<sst xmlns="http://schemas.openxmlformats.org/spreadsheetml/2006/main" count="1646" uniqueCount="521">
  <si>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</si>
  <si>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</si>
  <si>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</si>
  <si>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</si>
  <si>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</si>
  <si>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</si>
  <si>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</si>
  <si>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</si>
  <si>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</si>
  <si>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</si>
  <si>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</si>
  <si>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</si>
  <si>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</si>
  <si>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Essen (343)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</si>
  <si>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</si>
  <si>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</si>
  <si>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</si>
  <si>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</si>
  <si>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</si>
  <si>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</si>
  <si>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</si>
  <si>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</si>
  <si>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</si>
  <si>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</si>
  <si>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</si>
  <si>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</si>
  <si>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</si>
  <si>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</si>
  <si>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</si>
  <si>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</si>
  <si>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</si>
  <si>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</si>
  <si>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</si>
  <si>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</si>
  <si>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</si>
  <si>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</si>
  <si>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</si>
  <si>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</si>
  <si>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</si>
  <si>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</si>
  <si>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</si>
  <si>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</si>
  <si>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</si>
  <si>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</si>
  <si>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</si>
  <si>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</si>
  <si>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</si>
  <si>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</si>
  <si>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</si>
  <si>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</si>
  <si>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</si>
  <si>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</si>
  <si>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</si>
  <si>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</si>
  <si>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</si>
  <si>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</si>
  <si>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</si>
  <si>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</si>
  <si>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</si>
  <si>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</si>
  <si>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</si>
  <si>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</si>
  <si>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</si>
  <si>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</si>
  <si>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</si>
  <si>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</si>
  <si>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</si>
  <si>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</si>
  <si>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</si>
  <si>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</si>
  <si>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</si>
  <si>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</si>
  <si>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</si>
  <si>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</si>
  <si>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</si>
  <si>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</si>
  <si>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</si>
  <si>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</si>
  <si>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</si>
  <si>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</si>
  <si>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</si>
  <si>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</si>
  <si>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</si>
  <si>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</si>
  <si>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</si>
  <si>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</si>
  <si>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</si>
  <si>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</si>
  <si>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</si>
  <si>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</si>
  <si>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</si>
  <si>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</si>
  <si>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Essen (343);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</si>
  <si>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</si>
  <si>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</si>
  <si>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</si>
  <si>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</si>
  <si>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</si>
  <si>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</si>
  <si>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</si>
  <si>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</si>
  <si>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</si>
  <si>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</si>
  <si>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</si>
  <si>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</si>
  <si>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</si>
  <si>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</si>
  <si>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</si>
  <si>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</si>
  <si>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</si>
  <si>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</si>
  <si>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</si>
  <si>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</si>
  <si>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</si>
  <si>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</si>
  <si>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</si>
  <si>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</si>
  <si>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</si>
  <si>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</si>
  <si>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</si>
  <si>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</si>
  <si>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</si>
  <si>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</si>
  <si>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</si>
  <si>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</si>
  <si>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</si>
  <si>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</si>
  <si>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</si>
  <si>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</si>
  <si>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</si>
  <si>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</si>
  <si>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</si>
  <si>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</si>
  <si>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</si>
  <si>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</si>
  <si>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</si>
  <si>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</si>
  <si>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</si>
  <si>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</si>
  <si>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</si>
  <si>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</si>
  <si>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</si>
  <si>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</si>
  <si>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</si>
  <si>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</si>
  <si>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</si>
  <si>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</si>
  <si>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</si>
  <si>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</si>
  <si>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</si>
  <si>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</si>
  <si>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</si>
  <si>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</si>
  <si>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</si>
  <si>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</si>
  <si>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</si>
  <si>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</si>
  <si>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</si>
  <si>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</si>
  <si>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</si>
  <si>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</si>
  <si>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</si>
  <si>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</si>
  <si>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</si>
  <si>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</si>
  <si>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</si>
  <si>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</si>
  <si>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</si>
  <si>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</si>
  <si>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</si>
  <si>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</si>
  <si>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</si>
  <si>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</si>
  <si>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</si>
  <si>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</si>
  <si>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</si>
  <si>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</si>
  <si>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</si>
  <si>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</si>
  <si>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</si>
  <si>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</si>
  <si>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</si>
  <si>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</si>
  <si>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Essen (343)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</si>
  <si>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</si>
  <si>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</si>
  <si>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</si>
  <si>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</si>
  <si>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</si>
  <si>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</si>
  <si>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</si>
  <si>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</si>
  <si>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</si>
  <si>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</si>
  <si>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</si>
  <si>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</si>
  <si>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</si>
  <si>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</si>
  <si>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</si>
  <si>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</si>
  <si>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</si>
  <si>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</si>
  <si>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</si>
  <si>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</si>
  <si>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</si>
  <si>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</si>
  <si>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</si>
  <si>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</si>
  <si>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</si>
  <si>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</si>
  <si>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</si>
  <si>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</si>
  <si>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</si>
  <si>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</si>
  <si>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</si>
  <si>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</si>
  <si>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</si>
  <si>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</si>
  <si>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</si>
  <si>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</si>
  <si>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</si>
  <si>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</si>
  <si>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</si>
  <si>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</si>
  <si>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</si>
  <si>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</si>
  <si>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</si>
  <si>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</si>
  <si>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</si>
  <si>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</si>
  <si>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</si>
  <si>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</si>
  <si>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</si>
  <si>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</si>
  <si>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</si>
  <si>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</si>
  <si>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</si>
  <si>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</si>
  <si>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</si>
  <si>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</si>
  <si>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</si>
  <si>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</si>
  <si>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</si>
  <si>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</si>
  <si>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</si>
  <si>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</si>
  <si>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</si>
  <si>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</si>
  <si>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</si>
  <si>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</si>
  <si>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</si>
  <si>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</si>
  <si>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</si>
  <si>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</si>
  <si>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</si>
  <si>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</si>
  <si>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</si>
  <si>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</si>
  <si>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</si>
  <si>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</si>
  <si>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</si>
  <si>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</si>
  <si>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</si>
  <si>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</si>
  <si>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</si>
  <si>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</si>
  <si>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</si>
  <si>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</si>
  <si>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</si>
  <si>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</si>
  <si>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</si>
  <si>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</si>
  <si>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</si>
  <si>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</si>
  <si>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</si>
  <si>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</si>
  <si>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</si>
  <si>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</si>
  <si>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</si>
  <si>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</si>
  <si>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</si>
  <si>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</si>
  <si>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</si>
  <si>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</si>
  <si>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</si>
  <si>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</si>
  <si>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</si>
  <si>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</si>
  <si>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</si>
  <si>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</si>
  <si>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</si>
  <si>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</si>
  <si>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</si>
  <si>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</si>
  <si>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</si>
  <si>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</si>
  <si>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</si>
  <si>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</si>
  <si>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</si>
  <si>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</si>
  <si>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</si>
  <si>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</si>
  <si>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</si>
  <si>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</si>
  <si>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</si>
  <si>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</si>
  <si>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</si>
  <si>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</si>
  <si>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</si>
  <si>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</si>
  <si>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</si>
  <si>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</si>
  <si>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</si>
  <si>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</si>
  <si>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</si>
  <si>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</si>
  <si>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</si>
  <si>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</si>
  <si>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</si>
  <si>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</si>
  <si>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</si>
  <si>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</si>
  <si>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</si>
  <si>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</si>
  <si>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</si>
  <si>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</si>
  <si>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</si>
  <si>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Essen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</si>
  <si>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</si>
  <si>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</si>
  <si>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</si>
  <si>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</si>
  <si>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</si>
  <si>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</si>
  <si>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</si>
  <si>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</si>
  <si>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</si>
  <si>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</si>
  <si>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</si>
  <si>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</si>
  <si>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</si>
  <si>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</si>
  <si>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</si>
  <si>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</si>
  <si>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</si>
  <si>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</si>
  <si>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</si>
  <si>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</si>
  <si>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</si>
  <si>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</si>
  <si>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</si>
  <si>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</si>
  <si>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</si>
  <si>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</si>
  <si>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</si>
  <si>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</si>
  <si>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</si>
  <si>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</si>
  <si>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</si>
  <si>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</si>
  <si>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</si>
  <si>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</si>
  <si>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</si>
  <si>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</si>
  <si>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</si>
  <si>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</si>
  <si>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</si>
  <si>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</si>
  <si>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</si>
  <si>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</si>
  <si>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</si>
  <si>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</si>
  <si>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</si>
  <si>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</si>
  <si>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Essen (343);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</si>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</sst>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{316AEF90-9277-483F-8AB4-46338E0912E6}</c15:txfldGUID>
                      <c15:f>Daten_Diagramme!$D$6</c15:f>
                      <c15:dlblFieldTableCache>
                        <c:ptCount val="1"/>
                        <c:pt idx="0">
                          <c:v>2.7</c:v>
                        </c:pt>
                      </c15:dlblFieldTableCache>
                    </c15:dlblFTEntry>
                  </c15:dlblFieldTable>
                  <c15:showDataLabelsRange val="0"/>
                </c:ext>
                <c:ext xmlns:c16="http://schemas.microsoft.com/office/drawing/2014/chart" uri="{C3380CC4-5D6E-409C-BE32-E72D297353CC}">
                  <c16:uniqueId val="{00000000-A060-4D06-918A-40A13BE9A574}"/>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{D7EE1416-17C9-478B-A28B-B1BD4A80BCFF}</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A060-4D06-918A-40A13BE9A57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{A89546C3-EEFB-4FC4-B582-E3F250F4D6B0}</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A060-4D06-918A-40A13BE9A57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{18571A5D-A7A1-42A9-BC8D-4771BF81F903}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060-4D06-918A-40A13BE9A57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2.6535832767097007</c:v>
                </c:pt>
                <c:pt idx="1">
                  <c:v>1.3225681822425275</c:v>
                </c:pt>
                <c:pt idx="2">
                  <c:v>1.1186464311118853</c:v>
                </c:pt>
                <c:pt idx="3">
                  <c:v>1.0875687030768</c:v>
                </c:pt>
              </c:numCache>
            </c:numRef>
          </c:val>
          <c:extLst>
            <c:ext xmlns:c16="http://schemas.microsoft.com/office/drawing/2014/chart" uri="{C3380CC4-5D6E-409C-BE32-E72D297353CC}">
              <c16:uniqueId val="{00000004-A060-4D06-918A-40A13BE9A57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{FE7E983F-374E-48D9-BFD7-2D79A97919F9}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060-4D06-918A-40A13BE9A57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{B3B5F803-5277-48D1-874F-512711DDCDBD}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060-4D06-918A-40A13BE9A57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{5FB4CF69-AEFA-40FA-932A-848241E0F73C}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060-4D06-918A-40A13BE9A57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{3E194B3B-FA45-4C62-93F7-F12970AF6E77}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060-4D06-918A-40A13BE9A57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060-4D06-918A-40A13BE9A57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060-4D06-918A-40A13BE9A57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{E11E617B-6191-4CC8-B58C-7EE8A5AAC18A}</c15:txfldGUID>
                      <c15:f>Daten_Diagramme!$E$6</c15:f>
                      <c15:dlblFieldTableCache>
                        <c:ptCount val="1"/>
                        <c:pt idx="0">
                          <c:v>-1.4</c:v>
                        </c:pt>
                      </c15:dlblFieldTableCache>
                    </c15:dlblFTEntry>
                  </c15:dlblFieldTable>
                  <c15:showDataLabelsRange val="0"/>
                </c:ext>
                <c:ext xmlns:c16="http://schemas.microsoft.com/office/drawing/2014/chart" uri="{C3380CC4-5D6E-409C-BE32-E72D297353CC}">
                  <c16:uniqueId val="{00000000-A81F-43B6-958D-CA264981A591}"/>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{A90B8A7C-9F0F-4E9E-AD03-1941B5495446}</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A81F-43B6-958D-CA264981A59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{E98A907F-FC38-4590-8EC5-C8425E0013F5}</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81F-43B6-958D-CA264981A59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{D17A04F6-ACA2-4E4D-8A2C-1CA0313638AD}</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81F-43B6-958D-CA264981A59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-1.3905247429023468</c:v>
                </c:pt>
                <c:pt idx="1">
                  <c:v>-3.156552267354261</c:v>
                </c:pt>
                <c:pt idx="2">
                  <c:v>-2.7637010795899166</c:v>
                </c:pt>
                <c:pt idx="3">
                  <c:v>-2.8655893304673015</c:v>
                </c:pt>
              </c:numCache>
            </c:numRef>
          </c:val>
          <c:extLst>
            <c:ext xmlns:c16="http://schemas.microsoft.com/office/drawing/2014/chart" uri="{C3380CC4-5D6E-409C-BE32-E72D297353CC}">
              <c16:uniqueId val="{00000004-A81F-43B6-958D-CA264981A59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{296FB421-CF4F-4EF1-BA14-2AA3FF120D19}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81F-43B6-958D-CA264981A59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{9B96FDEC-D02C-4FE1-9758-67ABE59521BD}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81F-43B6-958D-CA264981A59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{82DAA8FB-F323-439C-9458-20E27C2EB700}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81F-43B6-958D-CA264981A59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{38B77A85-57C1-49C7-8B70-145648B9E8AF}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81F-43B6-958D-CA264981A59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81F-43B6-958D-CA264981A59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81F-43B6-958D-CA264981A59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{CF72E03C-C985-49A7-BBA6-7428E2E42758}</c15:txfldGUID>
                      <c15:f>Daten_Diagramme!$D$14</c15:f>
                      <c15:dlblFieldTableCache>
                        <c:ptCount val="1"/>
                        <c:pt idx="0">
                          <c:v>2.7</c:v>
                        </c:pt>
                      </c15:dlblFieldTableCache>
                    </c15:dlblFTEntry>
                  </c15:dlblFieldTable>
                  <c15:showDataLabelsRange val="0"/>
                </c:ext>
                <c:ext xmlns:c16="http://schemas.microsoft.com/office/drawing/2014/chart" uri="{C3380CC4-5D6E-409C-BE32-E72D297353CC}">
                  <c16:uniqueId val="{00000000-B9EC-4448-8A97-BBC483FFFA03}"/>
                </c:ext>
              </c:extLst>
            </c:dLbl>
            <c:dLbl>
              <c:idx val="1"/>
              <c:tx>
                <c:strRef>
                  <c:f>Daten_Diagramme!$D$15</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{08E737E8-2232-4657-A82D-A87DE6752530}</c15:txfldGUID>
                      <c15:f>Daten_Diagramme!$D$15</c15:f>
                      <c15:dlblFieldTableCache>
                        <c:ptCount val="1"/>
                        <c:pt idx="0">
                          <c:v>5.5</c:v>
                        </c:pt>
                      </c15:dlblFieldTableCache>
                    </c15:dlblFTEntry>
                  </c15:dlblFieldTable>
                  <c15:showDataLabelsRange val="0"/>
                </c:ext>
                <c:ext xmlns:c16="http://schemas.microsoft.com/office/drawing/2014/chart" uri="{C3380CC4-5D6E-409C-BE32-E72D297353CC}">
                  <c16:uniqueId val="{00000001-B9EC-4448-8A97-BBC483FFFA03}"/>
                </c:ext>
              </c:extLst>
            </c:dLbl>
            <c:dLbl>
              <c:idx val="2"/>
              <c:tx>
                <c:strRef>
                  <c:f>Daten_Diagramme!$D$16</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{0DF3BA34-5093-4D9C-A1C0-7A15D0EB068B}</c15:txfldGUID>
                      <c15:f>Daten_Diagramme!$D$16</c15:f>
                      <c15:dlblFieldTableCache>
                        <c:ptCount val="1"/>
                        <c:pt idx="0">
                          <c:v>11.2</c:v>
                        </c:pt>
                      </c15:dlblFieldTableCache>
                    </c15:dlblFTEntry>
                  </c15:dlblFieldTable>
                  <c15:showDataLabelsRange val="0"/>
                </c:ext>
                <c:ext xmlns:c16="http://schemas.microsoft.com/office/drawing/2014/chart" uri="{C3380CC4-5D6E-409C-BE32-E72D297353CC}">
                  <c16:uniqueId val="{00000002-B9EC-4448-8A97-BBC483FFFA03}"/>
                </c:ext>
              </c:extLst>
            </c:dLbl>
            <c:dLbl>
              <c:idx val="3"/>
              <c:tx>
                <c:strRef>
                  <c:f>Daten_Diagramme!$D$17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{E735ADAA-DBB3-4F62-8DC7-51087E643609}</c15:txfldGUID>
                      <c15:f>Daten_Diagramme!$D$17</c15:f>
                      <c15:dlblFieldTableCache>
                        <c:ptCount val="1"/>
                        <c:pt idx="0">
                          <c:v>-3.1</c:v>
                        </c:pt>
                      </c15:dlblFieldTableCache>
                    </c15:dlblFTEntry>
                  </c15:dlblFieldTable>
                  <c15:showDataLabelsRange val="0"/>
                </c:ext>
                <c:ext xmlns:c16="http://schemas.microsoft.com/office/drawing/2014/chart" uri="{C3380CC4-5D6E-409C-BE32-E72D297353CC}">
                  <c16:uniqueId val="{00000003-B9EC-4448-8A97-BBC483FFFA03}"/>
                </c:ext>
              </c:extLst>
            </c:dLbl>
            <c:dLbl>
              <c:idx val="4"/>
              <c:tx>
                <c:strRef>
                  <c:f>Daten_Diagramme!$D$18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{DEBF1147-FC96-47FF-A334-A129BDE12F55}</c15:txfldGUID>
                      <c15:f>Daten_Diagramme!$D$18</c15:f>
                      <c15:dlblFieldTableCache>
                        <c:ptCount val="1"/>
                        <c:pt idx="0">
                          <c:v>-2.0</c:v>
                        </c:pt>
                      </c15:dlblFieldTableCache>
                    </c15:dlblFTEntry>
                  </c15:dlblFieldTable>
                  <c15:showDataLabelsRange val="0"/>
                </c:ext>
                <c:ext xmlns:c16="http://schemas.microsoft.com/office/drawing/2014/chart" uri="{C3380CC4-5D6E-409C-BE32-E72D297353CC}">
                  <c16:uniqueId val="{00000004-B9EC-4448-8A97-BBC483FFFA03}"/>
                </c:ext>
              </c:extLst>
            </c:dLbl>
            <c:dLbl>
              <c:idx val="5"/>
              <c:tx>
                <c:strRef>
                  <c:f>Daten_Diagramme!$D$19</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{2E6CDD09-F120-4F44-A9C4-FDE1B6D48422}</c15:txfldGUID>
                      <c15:f>Daten_Diagramme!$D$19</c15:f>
                      <c15:dlblFieldTableCache>
                        <c:ptCount val="1"/>
                        <c:pt idx="0">
                          <c:v>-4.5</c:v>
                        </c:pt>
                      </c15:dlblFieldTableCache>
                    </c15:dlblFTEntry>
                  </c15:dlblFieldTable>
                  <c15:showDataLabelsRange val="0"/>
                </c:ext>
                <c:ext xmlns:c16="http://schemas.microsoft.com/office/drawing/2014/chart" uri="{C3380CC4-5D6E-409C-BE32-E72D297353CC}">
                  <c16:uniqueId val="{00000005-B9EC-4448-8A97-BBC483FFFA03}"/>
                </c:ext>
              </c:extLst>
            </c:dLbl>
            <c:dLbl>
              <c:idx val="6"/>
              <c:tx>
                <c:strRef>
                  <c:f>Daten_Diagramme!$D$20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{33692542-2538-46F0-9850-014D404194FD}</c15:txfldGUID>
                      <c15:f>Daten_Diagramme!$D$20</c15:f>
                      <c15:dlblFieldTableCache>
                        <c:ptCount val="1"/>
                        <c:pt idx="0">
                          <c:v>0.7</c:v>
                        </c:pt>
                      </c15:dlblFieldTableCache>
                    </c15:dlblFTEntry>
                  </c15:dlblFieldTable>
                  <c15:showDataLabelsRange val="0"/>
                </c:ext>
                <c:ext xmlns:c16="http://schemas.microsoft.com/office/drawing/2014/chart" uri="{C3380CC4-5D6E-409C-BE32-E72D297353CC}">
                  <c16:uniqueId val="{00000006-B9EC-4448-8A97-BBC483FFFA03}"/>
                </c:ext>
              </c:extLst>
            </c:dLbl>
            <c:dLbl>
              <c:idx val="7"/>
              <c:tx>
                <c:strRef>
                  <c:f>Daten_Diagramme!$D$21</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{65790206-900E-4B49-B918-DB1F6BAB939D}</c15:txfldGUID>
                      <c15:f>Daten_Diagramme!$D$21</c15:f>
                      <c15:dlblFieldTableCache>
                        <c:ptCount val="1"/>
                        <c:pt idx="0">
                          <c:v>4.8</c:v>
                        </c:pt>
                      </c15:dlblFieldTableCache>
                    </c15:dlblFTEntry>
                  </c15:dlblFieldTable>
                  <c15:showDataLabelsRange val="0"/>
                </c:ext>
                <c:ext xmlns:c16="http://schemas.microsoft.com/office/drawing/2014/chart" uri="{C3380CC4-5D6E-409C-BE32-E72D297353CC}">
                  <c16:uniqueId val="{00000007-B9EC-4448-8A97-BBC483FFFA03}"/>
                </c:ext>
              </c:extLst>
            </c:dLbl>
            <c:dLbl>
              <c:idx val="8"/>
              <c:tx>
                <c:strRef>
                  <c:f>Daten_Diagramme!$D$22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{C9CA8610-1887-4498-8BF5-18DEFB76DBC3}</c15:txfldGUID>
                      <c15:f>Daten_Diagramme!$D$22</c15:f>
                      <c15:dlblFieldTableCache>
                        <c:ptCount val="1"/>
                        <c:pt idx="0">
                          <c:v>1.3</c:v>
                        </c:pt>
                      </c15:dlblFieldTableCache>
                    </c15:dlblFTEntry>
                  </c15:dlblFieldTable>
                  <c15:showDataLabelsRange val="0"/>
                </c:ext>
                <c:ext xmlns:c16="http://schemas.microsoft.com/office/drawing/2014/chart" uri="{C3380CC4-5D6E-409C-BE32-E72D297353CC}">
                  <c16:uniqueId val="{00000008-B9EC-4448-8A97-BBC483FFFA03}"/>
                </c:ext>
              </c:extLst>
            </c:dLbl>
            <c:dLbl>
              <c:idx val="9"/>
              <c:tx>
                <c:strRef>
                  <c:f>Daten_Diagramme!$D$23</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{BFFC195D-F973-4405-9956-C6CFEAD53A1F}</c15:txfldGUID>
                      <c15:f>Daten_Diagramme!$D$23</c15:f>
                      <c15:dlblFieldTableCache>
                        <c:ptCount val="1"/>
                        <c:pt idx="0">
                          <c:v>10.4</c:v>
                        </c:pt>
                      </c15:dlblFieldTableCache>
                    </c15:dlblFTEntry>
                  </c15:dlblFieldTable>
                  <c15:showDataLabelsRange val="0"/>
                </c:ext>
                <c:ext xmlns:c16="http://schemas.microsoft.com/office/drawing/2014/chart" uri="{C3380CC4-5D6E-409C-BE32-E72D297353CC}">
                  <c16:uniqueId val="{00000009-B9EC-4448-8A97-BBC483FFFA03}"/>
                </c:ext>
              </c:extLst>
            </c:dLbl>
            <c:dLbl>
              <c:idx val="10"/>
              <c:tx>
                <c:strRef>
                  <c:f>Daten_Diagramme!$D$24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{AC1BB04C-7E04-497B-B639-F15DBE0A6F68}</c15:txfldGUID>
                      <c15:f>Daten_Diagramme!$D$24</c15:f>
                      <c15:dlblFieldTableCache>
                        <c:ptCount val="1"/>
                        <c:pt idx="0">
                          <c:v>-3.2</c:v>
                        </c:pt>
                      </c15:dlblFieldTableCache>
                    </c15:dlblFTEntry>
                  </c15:dlblFieldTable>
                  <c15:showDataLabelsRange val="0"/>
                </c:ext>
                <c:ext xmlns:c16="http://schemas.microsoft.com/office/drawing/2014/chart" uri="{C3380CC4-5D6E-409C-BE32-E72D297353CC}">
                  <c16:uniqueId val="{0000000A-B9EC-4448-8A97-BBC483FFFA03}"/>
                </c:ext>
              </c:extLst>
            </c:dLbl>
            <c:dLbl>
              <c:idx val="11"/>
              <c:tx>
                <c:strRef>
                  <c:f>Daten_Diagramme!$D$25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{B28E8A19-4845-4311-BF21-A0FE8C9AFF37}</c15:txfldGUID>
                      <c15:f>Daten_Diagramme!$D$25</c15:f>
                      <c15:dlblFieldTableCache>
                        <c:ptCount val="1"/>
                        <c:pt idx="0">
                          <c:v>1.5</c:v>
                        </c:pt>
                      </c15:dlblFieldTableCache>
                    </c15:dlblFTEntry>
                  </c15:dlblFieldTable>
                  <c15:showDataLabelsRange val="0"/>
                </c:ext>
                <c:ext xmlns:c16="http://schemas.microsoft.com/office/drawing/2014/chart" uri="{C3380CC4-5D6E-409C-BE32-E72D297353CC}">
                  <c16:uniqueId val="{0000000B-B9EC-4448-8A97-BBC483FFFA03}"/>
                </c:ext>
              </c:extLst>
            </c:dLbl>
            <c:dLbl>
              <c:idx val="12"/>
              <c:tx>
                <c:strRef>
                  <c:f>Daten_Diagramme!$D$26</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{9E707606-75CA-405C-88AD-1A22117439E6}</c15:txfldGUID>
                      <c15:f>Daten_Diagramme!$D$26</c15:f>
                      <c15:dlblFieldTableCache>
                        <c:ptCount val="1"/>
                        <c:pt idx="0">
                          <c:v>-5.2</c:v>
                        </c:pt>
                      </c15:dlblFieldTableCache>
                    </c15:dlblFTEntry>
                  </c15:dlblFieldTable>
                  <c15:showDataLabelsRange val="0"/>
                </c:ext>
                <c:ext xmlns:c16="http://schemas.microsoft.com/office/drawing/2014/chart" uri="{C3380CC4-5D6E-409C-BE32-E72D297353CC}">
                  <c16:uniqueId val="{0000000C-B9EC-4448-8A97-BBC483FFFA03}"/>
                </c:ext>
              </c:extLst>
            </c:dLbl>
            <c:dLbl>
              <c:idx val="13"/>
              <c:tx>
                <c:strRef>
                  <c:f>Daten_Diagramme!$D$27</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{39B1622C-1C05-4D05-929F-312FB3B5E1CE}</c15:txfldGUID>
                      <c15:f>Daten_Diagramme!$D$27</c15:f>
                      <c15:dlblFieldTableCache>
                        <c:ptCount val="1"/>
                        <c:pt idx="0">
                          <c:v>6.1</c:v>
                        </c:pt>
                      </c15:dlblFieldTableCache>
                    </c15:dlblFTEntry>
                  </c15:dlblFieldTable>
                  <c15:showDataLabelsRange val="0"/>
                </c:ext>
                <c:ext xmlns:c16="http://schemas.microsoft.com/office/drawing/2014/chart" uri="{C3380CC4-5D6E-409C-BE32-E72D297353CC}">
                  <c16:uniqueId val="{0000000D-B9EC-4448-8A97-BBC483FFFA03}"/>
                </c:ext>
              </c:extLst>
            </c:dLbl>
            <c:dLbl>
              <c:idx val="14"/>
              <c:tx>
                <c:strRef>
                  <c:f>Daten_Diagramme!$D$28</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{9BB2B9CF-B687-4DA0-8D1A-84647E659A3B}</c15:txfldGUID>
                      <c15:f>Daten_Diagramme!$D$28</c15:f>
                      <c15:dlblFieldTableCache>
                        <c:ptCount val="1"/>
                        <c:pt idx="0">
                          <c:v>6.1</c:v>
                        </c:pt>
                      </c15:dlblFieldTableCache>
                    </c15:dlblFTEntry>
                  </c15:dlblFieldTable>
                  <c15:showDataLabelsRange val="0"/>
                </c:ext>
                <c:ext xmlns:c16="http://schemas.microsoft.com/office/drawing/2014/chart" uri="{C3380CC4-5D6E-409C-BE32-E72D297353CC}">
                  <c16:uniqueId val="{0000000E-B9EC-4448-8A97-BBC483FFFA03}"/>
                </c:ext>
              </c:extLst>
            </c:dLbl>
            <c:dLbl>
              <c:idx val="15"/>
              <c:tx>
                <c:strRef>
                  <c:f>Daten_Diagramme!$D$29</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{0CA072BF-CF00-4DDA-B87D-5AB34BEB194B}</c15:txfldGUID>
                      <c15:f>Daten_Diagramme!$D$29</c15:f>
                      <c15:dlblFieldTableCache>
                        <c:ptCount val="1"/>
                        <c:pt idx="0">
                          <c:v>-4.6</c:v>
                        </c:pt>
                      </c15:dlblFieldTableCache>
                    </c15:dlblFTEntry>
                  </c15:dlblFieldTable>
                  <c15:showDataLabelsRange val="0"/>
                </c:ext>
                <c:ext xmlns:c16="http://schemas.microsoft.com/office/drawing/2014/chart" uri="{C3380CC4-5D6E-409C-BE32-E72D297353CC}">
                  <c16:uniqueId val="{0000000F-B9EC-4448-8A97-BBC483FFFA03}"/>
                </c:ext>
              </c:extLst>
            </c:dLbl>
            <c:dLbl>
              <c:idx val="16"/>
              <c:tx>
                <c:strRef>
                  <c:f>Daten_Diagramme!$D$30</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{828DFB9A-D481-4476-A323-E945F9B6E2B0}</c15:txfldGUID>
                      <c15:f>Daten_Diagramme!$D$30</c15:f>
                      <c15:dlblFieldTableCache>
                        <c:ptCount val="1"/>
                        <c:pt idx="0">
                          <c:v>4.4</c:v>
                        </c:pt>
                      </c15:dlblFieldTableCache>
                    </c15:dlblFTEntry>
                  </c15:dlblFieldTable>
                  <c15:showDataLabelsRange val="0"/>
                </c:ext>
                <c:ext xmlns:c16="http://schemas.microsoft.com/office/drawing/2014/chart" uri="{C3380CC4-5D6E-409C-BE32-E72D297353CC}">
                  <c16:uniqueId val="{00000010-B9EC-4448-8A97-BBC483FFFA03}"/>
                </c:ext>
              </c:extLst>
            </c:dLbl>
            <c:dLbl>
              <c:idx val="17"/>
              <c:tx>
                <c:strRef>
                  <c:f>Daten_Diagramme!$D$31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{77D35391-F68E-4BD7-B329-473EC89F337D}</c15:txfldGUID>
                      <c15:f>Daten_Diagramme!$D$31</c15:f>
                      <c15:dlblFieldTableCache>
                        <c:ptCount val="1"/>
                        <c:pt idx="0">
                          <c:v>-0.7</c:v>
                        </c:pt>
                      </c15:dlblFieldTableCache>
                    </c15:dlblFTEntry>
                  </c15:dlblFieldTable>
                  <c15:showDataLabelsRange val="0"/>
                </c:ext>
                <c:ext xmlns:c16="http://schemas.microsoft.com/office/drawing/2014/chart" uri="{C3380CC4-5D6E-409C-BE32-E72D297353CC}">
                  <c16:uniqueId val="{00000011-B9EC-4448-8A97-BBC483FFFA03}"/>
                </c:ext>
              </c:extLst>
            </c:dLbl>
            <c:dLbl>
              <c:idx val="18"/>
              <c:tx>
                <c:strRef>
                  <c:f>Daten_Diagramme!$D$32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{4509DA1A-85A7-4E07-8E18-4ABF6DFBFCC6}</c15:txfldGUID>
                      <c15:f>Daten_Diagramme!$D$32</c15:f>
                      <c15:dlblFieldTableCache>
                        <c:ptCount val="1"/>
                        <c:pt idx="0">
                          <c:v>2.0</c:v>
                        </c:pt>
                      </c15:dlblFieldTableCache>
                    </c15:dlblFTEntry>
                  </c15:dlblFieldTable>
                  <c15:showDataLabelsRange val="0"/>
                </c:ext>
                <c:ext xmlns:c16="http://schemas.microsoft.com/office/drawing/2014/chart" uri="{C3380CC4-5D6E-409C-BE32-E72D297353CC}">
                  <c16:uniqueId val="{00000012-B9EC-4448-8A97-BBC483FFFA03}"/>
                </c:ext>
              </c:extLst>
            </c:dLbl>
            <c:dLbl>
              <c:idx val="19"/>
              <c:tx>
                <c:strRef>
                  <c:f>Daten_Diagramme!$D$33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{8492AF55-CAB7-4A9F-9D24-151E0D2D2960}</c15:txfldGUID>
                      <c15:f>Daten_Diagramme!$D$33</c15:f>
                      <c15:dlblFieldTableCache>
                        <c:ptCount val="1"/>
                        <c:pt idx="0">
                          <c:v>1.1</c:v>
                        </c:pt>
                      </c15:dlblFieldTableCache>
                    </c15:dlblFTEntry>
                  </c15:dlblFieldTable>
                  <c15:showDataLabelsRange val="0"/>
                </c:ext>
                <c:ext xmlns:c16="http://schemas.microsoft.com/office/drawing/2014/chart" uri="{C3380CC4-5D6E-409C-BE32-E72D297353CC}">
                  <c16:uniqueId val="{00000013-B9EC-4448-8A97-BBC483FFFA03}"/>
                </c:ext>
              </c:extLst>
            </c:dLbl>
            <c:dLbl>
              <c:idx val="20"/>
              <c:tx>
                <c:strRef>
                  <c:f>Daten_Diagramme!$D$34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{AEF12115-4C1B-4DB4-B2C3-5FD9D9C58A88}</c15:txfldGUID>
                      <c15:f>Daten_Diagramme!$D$34</c15:f>
                      <c15:dlblFieldTableCache>
                        <c:ptCount val="1"/>
                        <c:pt idx="0">
                          <c:v>2.2</c:v>
                        </c:pt>
                      </c15:dlblFieldTableCache>
                    </c15:dlblFTEntry>
                  </c15:dlblFieldTable>
                  <c15:showDataLabelsRange val="0"/>
                </c:ext>
                <c:ext xmlns:c16="http://schemas.microsoft.com/office/drawing/2014/chart" uri="{C3380CC4-5D6E-409C-BE32-E72D297353CC}">
                  <c16:uniqueId val="{00000014-B9EC-4448-8A97-BBC483FFFA03}"/>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{0E81DAD5-A35A-4BBA-85FA-B2B3CC40A3C5}</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B9EC-4448-8A97-BBC483FFFA0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{7D892DFD-C650-410C-A6E6-92A749D50677}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9EC-4448-8A97-BBC483FFFA03}"/>
                </c:ext>
              </c:extLst>
            </c:dLbl>
            <c:dLbl>
              <c:idx val="23"/>
              <c:tx>
                <c:strRef>
                  <c:f>Daten_Diagramme!$D$37</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{FD0CEDEC-6905-4414-A629-285E31FC8212}</c15:txfldGUID>
                      <c15:f>Daten_Diagramme!$D$37</c15:f>
                      <c15:dlblFieldTableCache>
                        <c:ptCount val="1"/>
                        <c:pt idx="0">
                          <c:v>5.5</c:v>
                        </c:pt>
                      </c15:dlblFieldTableCache>
                    </c15:dlblFTEntry>
                  </c15:dlblFieldTable>
                  <c15:showDataLabelsRange val="0"/>
                </c:ext>
                <c:ext xmlns:c16="http://schemas.microsoft.com/office/drawing/2014/chart" uri="{C3380CC4-5D6E-409C-BE32-E72D297353CC}">
                  <c16:uniqueId val="{00000017-B9EC-4448-8A97-BBC483FFFA03}"/>
                </c:ext>
              </c:extLst>
            </c:dLbl>
            <c:dLbl>
              <c:idx val="24"/>
              <c:layout>
                <c:manualLayout>
                  <c:x val="4.7769028871392123E-3"/>
                  <c:y val="-4.6876052205785108E-5"/>
                </c:manualLayout>
              </c:layout>
              <c:tx>
                <c:strRef>
                  <c:f>Daten_Diagramme!$D$38</c:f>
                  <c:strCache>
                    <c:ptCount val="1"/>
                    <c:pt idx="0">
                      <c:v>2.5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{808E1739-8528-4BA4-A99F-FBB1E5B854C5}</c15:txfldGUID>
                      <c15:f>Daten_Diagramme!$D$38</c15:f>
                      <c15:dlblFieldTableCache>
                        <c:ptCount val="1"/>
                        <c:pt idx="0">
                          <c:v>2.5</c:v>
                        </c:pt>
                      </c15:dlblFieldTableCache>
                    </c15:dlblFTEntry>
                  </c15:dlblFieldTable>
                  <c15:showDataLabelsRange val="0"/>
                </c:ext>
                <c:ext xmlns:c16="http://schemas.microsoft.com/office/drawing/2014/chart" uri="{C3380CC4-5D6E-409C-BE32-E72D297353CC}">
                  <c16:uniqueId val="{00000018-B9EC-4448-8A97-BBC483FFFA03}"/>
                </c:ext>
              </c:extLst>
            </c:dLbl>
            <c:dLbl>
              <c:idx val="25"/>
              <c:tx>
                <c:strRef>
                  <c:f>Daten_Diagramme!$D$39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{6B5F5518-3C84-4461-A913-67177697F99F}</c15:txfldGUID>
                      <c15:f>Daten_Diagramme!$D$39</c15:f>
                      <c15:dlblFieldTableCache>
                        <c:ptCount val="1"/>
                        <c:pt idx="0">
                          <c:v>2.7</c:v>
                        </c:pt>
                      </c15:dlblFieldTableCache>
                    </c15:dlblFTEntry>
                  </c15:dlblFieldTable>
                  <c15:showDataLabelsRange val="0"/>
                </c:ext>
                <c:ext xmlns:c16="http://schemas.microsoft.com/office/drawing/2014/chart" uri="{C3380CC4-5D6E-409C-BE32-E72D297353CC}">
                  <c16:uniqueId val="{00000019-B9EC-4448-8A97-BBC483FFFA0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{E869A4F0-AF39-467E-AEDC-AED05780C214}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9EC-4448-8A97-BBC483FFFA0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{06AB623B-1AFF-4DD2-BE70-C16A506DB4C5}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9EC-4448-8A97-BBC483FFFA0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{D40A163B-EB7C-49F2-A73E-C93BF0B5FF1B}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9EC-4448-8A97-BBC483FFFA0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{C0FB6B3B-0189-4FAA-804D-42D868DC723C}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9EC-4448-8A97-BBC483FFFA0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{BD08A5E7-FBD0-43DD-B739-8B2A3DF78E1A}</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9EC-4448-8A97-BBC483FFFA03}"/>
                </c:ext>
              </c:extLst>
            </c:dLbl>
            <c:dLbl>
              <c:idx val="31"/>
              <c:tx>
                <c:strRef>
                  <c:f>Daten_Diagramme!$D$45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{02A0BFD3-9483-4464-A04C-3EC2E2495EEC}</c15:txfldGUID>
                      <c15:f>Daten_Diagramme!$D$45</c15:f>
                      <c15:dlblFieldTableCache>
                        <c:ptCount val="1"/>
                        <c:pt idx="0">
                          <c:v>2.7</c:v>
                        </c:pt>
                      </c15:dlblFieldTableCache>
                    </c15:dlblFTEntry>
                  </c15:dlblFieldTable>
                  <c15:showDataLabelsRange val="0"/>
                </c:ext>
                <c:ext xmlns:c16="http://schemas.microsoft.com/office/drawing/2014/chart" uri="{C3380CC4-5D6E-409C-BE32-E72D297353CC}">
                  <c16:uniqueId val="{0000001F-B9EC-4448-8A97-BBC483FFFA0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2.6535832767097007</c:v>
                </c:pt>
                <c:pt idx="1">
                  <c:v>5.5172413793103452</c:v>
                </c:pt>
                <c:pt idx="2">
                  <c:v>11.219465096070291</c:v>
                </c:pt>
                <c:pt idx="3">
                  <c:v>-3.0842115440394471</c:v>
                </c:pt>
                <c:pt idx="4">
                  <c:v>-2.0337922403003756</c:v>
                </c:pt>
                <c:pt idx="5">
                  <c:v>-4.5178236397748597</c:v>
                </c:pt>
                <c:pt idx="6">
                  <c:v>0.69627851140456187</c:v>
                </c:pt>
                <c:pt idx="7">
                  <c:v>4.7558709241425916</c:v>
                </c:pt>
                <c:pt idx="8">
                  <c:v>1.3465933658657112</c:v>
                </c:pt>
                <c:pt idx="9">
                  <c:v>10.396404361921602</c:v>
                </c:pt>
                <c:pt idx="10">
                  <c:v>-3.1832082290797885</c:v>
                </c:pt>
                <c:pt idx="11">
                  <c:v>1.4786418400876231</c:v>
                </c:pt>
                <c:pt idx="12">
                  <c:v>-5.23943661971831</c:v>
                </c:pt>
                <c:pt idx="13">
                  <c:v>6.0949609123828221</c:v>
                </c:pt>
                <c:pt idx="14">
                  <c:v>6.063677832557711</c:v>
                </c:pt>
                <c:pt idx="15">
                  <c:v>-4.6244725738396628</c:v>
                </c:pt>
                <c:pt idx="16">
                  <c:v>4.4456177402323123</c:v>
                </c:pt>
                <c:pt idx="17">
                  <c:v>-0.67077451056859838</c:v>
                </c:pt>
                <c:pt idx="18">
                  <c:v>1.9852941176470589</c:v>
                </c:pt>
                <c:pt idx="19">
                  <c:v>1.1274486775966552</c:v>
                </c:pt>
                <c:pt idx="20">
                  <c:v>2.1623636872029079</c:v>
                </c:pt>
                <c:pt idx="21">
                  <c:v>0</c:v>
                </c:pt>
                <c:pt idx="23">
                  <c:v>5.5172413793103452</c:v>
                </c:pt>
                <c:pt idx="24">
                  <c:v>2.5349222266271774</c:v>
                </c:pt>
                <c:pt idx="25">
                  <c:v>2.6761406421965206</c:v>
                </c:pt>
              </c:numCache>
            </c:numRef>
          </c:val>
          <c:extLst>
            <c:ext xmlns:c16="http://schemas.microsoft.com/office/drawing/2014/chart" uri="{C3380CC4-5D6E-409C-BE32-E72D297353CC}">
              <c16:uniqueId val="{00000020-B9EC-4448-8A97-BBC483FFFA0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{40485790-0FAB-4940-ACDA-5814E959B67F}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9EC-4448-8A97-BBC483FFFA0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{7B76386A-F390-4A86-A6D2-C297AC1CC2DF}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9EC-4448-8A97-BBC483FFFA0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{84A2C361-613C-4494-895F-BAA090F8C169}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9EC-4448-8A97-BBC483FFFA0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{62C60892-42E1-4300-8EF9-9A0F37C5E083}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9EC-4448-8A97-BBC483FFFA0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{6D636DE7-DDCB-4724-8CDF-CB6946C3B02D}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9EC-4448-8A97-BBC483FFFA0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{8F8A4BCC-781C-4A08-9FFB-1FEFF691C9BD}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9EC-4448-8A97-BBC483FFFA0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{6D0F3F85-E918-481D-B51B-AA0C3007C998}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9EC-4448-8A97-BBC483FFFA0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{A807DF78-FEAC-4F0F-A2DF-33C6017C29B4}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9EC-4448-8A97-BBC483FFFA0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{A294D582-1B59-4B0A-92F1-FDFCE348A696}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9EC-4448-8A97-BBC483FFFA0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{2ABB092A-5F6D-4E2A-B0F5-8BA4FFB0C5B9}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9EC-4448-8A97-BBC483FFFA0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{DA48BB91-4192-4B1B-902A-4BD9C63C5960}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9EC-4448-8A97-BBC483FFFA0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{CEF1470A-C181-495F-87C4-78758B7AF51D}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9EC-4448-8A97-BBC483FFFA0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{4C4A49B3-780C-48B3-B7FB-2075459C385E}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9EC-4448-8A97-BBC483FFFA0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{48974CF7-A15E-42C4-9C35-671C595EE11F}</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9EC-4448-8A97-BBC483FFFA0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{1A72205D-C5DF-4ED5-A838-4EC34AF90442}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9EC-4448-8A97-BBC483FFFA0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{988BAA10-282A-4891-91DC-72B6983700B9}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9EC-4448-8A97-BBC483FFFA0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{8F058CC2-78AC-48D4-B19E-28C0DA1AA902}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9EC-4448-8A97-BBC483FFFA0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{A98C3F2F-A301-440F-907E-A1D13B9A8443}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9EC-4448-8A97-BBC483FFFA0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{56CDA33E-7CFE-4A88-A019-F45917191480}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9EC-4448-8A97-BBC483FFFA0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{176ABC19-CCE7-4E56-822D-33EB8C96441E}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9EC-4448-8A97-BBC483FFFA0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{111BDB31-2075-4222-B827-DC97B6B943BF}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9EC-4448-8A97-BBC483FFFA0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{84066AEE-FF60-4D7C-9ABE-6BE7999377F9}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9EC-4448-8A97-BBC483FFFA0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{756F3EB7-0A91-43E1-997B-EAF5CB50C76A}</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9EC-4448-8A97-BBC483FFFA0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{4CDF602D-7908-4B3C-BCB3-7C8908A0612F}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9EC-4448-8A97-BBC483FFFA0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{9B112626-DB8E-43EB-BC99-7B806E8C3EA0}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9EC-4448-8A97-BBC483FFFA0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{B167EDB5-BC18-47AC-AD9F-5F10126F8401}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9EC-4448-8A97-BBC483FFFA0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{21238715-E8E7-43AA-BD6E-31AAE2464248}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9EC-4448-8A97-BBC483FFFA0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{C40F44D8-940D-4CF1-B6EF-4B111DC7A641}</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9EC-4448-8A97-BBC483FFFA0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{8788869F-5DA1-4D05-976D-40367BA29CB1}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9EC-4448-8A97-BBC483FFFA0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{70AAE4D3-87F4-4212-AE8C-7A8D6640BDB6}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9EC-4448-8A97-BBC483FFFA0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{ABCB8C9B-09E3-4465-8C7B-9BF9C62F1919}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9EC-4448-8A97-BBC483FFFA0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{1788A762-1673-4FC5-A5AE-A84E2D0A4645}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9EC-4448-8A97-BBC483FFFA0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9EC-4448-8A97-BBC483FFFA0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9EC-4448-8A97-BBC483FFFA0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{C6740D94-D1F3-4B7E-A430-F88094345319}</c15:txfldGUID>
                      <c15:f>Daten_Diagramme!$E$14</c15:f>
                      <c15:dlblFieldTableCache>
                        <c:ptCount val="1"/>
                        <c:pt idx="0">
                          <c:v>-1.4</c:v>
                        </c:pt>
                      </c15:dlblFieldTableCache>
                    </c15:dlblFTEntry>
                  </c15:dlblFieldTable>
                  <c15:showDataLabelsRange val="0"/>
                </c:ext>
                <c:ext xmlns:c16="http://schemas.microsoft.com/office/drawing/2014/chart" uri="{C3380CC4-5D6E-409C-BE32-E72D297353CC}">
                  <c16:uniqueId val="{00000000-1DC9-436F-9FAD-2AC409B57D28}"/>
                </c:ext>
              </c:extLst>
            </c:dLbl>
            <c:dLbl>
              <c:idx val="1"/>
              <c:tx>
                <c:strRef>
                  <c:f>Daten_Diagramme!$E$15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{7ACD2F45-90A0-49D6-8F95-C9707AE62FEC}</c15:txfldGUID>
                      <c15:f>Daten_Diagramme!$E$15</c15:f>
                      <c15:dlblFieldTableCache>
                        <c:ptCount val="1"/>
                        <c:pt idx="0">
                          <c:v>2.0</c:v>
                        </c:pt>
                      </c15:dlblFieldTableCache>
                    </c15:dlblFTEntry>
                  </c15:dlblFieldTable>
                  <c15:showDataLabelsRange val="0"/>
                </c:ext>
                <c:ext xmlns:c16="http://schemas.microsoft.com/office/drawing/2014/chart" uri="{C3380CC4-5D6E-409C-BE32-E72D297353CC}">
                  <c16:uniqueId val="{00000001-1DC9-436F-9FAD-2AC409B57D28}"/>
                </c:ext>
              </c:extLst>
            </c:dLbl>
            <c:dLbl>
              <c:idx val="2"/>
              <c:tx>
                <c:strRef>
                  <c:f>Daten_Diagramme!$E$16</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{01B4436E-A8CF-42AA-BF73-1850221C742A}</c15:txfldGUID>
                      <c15:f>Daten_Diagramme!$E$16</c15:f>
                      <c15:dlblFieldTableCache>
                        <c:ptCount val="1"/>
                        <c:pt idx="0">
                          <c:v>-10.1</c:v>
                        </c:pt>
                      </c15:dlblFieldTableCache>
                    </c15:dlblFTEntry>
                  </c15:dlblFieldTable>
                  <c15:showDataLabelsRange val="0"/>
                </c:ext>
                <c:ext xmlns:c16="http://schemas.microsoft.com/office/drawing/2014/chart" uri="{C3380CC4-5D6E-409C-BE32-E72D297353CC}">
                  <c16:uniqueId val="{00000002-1DC9-436F-9FAD-2AC409B57D28}"/>
                </c:ext>
              </c:extLst>
            </c:dLbl>
            <c:dLbl>
              <c:idx val="3"/>
              <c:tx>
                <c:strRef>
                  <c:f>Daten_Diagramme!$E$17</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{EEF566A0-3A82-4B66-B97A-5785D8C9272A}</c15:txfldGUID>
                      <c15:f>Daten_Diagramme!$E$17</c15:f>
                      <c15:dlblFieldTableCache>
                        <c:ptCount val="1"/>
                        <c:pt idx="0">
                          <c:v>-5.9</c:v>
                        </c:pt>
                      </c15:dlblFieldTableCache>
                    </c15:dlblFTEntry>
                  </c15:dlblFieldTable>
                  <c15:showDataLabelsRange val="0"/>
                </c:ext>
                <c:ext xmlns:c16="http://schemas.microsoft.com/office/drawing/2014/chart" uri="{C3380CC4-5D6E-409C-BE32-E72D297353CC}">
                  <c16:uniqueId val="{00000003-1DC9-436F-9FAD-2AC409B57D28}"/>
                </c:ext>
              </c:extLst>
            </c:dLbl>
            <c:dLbl>
              <c:idx val="4"/>
              <c:tx>
                <c:strRef>
                  <c:f>Daten_Diagramme!$E$18</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{DBE69754-B19C-41E1-9C20-B17A9428C635}</c15:txfldGUID>
                      <c15:f>Daten_Diagramme!$E$18</c15:f>
                      <c15:dlblFieldTableCache>
                        <c:ptCount val="1"/>
                        <c:pt idx="0">
                          <c:v>-5.9</c:v>
                        </c:pt>
                      </c15:dlblFieldTableCache>
                    </c15:dlblFTEntry>
                  </c15:dlblFieldTable>
                  <c15:showDataLabelsRange val="0"/>
                </c:ext>
                <c:ext xmlns:c16="http://schemas.microsoft.com/office/drawing/2014/chart" uri="{C3380CC4-5D6E-409C-BE32-E72D297353CC}">
                  <c16:uniqueId val="{00000004-1DC9-436F-9FAD-2AC409B57D28}"/>
                </c:ext>
              </c:extLst>
            </c:dLbl>
            <c:dLbl>
              <c:idx val="5"/>
              <c:tx>
                <c:strRef>
                  <c:f>Daten_Diagramme!$E$19</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{C36BBA72-8908-489A-AF67-0932B158A84E}</c15:txfldGUID>
                      <c15:f>Daten_Diagramme!$E$19</c15:f>
                      <c15:dlblFieldTableCache>
                        <c:ptCount val="1"/>
                        <c:pt idx="0">
                          <c:v>-6.0</c:v>
                        </c:pt>
                      </c15:dlblFieldTableCache>
                    </c15:dlblFTEntry>
                  </c15:dlblFieldTable>
                  <c15:showDataLabelsRange val="0"/>
                </c:ext>
                <c:ext xmlns:c16="http://schemas.microsoft.com/office/drawing/2014/chart" uri="{C3380CC4-5D6E-409C-BE32-E72D297353CC}">
                  <c16:uniqueId val="{00000005-1DC9-436F-9FAD-2AC409B57D28}"/>
                </c:ext>
              </c:extLst>
            </c:dLbl>
            <c:dLbl>
              <c:idx val="6"/>
              <c:tx>
                <c:strRef>
                  <c:f>Daten_Diagramme!$E$20</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{407523C5-680F-4648-8166-D22F835F2535}</c15:txfldGUID>
                      <c15:f>Daten_Diagramme!$E$20</c15:f>
                      <c15:dlblFieldTableCache>
                        <c:ptCount val="1"/>
                        <c:pt idx="0">
                          <c:v>-5.2</c:v>
                        </c:pt>
                      </c15:dlblFieldTableCache>
                    </c15:dlblFTEntry>
                  </c15:dlblFieldTable>
                  <c15:showDataLabelsRange val="0"/>
                </c:ext>
                <c:ext xmlns:c16="http://schemas.microsoft.com/office/drawing/2014/chart" uri="{C3380CC4-5D6E-409C-BE32-E72D297353CC}">
                  <c16:uniqueId val="{00000006-1DC9-436F-9FAD-2AC409B57D28}"/>
                </c:ext>
              </c:extLst>
            </c:dLbl>
            <c:dLbl>
              <c:idx val="7"/>
              <c:tx>
                <c:strRef>
                  <c:f>Daten_Diagramme!$E$21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{6D40CAB6-A850-4C88-86AC-8EF77CD1B9B3}</c15:txfldGUID>
                      <c15:f>Daten_Diagramme!$E$21</c15:f>
                      <c15:dlblFieldTableCache>
                        <c:ptCount val="1"/>
                        <c:pt idx="0">
                          <c:v>-3.7</c:v>
                        </c:pt>
                      </c15:dlblFieldTableCache>
                    </c15:dlblFTEntry>
                  </c15:dlblFieldTable>
                  <c15:showDataLabelsRange val="0"/>
                </c:ext>
                <c:ext xmlns:c16="http://schemas.microsoft.com/office/drawing/2014/chart" uri="{C3380CC4-5D6E-409C-BE32-E72D297353CC}">
                  <c16:uniqueId val="{00000007-1DC9-436F-9FAD-2AC409B57D28}"/>
                </c:ext>
              </c:extLst>
            </c:dLbl>
            <c:dLbl>
              <c:idx val="8"/>
              <c:tx>
                <c:strRef>
                  <c:f>Daten_Diagramme!$E$22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{6459F9F0-872B-4859-8941-F2062A3609B5}</c15:txfldGUID>
                      <c15:f>Daten_Diagramme!$E$22</c15:f>
                      <c15:dlblFieldTableCache>
                        <c:ptCount val="1"/>
                        <c:pt idx="0">
                          <c:v>-0.6</c:v>
                        </c:pt>
                      </c15:dlblFieldTableCache>
                    </c15:dlblFTEntry>
                  </c15:dlblFieldTable>
                  <c15:showDataLabelsRange val="0"/>
                </c:ext>
                <c:ext xmlns:c16="http://schemas.microsoft.com/office/drawing/2014/chart" uri="{C3380CC4-5D6E-409C-BE32-E72D297353CC}">
                  <c16:uniqueId val="{00000008-1DC9-436F-9FAD-2AC409B57D28}"/>
                </c:ext>
              </c:extLst>
            </c:dLbl>
            <c:dLbl>
              <c:idx val="9"/>
              <c:tx>
                <c:strRef>
                  <c:f>Daten_Diagramme!$E$23</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{025A2D07-F5C0-4FE7-ABBA-CD978C99DB58}</c15:txfldGUID>
                      <c15:f>Daten_Diagramme!$E$23</c15:f>
                      <c15:dlblFieldTableCache>
                        <c:ptCount val="1"/>
                        <c:pt idx="0">
                          <c:v>-8.0</c:v>
                        </c:pt>
                      </c15:dlblFieldTableCache>
                    </c15:dlblFTEntry>
                  </c15:dlblFieldTable>
                  <c15:showDataLabelsRange val="0"/>
                </c:ext>
                <c:ext xmlns:c16="http://schemas.microsoft.com/office/drawing/2014/chart" uri="{C3380CC4-5D6E-409C-BE32-E72D297353CC}">
                  <c16:uniqueId val="{00000009-1DC9-436F-9FAD-2AC409B57D28}"/>
                </c:ext>
              </c:extLst>
            </c:dLbl>
            <c:dLbl>
              <c:idx val="10"/>
              <c:tx>
                <c:strRef>
                  <c:f>Daten_Diagramme!$E$24</c:f>
                  <c:strCache>
                    <c:ptCount val="1"/>
                    <c:pt idx="0">
                      <c:v>-15.3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{AE132B1F-EBE0-437A-A22E-7909624DA8A3}</c15:txfldGUID>
                      <c15:f>Daten_Diagramme!$E$24</c15:f>
                      <c15:dlblFieldTableCache>
                        <c:ptCount val="1"/>
                        <c:pt idx="0">
                          <c:v>-15.3</c:v>
                        </c:pt>
                      </c15:dlblFieldTableCache>
                    </c15:dlblFTEntry>
                  </c15:dlblFieldTable>
                  <c15:showDataLabelsRange val="0"/>
                </c:ext>
                <c:ext xmlns:c16="http://schemas.microsoft.com/office/drawing/2014/chart" uri="{C3380CC4-5D6E-409C-BE32-E72D297353CC}">
                  <c16:uniqueId val="{0000000A-1DC9-436F-9FAD-2AC409B57D28}"/>
                </c:ext>
              </c:extLst>
            </c:dLbl>
            <c:dLbl>
              <c:idx val="11"/>
              <c:tx>
                <c:strRef>
                  <c:f>Daten_Diagramme!$E$25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{0B28B3C5-C25F-4BB9-8C61-3640AE509A4F}</c15:txfldGUID>
                      <c15:f>Daten_Diagramme!$E$25</c15:f>
                      <c15:dlblFieldTableCache>
                        <c:ptCount val="1"/>
                        <c:pt idx="0">
                          <c:v>-2.9</c:v>
                        </c:pt>
                      </c15:dlblFieldTableCache>
                    </c15:dlblFTEntry>
                  </c15:dlblFieldTable>
                  <c15:showDataLabelsRange val="0"/>
                </c:ext>
                <c:ext xmlns:c16="http://schemas.microsoft.com/office/drawing/2014/chart" uri="{C3380CC4-5D6E-409C-BE32-E72D297353CC}">
                  <c16:uniqueId val="{0000000B-1DC9-436F-9FAD-2AC409B57D28}"/>
                </c:ext>
              </c:extLst>
            </c:dLbl>
            <c:dLbl>
              <c:idx val="12"/>
              <c:tx>
                <c:strRef>
                  <c:f>Daten_Diagramme!$E$26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{11765AAB-B822-4781-AD61-1CA98C72E369}</c15:txfldGUID>
                      <c15:f>Daten_Diagramme!$E$26</c15:f>
                      <c15:dlblFieldTableCache>
                        <c:ptCount val="1"/>
                        <c:pt idx="0">
                          <c:v>-3.5</c:v>
                        </c:pt>
                      </c15:dlblFieldTableCache>
                    </c15:dlblFTEntry>
                  </c15:dlblFieldTable>
                  <c15:showDataLabelsRange val="0"/>
                </c:ext>
                <c:ext xmlns:c16="http://schemas.microsoft.com/office/drawing/2014/chart" uri="{C3380CC4-5D6E-409C-BE32-E72D297353CC}">
                  <c16:uniqueId val="{0000000C-1DC9-436F-9FAD-2AC409B57D28}"/>
                </c:ext>
              </c:extLst>
            </c:dLbl>
            <c:dLbl>
              <c:idx val="13"/>
              <c:tx>
                <c:strRef>
                  <c:f>Daten_Diagramme!$E$27</c:f>
                  <c:strCache>
                    <c:ptCount val="1"/>
                    <c:pt idx="0">
                      <c:v>15.7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{8C94757E-5501-4E6A-AB2C-2F0939F06920}</c15:txfldGUID>
                      <c15:f>Daten_Diagramme!$E$27</c15:f>
                      <c15:dlblFieldTableCache>
                        <c:ptCount val="1"/>
                        <c:pt idx="0">
                          <c:v>15.7</c:v>
                        </c:pt>
                      </c15:dlblFieldTableCache>
                    </c15:dlblFTEntry>
                  </c15:dlblFieldTable>
                  <c15:showDataLabelsRange val="0"/>
                </c:ext>
                <c:ext xmlns:c16="http://schemas.microsoft.com/office/drawing/2014/chart" uri="{C3380CC4-5D6E-409C-BE32-E72D297353CC}">
                  <c16:uniqueId val="{0000000D-1DC9-436F-9FAD-2AC409B57D28}"/>
                </c:ext>
              </c:extLst>
            </c:dLbl>
            <c:dLbl>
              <c:idx val="14"/>
              <c:tx>
                <c:strRef>
                  <c:f>Daten_Diagramme!$E$28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{DB2655D3-A320-4422-B75F-FB6D46E116EE}</c15:txfldGUID>
                      <c15:f>Daten_Diagramme!$E$28</c15:f>
                      <c15:dlblFieldTableCache>
                        <c:ptCount val="1"/>
                        <c:pt idx="0">
                          <c:v>1.2</c:v>
                        </c:pt>
                      </c15:dlblFieldTableCache>
                    </c15:dlblFTEntry>
                  </c15:dlblFieldTable>
                  <c15:showDataLabelsRange val="0"/>
                </c:ext>
                <c:ext xmlns:c16="http://schemas.microsoft.com/office/drawing/2014/chart" uri="{C3380CC4-5D6E-409C-BE32-E72D297353CC}">
                  <c16:uniqueId val="{0000000E-1DC9-436F-9FAD-2AC409B57D28}"/>
                </c:ext>
              </c:extLst>
            </c:dLbl>
            <c:dLbl>
              <c:idx val="15"/>
              <c:tx>
                <c:strRef>
                  <c:f>Daten_Diagramme!$E$29</c:f>
                  <c:strCache>
                    <c:ptCount val="1"/>
                    <c:pt idx="0">
                      <c:v>20.2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{BA5095B4-859A-4C69-ADAD-DFBAC8BC2E05}</c15:txfldGUID>
                      <c15:f>Daten_Diagramme!$E$29</c15:f>
                      <c15:dlblFieldTableCache>
                        <c:ptCount val="1"/>
                        <c:pt idx="0">
                          <c:v>20.2</c:v>
                        </c:pt>
                      </c15:dlblFieldTableCache>
                    </c15:dlblFTEntry>
                  </c15:dlblFieldTable>
                  <c15:showDataLabelsRange val="0"/>
                </c:ext>
                <c:ext xmlns:c16="http://schemas.microsoft.com/office/drawing/2014/chart" uri="{C3380CC4-5D6E-409C-BE32-E72D297353CC}">
                  <c16:uniqueId val="{0000000F-1DC9-436F-9FAD-2AC409B57D28}"/>
                </c:ext>
              </c:extLst>
            </c:dLbl>
            <c:dLbl>
              <c:idx val="16"/>
              <c:tx>
                <c:strRef>
                  <c:f>Daten_Diagramme!$E$30</c:f>
                  <c:strCache>
                    <c:ptCount val="1"/>
                    <c:pt idx="0">
                      <c:v>-15.4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{C5DE973F-8454-4AC4-B470-40B326EC0620}</c15:txfldGUID>
                      <c15:f>Daten_Diagramme!$E$30</c15:f>
                      <c15:dlblFieldTableCache>
                        <c:ptCount val="1"/>
                        <c:pt idx="0">
                          <c:v>-15.4</c:v>
                        </c:pt>
                      </c15:dlblFieldTableCache>
                    </c15:dlblFTEntry>
                  </c15:dlblFieldTable>
                  <c15:showDataLabelsRange val="0"/>
                </c:ext>
                <c:ext xmlns:c16="http://schemas.microsoft.com/office/drawing/2014/chart" uri="{C3380CC4-5D6E-409C-BE32-E72D297353CC}">
                  <c16:uniqueId val="{00000010-1DC9-436F-9FAD-2AC409B57D28}"/>
                </c:ext>
              </c:extLst>
            </c:dLbl>
            <c:dLbl>
              <c:idx val="17"/>
              <c:tx>
                <c:strRef>
                  <c:f>Daten_Diagramme!$E$31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{3D1DC806-7B14-4D40-B59E-F8ED93042D96}</c15:txfldGUID>
                      <c15:f>Daten_Diagramme!$E$31</c15:f>
                      <c15:dlblFieldTableCache>
                        <c:ptCount val="1"/>
                        <c:pt idx="0">
                          <c:v>-2.5</c:v>
                        </c:pt>
                      </c15:dlblFieldTableCache>
                    </c15:dlblFTEntry>
                  </c15:dlblFieldTable>
                  <c15:showDataLabelsRange val="0"/>
                </c:ext>
                <c:ext xmlns:c16="http://schemas.microsoft.com/office/drawing/2014/chart" uri="{C3380CC4-5D6E-409C-BE32-E72D297353CC}">
                  <c16:uniqueId val="{00000011-1DC9-436F-9FAD-2AC409B57D28}"/>
                </c:ext>
              </c:extLst>
            </c:dLbl>
            <c:dLbl>
              <c:idx val="18"/>
              <c:tx>
                <c:strRef>
                  <c:f>Daten_Diagramme!$E$32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{FE224E17-A1E0-48FF-B215-46F93D0D3F86}</c15:txfldGUID>
                      <c15:f>Daten_Diagramme!$E$32</c15:f>
                      <c15:dlblFieldTableCache>
                        <c:ptCount val="1"/>
                        <c:pt idx="0">
                          <c:v>-1.1</c:v>
                        </c:pt>
                      </c15:dlblFieldTableCache>
                    </c15:dlblFTEntry>
                  </c15:dlblFieldTable>
                  <c15:showDataLabelsRange val="0"/>
                </c:ext>
                <c:ext xmlns:c16="http://schemas.microsoft.com/office/drawing/2014/chart" uri="{C3380CC4-5D6E-409C-BE32-E72D297353CC}">
                  <c16:uniqueId val="{00000012-1DC9-436F-9FAD-2AC409B57D28}"/>
                </c:ext>
              </c:extLst>
            </c:dLbl>
            <c:dLbl>
              <c:idx val="19"/>
              <c:tx>
                <c:strRef>
                  <c:f>Daten_Diagramme!$E$33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{7C2E97F1-FFC9-4386-91CB-F55C26DE0C93}</c15:txfldGUID>
                      <c15:f>Daten_Diagramme!$E$33</c15:f>
                      <c15:dlblFieldTableCache>
                        <c:ptCount val="1"/>
                        <c:pt idx="0">
                          <c:v>-2.3</c:v>
                        </c:pt>
                      </c15:dlblFieldTableCache>
                    </c15:dlblFTEntry>
                  </c15:dlblFieldTable>
                  <c15:showDataLabelsRange val="0"/>
                </c:ext>
                <c:ext xmlns:c16="http://schemas.microsoft.com/office/drawing/2014/chart" uri="{C3380CC4-5D6E-409C-BE32-E72D297353CC}">
                  <c16:uniqueId val="{00000013-1DC9-436F-9FAD-2AC409B57D28}"/>
                </c:ext>
              </c:extLst>
            </c:dLbl>
            <c:dLbl>
              <c:idx val="20"/>
              <c:tx>
                <c:strRef>
                  <c:f>Daten_Diagramme!$E$34</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{4F0515CE-6942-45E2-B47E-2816D2663C20}</c15:txfldGUID>
                      <c15:f>Daten_Diagramme!$E$34</c15:f>
                      <c15:dlblFieldTableCache>
                        <c:ptCount val="1"/>
                        <c:pt idx="0">
                          <c:v>-4.7</c:v>
                        </c:pt>
                      </c15:dlblFieldTableCache>
                    </c15:dlblFTEntry>
                  </c15:dlblFieldTable>
                  <c15:showDataLabelsRange val="0"/>
                </c:ext>
                <c:ext xmlns:c16="http://schemas.microsoft.com/office/drawing/2014/chart" uri="{C3380CC4-5D6E-409C-BE32-E72D297353CC}">
                  <c16:uniqueId val="{00000014-1DC9-436F-9FAD-2AC409B57D28}"/>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{2FA4D86A-E28C-4C93-ACFC-9DF521A3E462}</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1DC9-436F-9FAD-2AC409B57D2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{3200464B-6D1D-439C-920B-C168F3DD3860}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DC9-436F-9FAD-2AC409B57D28}"/>
                </c:ext>
              </c:extLst>
            </c:dLbl>
            <c:dLbl>
              <c:idx val="23"/>
              <c:tx>
                <c:strRef>
                  <c:f>Daten_Diagramme!$E$37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{9838294B-24AD-4770-ACAF-271A9EAFC6C0}</c15:txfldGUID>
                      <c15:f>Daten_Diagramme!$E$37</c15:f>
                      <c15:dlblFieldTableCache>
                        <c:ptCount val="1"/>
                        <c:pt idx="0">
                          <c:v>2.0</c:v>
                        </c:pt>
                      </c15:dlblFieldTableCache>
                    </c15:dlblFTEntry>
                  </c15:dlblFieldTable>
                  <c15:showDataLabelsRange val="0"/>
                </c:ext>
                <c:ext xmlns:c16="http://schemas.microsoft.com/office/drawing/2014/chart" uri="{C3380CC4-5D6E-409C-BE32-E72D297353CC}">
                  <c16:uniqueId val="{00000017-1DC9-436F-9FAD-2AC409B57D28}"/>
                </c:ext>
              </c:extLst>
            </c:dLbl>
            <c:dLbl>
              <c:idx val="24"/>
              <c:tx>
                <c:strRef>
                  <c:f>Daten_Diagramme!$E$38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{96C09669-6EBE-422B-A2C8-91F00FE1F96D}</c15:txfldGUID>
                      <c15:f>Daten_Diagramme!$E$38</c15:f>
                      <c15:dlblFieldTableCache>
                        <c:ptCount val="1"/>
                        <c:pt idx="0">
                          <c:v>-5.1</c:v>
                        </c:pt>
                      </c15:dlblFieldTableCache>
                    </c15:dlblFTEntry>
                  </c15:dlblFieldTable>
                  <c15:showDataLabelsRange val="0"/>
                </c:ext>
                <c:ext xmlns:c16="http://schemas.microsoft.com/office/drawing/2014/chart" uri="{C3380CC4-5D6E-409C-BE32-E72D297353CC}">
                  <c16:uniqueId val="{00000018-1DC9-436F-9FAD-2AC409B57D28}"/>
                </c:ext>
              </c:extLst>
            </c:dLbl>
            <c:dLbl>
              <c:idx val="25"/>
              <c:tx>
                <c:strRef>
                  <c:f>Daten_Diagramme!$E$39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{485657DE-01DB-4555-89A6-DE6F2855AE5D}</c15:txfldGUID>
                      <c15:f>Daten_Diagramme!$E$39</c15:f>
                      <c15:dlblFieldTableCache>
                        <c:ptCount val="1"/>
                        <c:pt idx="0">
                          <c:v>-1.1</c:v>
                        </c:pt>
                      </c15:dlblFieldTableCache>
                    </c15:dlblFTEntry>
                  </c15:dlblFieldTable>
                  <c15:showDataLabelsRange val="0"/>
                </c:ext>
                <c:ext xmlns:c16="http://schemas.microsoft.com/office/drawing/2014/chart" uri="{C3380CC4-5D6E-409C-BE32-E72D297353CC}">
                  <c16:uniqueId val="{00000019-1DC9-436F-9FAD-2AC409B57D2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{1D2D0089-3AC8-45F9-A60A-EDE0B233846D}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DC9-436F-9FAD-2AC409B57D2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{D516AF86-41CF-4083-85B8-FCB42E74FCAA}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DC9-436F-9FAD-2AC409B57D2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{82D15998-E689-475A-A780-8B885F5C8B24}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DC9-436F-9FAD-2AC409B57D2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{1E040E35-C79C-4BC7-8B23-E4054B4B9D2A}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DC9-436F-9FAD-2AC409B57D2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{03922165-31E3-491E-B269-0DCF1FBB4521}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DC9-436F-9FAD-2AC409B57D28}"/>
                </c:ext>
              </c:extLst>
            </c:dLbl>
            <c:dLbl>
              <c:idx val="31"/>
              <c:tx>
                <c:strRef>
                  <c:f>Daten_Diagramme!$E$45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{C51EA693-3232-4F66-9CA7-4058287E6B47}</c15:txfldGUID>
                      <c15:f>Daten_Diagramme!$E$45</c15:f>
                      <c15:dlblFieldTableCache>
                        <c:ptCount val="1"/>
                        <c:pt idx="0">
                          <c:v>-1.1</c:v>
                        </c:pt>
                      </c15:dlblFieldTableCache>
                    </c15:dlblFTEntry>
                  </c15:dlblFieldTable>
                  <c15:showDataLabelsRange val="0"/>
                </c:ext>
                <c:ext xmlns:c16="http://schemas.microsoft.com/office/drawing/2014/chart" uri="{C3380CC4-5D6E-409C-BE32-E72D297353CC}">
                  <c16:uniqueId val="{0000001F-1DC9-436F-9FAD-2AC409B57D2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-1.3905247429023468</c:v>
                </c:pt>
                <c:pt idx="1">
                  <c:v>1.9801980198019802</c:v>
                </c:pt>
                <c:pt idx="2">
                  <c:v>-10.071942446043165</c:v>
                </c:pt>
                <c:pt idx="3">
                  <c:v>-5.89155370177268</c:v>
                </c:pt>
                <c:pt idx="4">
                  <c:v>-5.8971141781681302</c:v>
                </c:pt>
                <c:pt idx="5">
                  <c:v>-6.0190073917634637</c:v>
                </c:pt>
                <c:pt idx="6">
                  <c:v>-5.1724137931034484</c:v>
                </c:pt>
                <c:pt idx="7">
                  <c:v>-3.7237237237237237</c:v>
                </c:pt>
                <c:pt idx="8">
                  <c:v>-0.58210784313725494</c:v>
                </c:pt>
                <c:pt idx="9">
                  <c:v>-7.9926624737945495</c:v>
                </c:pt>
                <c:pt idx="10">
                  <c:v>-15.318627450980392</c:v>
                </c:pt>
                <c:pt idx="11">
                  <c:v>-2.8909329829172141</c:v>
                </c:pt>
                <c:pt idx="12">
                  <c:v>-3.5294117647058822</c:v>
                </c:pt>
                <c:pt idx="13">
                  <c:v>15.689655172413794</c:v>
                </c:pt>
                <c:pt idx="14">
                  <c:v>1.2465515479717992</c:v>
                </c:pt>
                <c:pt idx="15">
                  <c:v>20.227920227920229</c:v>
                </c:pt>
                <c:pt idx="16">
                  <c:v>-15.384615384615385</c:v>
                </c:pt>
                <c:pt idx="17">
                  <c:v>-2.4900962082625919</c:v>
                </c:pt>
                <c:pt idx="18">
                  <c:v>-1.0706018518518519</c:v>
                </c:pt>
                <c:pt idx="19">
                  <c:v>-2.2940563086548487</c:v>
                </c:pt>
                <c:pt idx="20">
                  <c:v>-4.7095997592536865</c:v>
                </c:pt>
                <c:pt idx="21">
                  <c:v>0</c:v>
                </c:pt>
                <c:pt idx="23">
                  <c:v>1.9801980198019802</c:v>
                </c:pt>
                <c:pt idx="24">
                  <c:v>-5.0779150994089202</c:v>
                </c:pt>
                <c:pt idx="25">
                  <c:v>-1.1364278848872054</c:v>
                </c:pt>
              </c:numCache>
            </c:numRef>
          </c:val>
          <c:extLst>
            <c:ext xmlns:c16="http://schemas.microsoft.com/office/drawing/2014/chart" uri="{C3380CC4-5D6E-409C-BE32-E72D297353CC}">
              <c16:uniqueId val="{00000020-1DC9-436F-9FAD-2AC409B57D2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{42C69B81-217C-489A-BE3D-715E235832D9}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DC9-436F-9FAD-2AC409B57D2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{48A4C9BD-54AF-482E-85F0-F80DC6BDB036}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DC9-436F-9FAD-2AC409B57D2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{64CEB902-35DC-459D-A825-D4BC5B2ABFD1}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DC9-436F-9FAD-2AC409B57D2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{2796FCD3-8487-471B-BAA6-8FA7F09DBFA0}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DC9-436F-9FAD-2AC409B57D2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{C081563D-F0EA-49BC-95CE-0DD3B6C1311D}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DC9-436F-9FAD-2AC409B57D2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{81F095E3-744D-4221-B651-15D6458D9104}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DC9-436F-9FAD-2AC409B57D2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{B516584E-37B9-4FED-B066-42CFE6F5F47D}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DC9-436F-9FAD-2AC409B57D2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{15D1DFAB-7FC3-4DFD-9767-14E532BC36F3}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DC9-436F-9FAD-2AC409B57D2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{6B732BFB-1DE1-4D7D-B7DD-FCAFC571D7CB}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DC9-436F-9FAD-2AC409B57D2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{8898870C-BC09-40F9-9391-20B332B3C3A8}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DC9-436F-9FAD-2AC409B57D2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{3FEE06A2-9A50-4EE2-B3A8-BBF4174C675C}</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DC9-436F-9FAD-2AC409B57D2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{BA35D6A9-1877-4FA6-8709-039EDDE1B1A6}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DC9-436F-9FAD-2AC409B57D2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{2D96E6BF-84F3-4F60-AA68-FED423089215}</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DC9-436F-9FAD-2AC409B57D2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{F2690863-4D03-477A-BB22-9030BC160A96}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DC9-436F-9FAD-2AC409B57D2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{A91DBC56-B142-497C-A661-6DF9B7066616}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DC9-436F-9FAD-2AC409B57D2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{320AA9B6-9B71-44FC-AD92-42238EB9C7D5}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1DC9-436F-9FAD-2AC409B57D2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{03B9FCE5-F05B-42F4-95E3-7668F9E45873}</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DC9-436F-9FAD-2AC409B57D2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{ED8961C4-D7E3-4764-A732-2CF31B9D5415}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DC9-436F-9FAD-2AC409B57D2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{C22D39EE-20A9-43C2-A6B0-B340AE764410}</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DC9-436F-9FAD-2AC409B57D2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{E84B6C5E-DBCB-41F4-8306-167CE8607E8A}</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DC9-436F-9FAD-2AC409B57D2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{6D11BC04-B339-472A-A100-3A085537D624}</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DC9-436F-9FAD-2AC409B57D2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{623C34BF-C777-426C-8A3B-E4B3BAA5705B}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DC9-436F-9FAD-2AC409B57D2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{249917F7-F39B-41F8-9CA6-07B7B50D25A3}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DC9-436F-9FAD-2AC409B57D2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{28475AC4-3577-4724-9731-A344A2BAF65D}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DC9-436F-9FAD-2AC409B57D2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{23056036-6B64-41C1-A0A2-3CD95EB957EF}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DC9-436F-9FAD-2AC409B57D2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{4B59E97C-AB79-4E9A-84EC-776556592A96}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DC9-436F-9FAD-2AC409B57D2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{9CA97E33-8401-4D89-9D74-D15599F8C18E}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DC9-436F-9FAD-2AC409B57D2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{B766DFEC-5163-4460-9953-B7CC4B774CD3}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DC9-436F-9FAD-2AC409B57D2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{F7D4B978-B64C-4BF1-9696-BD8F5A8CBB08}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DC9-436F-9FAD-2AC409B57D2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{C46AB294-723D-42AF-8259-8E4F1C8F9482}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DC9-436F-9FAD-2AC409B57D2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{E3A8EB0E-B2ED-4111-B5A6-2EF783344A1B}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DC9-436F-9FAD-2AC409B57D2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{8E5EDAD4-1138-4B81-8BA1-D47801CDF0F1}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DC9-436F-9FAD-2AC409B57D2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1DC9-436F-9FAD-2AC409B57D2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1DC9-436F-9FAD-2AC409B57D2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{C68988C7-EEFC-4849-802C-6D021237B5B0}</c15:txfldGUID>
                      <c15:f>Diagramm!$I$46</c15:f>
                      <c15:dlblFieldTableCache>
                        <c:ptCount val="1"/>
                      </c15:dlblFieldTableCache>
                    </c15:dlblFTEntry>
                  </c15:dlblFieldTable>
                  <c15:showDataLabelsRange val="0"/>
                </c:ext>
                <c:ext xmlns:c16="http://schemas.microsoft.com/office/drawing/2014/chart" uri="{C3380CC4-5D6E-409C-BE32-E72D297353CC}">
                  <c16:uniqueId val="{00000000-6B2D-4EA3-BA05-C05FBB199CC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{981BE70A-98C6-46A6-A761-97C8BB4C6B09}</c15:txfldGUID>
                      <c15:f>Diagramm!$I$47</c15:f>
                      <c15:dlblFieldTableCache>
                        <c:ptCount val="1"/>
                      </c15:dlblFieldTableCache>
                    </c15:dlblFTEntry>
                  </c15:dlblFieldTable>
                  <c15:showDataLabelsRange val="0"/>
                </c:ext>
                <c:ext xmlns:c16="http://schemas.microsoft.com/office/drawing/2014/chart" uri="{C3380CC4-5D6E-409C-BE32-E72D297353CC}">
                  <c16:uniqueId val="{00000001-6B2D-4EA3-BA05-C05FBB199CC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{CE8203FB-2AB2-475E-8B17-5050ADB3C110}</c15:txfldGUID>
                      <c15:f>Diagramm!$I$48</c15:f>
                      <c15:dlblFieldTableCache>
                        <c:ptCount val="1"/>
                      </c15:dlblFieldTableCache>
                    </c15:dlblFTEntry>
                  </c15:dlblFieldTable>
                  <c15:showDataLabelsRange val="0"/>
                </c:ext>
                <c:ext xmlns:c16="http://schemas.microsoft.com/office/drawing/2014/chart" uri="{C3380CC4-5D6E-409C-BE32-E72D297353CC}">
                  <c16:uniqueId val="{00000002-6B2D-4EA3-BA05-C05FBB199CC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{23B29FDC-E944-42E6-BCF4-6A302565EB67}</c15:txfldGUID>
                      <c15:f>Diagramm!$I$49</c15:f>
                      <c15:dlblFieldTableCache>
                        <c:ptCount val="1"/>
                      </c15:dlblFieldTableCache>
                    </c15:dlblFTEntry>
                  </c15:dlblFieldTable>
                  <c15:showDataLabelsRange val="0"/>
                </c:ext>
                <c:ext xmlns:c16="http://schemas.microsoft.com/office/drawing/2014/chart" uri="{C3380CC4-5D6E-409C-BE32-E72D297353CC}">
                  <c16:uniqueId val="{00000003-6B2D-4EA3-BA05-C05FBB199CC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{98559AF1-CF6F-4DF8-9B39-408F743751C0}</c15:txfldGUID>
                      <c15:f>Diagramm!$I$50</c15:f>
                      <c15:dlblFieldTableCache>
                        <c:ptCount val="1"/>
                      </c15:dlblFieldTableCache>
                    </c15:dlblFTEntry>
                  </c15:dlblFieldTable>
                  <c15:showDataLabelsRange val="0"/>
                </c:ext>
                <c:ext xmlns:c16="http://schemas.microsoft.com/office/drawing/2014/chart" uri="{C3380CC4-5D6E-409C-BE32-E72D297353CC}">
                  <c16:uniqueId val="{00000004-6B2D-4EA3-BA05-C05FBB199CC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{AEE8E31A-35FF-427D-95B9-01089D323053}</c15:txfldGUID>
                      <c15:f>Diagramm!$I$51</c15:f>
                      <c15:dlblFieldTableCache>
                        <c:ptCount val="1"/>
                      </c15:dlblFieldTableCache>
                    </c15:dlblFTEntry>
                  </c15:dlblFieldTable>
                  <c15:showDataLabelsRange val="0"/>
                </c:ext>
                <c:ext xmlns:c16="http://schemas.microsoft.com/office/drawing/2014/chart" uri="{C3380CC4-5D6E-409C-BE32-E72D297353CC}">
                  <c16:uniqueId val="{00000005-6B2D-4EA3-BA05-C05FBB199CC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{45198BC8-DA96-4D51-9560-6572029B1F56}</c15:txfldGUID>
                      <c15:f>Diagramm!$I$52</c15:f>
                      <c15:dlblFieldTableCache>
                        <c:ptCount val="1"/>
                      </c15:dlblFieldTableCache>
                    </c15:dlblFTEntry>
                  </c15:dlblFieldTable>
                  <c15:showDataLabelsRange val="0"/>
                </c:ext>
                <c:ext xmlns:c16="http://schemas.microsoft.com/office/drawing/2014/chart" uri="{C3380CC4-5D6E-409C-BE32-E72D297353CC}">
                  <c16:uniqueId val="{00000006-6B2D-4EA3-BA05-C05FBB199CC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{4FA34675-B789-4302-B503-F1082652B90D}</c15:txfldGUID>
                      <c15:f>Diagramm!$I$53</c15:f>
                      <c15:dlblFieldTableCache>
                        <c:ptCount val="1"/>
                      </c15:dlblFieldTableCache>
                    </c15:dlblFTEntry>
                  </c15:dlblFieldTable>
                  <c15:showDataLabelsRange val="0"/>
                </c:ext>
                <c:ext xmlns:c16="http://schemas.microsoft.com/office/drawing/2014/chart" uri="{C3380CC4-5D6E-409C-BE32-E72D297353CC}">
                  <c16:uniqueId val="{00000007-6B2D-4EA3-BA05-C05FBB199CC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{912C6D42-7D33-4A6D-B354-3C4A88791767}</c15:txfldGUID>
                      <c15:f>Diagramm!$I$54</c15:f>
                      <c15:dlblFieldTableCache>
                        <c:ptCount val="1"/>
                      </c15:dlblFieldTableCache>
                    </c15:dlblFTEntry>
                  </c15:dlblFieldTable>
                  <c15:showDataLabelsRange val="0"/>
                </c:ext>
                <c:ext xmlns:c16="http://schemas.microsoft.com/office/drawing/2014/chart" uri="{C3380CC4-5D6E-409C-BE32-E72D297353CC}">
                  <c16:uniqueId val="{00000008-6B2D-4EA3-BA05-C05FBB199CC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{2906A875-1D08-4BA6-B8A3-0F28CD2FFD12}</c15:txfldGUID>
                      <c15:f>Diagramm!$I$55</c15:f>
                      <c15:dlblFieldTableCache>
                        <c:ptCount val="1"/>
                      </c15:dlblFieldTableCache>
                    </c15:dlblFTEntry>
                  </c15:dlblFieldTable>
                  <c15:showDataLabelsRange val="0"/>
                </c:ext>
                <c:ext xmlns:c16="http://schemas.microsoft.com/office/drawing/2014/chart" uri="{C3380CC4-5D6E-409C-BE32-E72D297353CC}">
                  <c16:uniqueId val="{00000009-6B2D-4EA3-BA05-C05FBB199CC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{319B5211-EC17-4499-8D84-327BD033C73C}</c15:txfldGUID>
                      <c15:f>Diagramm!$I$56</c15:f>
                      <c15:dlblFieldTableCache>
                        <c:ptCount val="1"/>
                      </c15:dlblFieldTableCache>
                    </c15:dlblFTEntry>
                  </c15:dlblFieldTable>
                  <c15:showDataLabelsRange val="0"/>
                </c:ext>
                <c:ext xmlns:c16="http://schemas.microsoft.com/office/drawing/2014/chart" uri="{C3380CC4-5D6E-409C-BE32-E72D297353CC}">
                  <c16:uniqueId val="{0000000A-6B2D-4EA3-BA05-C05FBB199CC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{FA5BEFC3-8A19-4147-9913-B981D8DF16CA}</c15:txfldGUID>
                      <c15:f>Diagramm!$I$57</c15:f>
                      <c15:dlblFieldTableCache>
                        <c:ptCount val="1"/>
                      </c15:dlblFieldTableCache>
                    </c15:dlblFTEntry>
                  </c15:dlblFieldTable>
                  <c15:showDataLabelsRange val="0"/>
                </c:ext>
                <c:ext xmlns:c16="http://schemas.microsoft.com/office/drawing/2014/chart" uri="{C3380CC4-5D6E-409C-BE32-E72D297353CC}">
                  <c16:uniqueId val="{0000000B-6B2D-4EA3-BA05-C05FBB199CC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{07DCC1FE-32F9-4DA0-95DA-DAD0DD8E9136}</c15:txfldGUID>
                      <c15:f>Diagramm!$I$58</c15:f>
                      <c15:dlblFieldTableCache>
                        <c:ptCount val="1"/>
                      </c15:dlblFieldTableCache>
                    </c15:dlblFTEntry>
                  </c15:dlblFieldTable>
                  <c15:showDataLabelsRange val="0"/>
                </c:ext>
                <c:ext xmlns:c16="http://schemas.microsoft.com/office/drawing/2014/chart" uri="{C3380CC4-5D6E-409C-BE32-E72D297353CC}">
                  <c16:uniqueId val="{0000000C-6B2D-4EA3-BA05-C05FBB199CC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{E57D0A7E-83B5-482D-98CD-63A48B13405B}</c15:txfldGUID>
                      <c15:f>Diagramm!$I$59</c15:f>
                      <c15:dlblFieldTableCache>
                        <c:ptCount val="1"/>
                      </c15:dlblFieldTableCache>
                    </c15:dlblFTEntry>
                  </c15:dlblFieldTable>
                  <c15:showDataLabelsRange val="0"/>
                </c:ext>
                <c:ext xmlns:c16="http://schemas.microsoft.com/office/drawing/2014/chart" uri="{C3380CC4-5D6E-409C-BE32-E72D297353CC}">
                  <c16:uniqueId val="{0000000D-6B2D-4EA3-BA05-C05FBB199CC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{60B92ECC-52A0-4EBE-B45F-928739245D97}</c15:txfldGUID>
                      <c15:f>Diagramm!$I$60</c15:f>
                      <c15:dlblFieldTableCache>
                        <c:ptCount val="1"/>
                      </c15:dlblFieldTableCache>
                    </c15:dlblFTEntry>
                  </c15:dlblFieldTable>
                  <c15:showDataLabelsRange val="0"/>
                </c:ext>
                <c:ext xmlns:c16="http://schemas.microsoft.com/office/drawing/2014/chart" uri="{C3380CC4-5D6E-409C-BE32-E72D297353CC}">
                  <c16:uniqueId val="{0000000E-6B2D-4EA3-BA05-C05FBB199CC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{E8C043DB-5975-4AD9-B04E-0F53EB569031}</c15:txfldGUID>
                      <c15:f>Diagramm!$I$61</c15:f>
                      <c15:dlblFieldTableCache>
                        <c:ptCount val="1"/>
                      </c15:dlblFieldTableCache>
                    </c15:dlblFTEntry>
                  </c15:dlblFieldTable>
                  <c15:showDataLabelsRange val="0"/>
                </c:ext>
                <c:ext xmlns:c16="http://schemas.microsoft.com/office/drawing/2014/chart" uri="{C3380CC4-5D6E-409C-BE32-E72D297353CC}">
                  <c16:uniqueId val="{0000000F-6B2D-4EA3-BA05-C05FBB199CC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{4C5413B8-C8C3-4D7A-82A7-55EB78C17F87}</c15:txfldGUID>
                      <c15:f>Diagramm!$I$62</c15:f>
                      <c15:dlblFieldTableCache>
                        <c:ptCount val="1"/>
                      </c15:dlblFieldTableCache>
                    </c15:dlblFTEntry>
                  </c15:dlblFieldTable>
                  <c15:showDataLabelsRange val="0"/>
                </c:ext>
                <c:ext xmlns:c16="http://schemas.microsoft.com/office/drawing/2014/chart" uri="{C3380CC4-5D6E-409C-BE32-E72D297353CC}">
                  <c16:uniqueId val="{00000010-6B2D-4EA3-BA05-C05FBB199CC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{3D354DCC-9D2B-4B47-8880-756ED1C63B72}</c15:txfldGUID>
                      <c15:f>Diagramm!$I$63</c15:f>
                      <c15:dlblFieldTableCache>
                        <c:ptCount val="1"/>
                      </c15:dlblFieldTableCache>
                    </c15:dlblFTEntry>
                  </c15:dlblFieldTable>
                  <c15:showDataLabelsRange val="0"/>
                </c:ext>
                <c:ext xmlns:c16="http://schemas.microsoft.com/office/drawing/2014/chart" uri="{C3380CC4-5D6E-409C-BE32-E72D297353CC}">
                  <c16:uniqueId val="{00000011-6B2D-4EA3-BA05-C05FBB199CC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{668D4616-6FF8-4AC7-AC81-5DAC58484A7C}</c15:txfldGUID>
                      <c15:f>Diagramm!$I$64</c15:f>
                      <c15:dlblFieldTableCache>
                        <c:ptCount val="1"/>
                      </c15:dlblFieldTableCache>
                    </c15:dlblFTEntry>
                  </c15:dlblFieldTable>
                  <c15:showDataLabelsRange val="0"/>
                </c:ext>
                <c:ext xmlns:c16="http://schemas.microsoft.com/office/drawing/2014/chart" uri="{C3380CC4-5D6E-409C-BE32-E72D297353CC}">
                  <c16:uniqueId val="{00000012-6B2D-4EA3-BA05-C05FBB199CC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{F4D8ED35-D7F2-4054-B6F8-3F6D060F5F92}</c15:txfldGUID>
                      <c15:f>Diagramm!$I$65</c15:f>
                      <c15:dlblFieldTableCache>
                        <c:ptCount val="1"/>
                      </c15:dlblFieldTableCache>
                    </c15:dlblFTEntry>
                  </c15:dlblFieldTable>
                  <c15:showDataLabelsRange val="0"/>
                </c:ext>
                <c:ext xmlns:c16="http://schemas.microsoft.com/office/drawing/2014/chart" uri="{C3380CC4-5D6E-409C-BE32-E72D297353CC}">
                  <c16:uniqueId val="{00000013-6B2D-4EA3-BA05-C05FBB199CC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{5534AA53-D8E5-4053-A8A8-4A641E4E2407}</c15:txfldGUID>
                      <c15:f>Diagramm!$I$66</c15:f>
                      <c15:dlblFieldTableCache>
                        <c:ptCount val="1"/>
                      </c15:dlblFieldTableCache>
                    </c15:dlblFTEntry>
                  </c15:dlblFieldTable>
                  <c15:showDataLabelsRange val="0"/>
                </c:ext>
                <c:ext xmlns:c16="http://schemas.microsoft.com/office/drawing/2014/chart" uri="{C3380CC4-5D6E-409C-BE32-E72D297353CC}">
                  <c16:uniqueId val="{00000014-6B2D-4EA3-BA05-C05FBB199CC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{A239EE66-8D01-44BD-B8FF-1DF61F2CE209}</c15:txfldGUID>
                      <c15:f>Diagramm!$I$67</c15:f>
                      <c15:dlblFieldTableCache>
                        <c:ptCount val="1"/>
                      </c15:dlblFieldTableCache>
                    </c15:dlblFTEntry>
                  </c15:dlblFieldTable>
                  <c15:showDataLabelsRange val="0"/>
                </c:ext>
                <c:ext xmlns:c16="http://schemas.microsoft.com/office/drawing/2014/chart" uri="{C3380CC4-5D6E-409C-BE32-E72D297353CC}">
                  <c16:uniqueId val="{00000015-6B2D-4EA3-BA05-C05FBB199CC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B2D-4EA3-BA05-C05FBB199CC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{497F3C1F-A63A-4076-8A35-1618F7222FCB}</c15:txfldGUID>
                      <c15:f>Diagramm!$K$46</c15:f>
                      <c15:dlblFieldTableCache>
                        <c:ptCount val="1"/>
                      </c15:dlblFieldTableCache>
                    </c15:dlblFTEntry>
                  </c15:dlblFieldTable>
                  <c15:showDataLabelsRange val="0"/>
                </c:ext>
                <c:ext xmlns:c16="http://schemas.microsoft.com/office/drawing/2014/chart" uri="{C3380CC4-5D6E-409C-BE32-E72D297353CC}">
                  <c16:uniqueId val="{00000017-6B2D-4EA3-BA05-C05FBB199CC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{86EC80DA-2DBF-41D4-BB12-BD4D2A88C182}</c15:txfldGUID>
                      <c15:f>Diagramm!$K$47</c15:f>
                      <c15:dlblFieldTableCache>
                        <c:ptCount val="1"/>
                      </c15:dlblFieldTableCache>
                    </c15:dlblFTEntry>
                  </c15:dlblFieldTable>
                  <c15:showDataLabelsRange val="0"/>
                </c:ext>
                <c:ext xmlns:c16="http://schemas.microsoft.com/office/drawing/2014/chart" uri="{C3380CC4-5D6E-409C-BE32-E72D297353CC}">
                  <c16:uniqueId val="{00000018-6B2D-4EA3-BA05-C05FBB199CC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{76A34713-7848-4DB7-94AE-82695D2271A1}</c15:txfldGUID>
                      <c15:f>Diagramm!$K$48</c15:f>
                      <c15:dlblFieldTableCache>
                        <c:ptCount val="1"/>
                      </c15:dlblFieldTableCache>
                    </c15:dlblFTEntry>
                  </c15:dlblFieldTable>
                  <c15:showDataLabelsRange val="0"/>
                </c:ext>
                <c:ext xmlns:c16="http://schemas.microsoft.com/office/drawing/2014/chart" uri="{C3380CC4-5D6E-409C-BE32-E72D297353CC}">
                  <c16:uniqueId val="{00000019-6B2D-4EA3-BA05-C05FBB199CC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{8918F85D-246E-42B5-9066-51534DC72213}</c15:txfldGUID>
                      <c15:f>Diagramm!$K$49</c15:f>
                      <c15:dlblFieldTableCache>
                        <c:ptCount val="1"/>
                      </c15:dlblFieldTableCache>
                    </c15:dlblFTEntry>
                  </c15:dlblFieldTable>
                  <c15:showDataLabelsRange val="0"/>
                </c:ext>
                <c:ext xmlns:c16="http://schemas.microsoft.com/office/drawing/2014/chart" uri="{C3380CC4-5D6E-409C-BE32-E72D297353CC}">
                  <c16:uniqueId val="{0000001A-6B2D-4EA3-BA05-C05FBB199CC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{B49D331E-E5C8-4B3C-888B-800FFF771855}</c15:txfldGUID>
                      <c15:f>Diagramm!$K$50</c15:f>
                      <c15:dlblFieldTableCache>
                        <c:ptCount val="1"/>
                      </c15:dlblFieldTableCache>
                    </c15:dlblFTEntry>
                  </c15:dlblFieldTable>
                  <c15:showDataLabelsRange val="0"/>
                </c:ext>
                <c:ext xmlns:c16="http://schemas.microsoft.com/office/drawing/2014/chart" uri="{C3380CC4-5D6E-409C-BE32-E72D297353CC}">
                  <c16:uniqueId val="{0000001B-6B2D-4EA3-BA05-C05FBB199CC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{0B9A5331-8F52-4C4C-972D-43B993249016}</c15:txfldGUID>
                      <c15:f>Diagramm!$K$51</c15:f>
                      <c15:dlblFieldTableCache>
                        <c:ptCount val="1"/>
                      </c15:dlblFieldTableCache>
                    </c15:dlblFTEntry>
                  </c15:dlblFieldTable>
                  <c15:showDataLabelsRange val="0"/>
                </c:ext>
                <c:ext xmlns:c16="http://schemas.microsoft.com/office/drawing/2014/chart" uri="{C3380CC4-5D6E-409C-BE32-E72D297353CC}">
                  <c16:uniqueId val="{0000001C-6B2D-4EA3-BA05-C05FBB199CC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{3E10AF9A-9D99-4C40-BD5E-B28A0A0C2DBB}</c15:txfldGUID>
                      <c15:f>Diagramm!$K$52</c15:f>
                      <c15:dlblFieldTableCache>
                        <c:ptCount val="1"/>
                      </c15:dlblFieldTableCache>
                    </c15:dlblFTEntry>
                  </c15:dlblFieldTable>
                  <c15:showDataLabelsRange val="0"/>
                </c:ext>
                <c:ext xmlns:c16="http://schemas.microsoft.com/office/drawing/2014/chart" uri="{C3380CC4-5D6E-409C-BE32-E72D297353CC}">
                  <c16:uniqueId val="{0000001D-6B2D-4EA3-BA05-C05FBB199CC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{8CE4ED76-0906-43F7-B74F-8F3823823863}</c15:txfldGUID>
                      <c15:f>Diagramm!$K$53</c15:f>
                      <c15:dlblFieldTableCache>
                        <c:ptCount val="1"/>
                      </c15:dlblFieldTableCache>
                    </c15:dlblFTEntry>
                  </c15:dlblFieldTable>
                  <c15:showDataLabelsRange val="0"/>
                </c:ext>
                <c:ext xmlns:c16="http://schemas.microsoft.com/office/drawing/2014/chart" uri="{C3380CC4-5D6E-409C-BE32-E72D297353CC}">
                  <c16:uniqueId val="{0000001E-6B2D-4EA3-BA05-C05FBB199CC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{74E52865-EA2C-41BC-AD50-62F50AFC32A5}</c15:txfldGUID>
                      <c15:f>Diagramm!$K$54</c15:f>
                      <c15:dlblFieldTableCache>
                        <c:ptCount val="1"/>
                      </c15:dlblFieldTableCache>
                    </c15:dlblFTEntry>
                  </c15:dlblFieldTable>
                  <c15:showDataLabelsRange val="0"/>
                </c:ext>
                <c:ext xmlns:c16="http://schemas.microsoft.com/office/drawing/2014/chart" uri="{C3380CC4-5D6E-409C-BE32-E72D297353CC}">
                  <c16:uniqueId val="{0000001F-6B2D-4EA3-BA05-C05FBB199CC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{5E76B847-7131-4008-8040-5A4B610E5AC5}</c15:txfldGUID>
                      <c15:f>Diagramm!$K$55</c15:f>
                      <c15:dlblFieldTableCache>
                        <c:ptCount val="1"/>
                      </c15:dlblFieldTableCache>
                    </c15:dlblFTEntry>
                  </c15:dlblFieldTable>
                  <c15:showDataLabelsRange val="0"/>
                </c:ext>
                <c:ext xmlns:c16="http://schemas.microsoft.com/office/drawing/2014/chart" uri="{C3380CC4-5D6E-409C-BE32-E72D297353CC}">
                  <c16:uniqueId val="{00000020-6B2D-4EA3-BA05-C05FBB199CC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{825DBE67-E112-4E96-AA0E-62411AC93AFB}</c15:txfldGUID>
                      <c15:f>Diagramm!$K$56</c15:f>
                      <c15:dlblFieldTableCache>
                        <c:ptCount val="1"/>
                      </c15:dlblFieldTableCache>
                    </c15:dlblFTEntry>
                  </c15:dlblFieldTable>
                  <c15:showDataLabelsRange val="0"/>
                </c:ext>
                <c:ext xmlns:c16="http://schemas.microsoft.com/office/drawing/2014/chart" uri="{C3380CC4-5D6E-409C-BE32-E72D297353CC}">
                  <c16:uniqueId val="{00000021-6B2D-4EA3-BA05-C05FBB199CC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{A1B13E6F-C368-4172-AD2E-36CD1432BA01}</c15:txfldGUID>
                      <c15:f>Diagramm!$K$57</c15:f>
                      <c15:dlblFieldTableCache>
                        <c:ptCount val="1"/>
                      </c15:dlblFieldTableCache>
                    </c15:dlblFTEntry>
                  </c15:dlblFieldTable>
                  <c15:showDataLabelsRange val="0"/>
                </c:ext>
                <c:ext xmlns:c16="http://schemas.microsoft.com/office/drawing/2014/chart" uri="{C3380CC4-5D6E-409C-BE32-E72D297353CC}">
                  <c16:uniqueId val="{00000022-6B2D-4EA3-BA05-C05FBB199CC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{D270CCC1-59A5-4450-A797-96DE9061AA0C}</c15:txfldGUID>
                      <c15:f>Diagramm!$K$58</c15:f>
                      <c15:dlblFieldTableCache>
                        <c:ptCount val="1"/>
                      </c15:dlblFieldTableCache>
                    </c15:dlblFTEntry>
                  </c15:dlblFieldTable>
                  <c15:showDataLabelsRange val="0"/>
                </c:ext>
                <c:ext xmlns:c16="http://schemas.microsoft.com/office/drawing/2014/chart" uri="{C3380CC4-5D6E-409C-BE32-E72D297353CC}">
                  <c16:uniqueId val="{00000023-6B2D-4EA3-BA05-C05FBB199CC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{F6ACBD0F-B034-40C5-8161-F1BE1F0CCC37}</c15:txfldGUID>
                      <c15:f>Diagramm!$K$59</c15:f>
                      <c15:dlblFieldTableCache>
                        <c:ptCount val="1"/>
                      </c15:dlblFieldTableCache>
                    </c15:dlblFTEntry>
                  </c15:dlblFieldTable>
                  <c15:showDataLabelsRange val="0"/>
                </c:ext>
                <c:ext xmlns:c16="http://schemas.microsoft.com/office/drawing/2014/chart" uri="{C3380CC4-5D6E-409C-BE32-E72D297353CC}">
                  <c16:uniqueId val="{00000024-6B2D-4EA3-BA05-C05FBB199CC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{C9F22B2F-A075-4E6E-B81C-8BDDA8C7DF7E}</c15:txfldGUID>
                      <c15:f>Diagramm!$K$60</c15:f>
                      <c15:dlblFieldTableCache>
                        <c:ptCount val="1"/>
                      </c15:dlblFieldTableCache>
                    </c15:dlblFTEntry>
                  </c15:dlblFieldTable>
                  <c15:showDataLabelsRange val="0"/>
                </c:ext>
                <c:ext xmlns:c16="http://schemas.microsoft.com/office/drawing/2014/chart" uri="{C3380CC4-5D6E-409C-BE32-E72D297353CC}">
                  <c16:uniqueId val="{00000025-6B2D-4EA3-BA05-C05FBB199CC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{1C3AA38D-2D0C-45EC-9290-E05FD6AE4827}</c15:txfldGUID>
                      <c15:f>Diagramm!$K$61</c15:f>
                      <c15:dlblFieldTableCache>
                        <c:ptCount val="1"/>
                      </c15:dlblFieldTableCache>
                    </c15:dlblFTEntry>
                  </c15:dlblFieldTable>
                  <c15:showDataLabelsRange val="0"/>
                </c:ext>
                <c:ext xmlns:c16="http://schemas.microsoft.com/office/drawing/2014/chart" uri="{C3380CC4-5D6E-409C-BE32-E72D297353CC}">
                  <c16:uniqueId val="{00000026-6B2D-4EA3-BA05-C05FBB199CC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{FCC695B6-2462-437A-9BD8-8C6A5A957FA9}</c15:txfldGUID>
                      <c15:f>Diagramm!$K$62</c15:f>
                      <c15:dlblFieldTableCache>
                        <c:ptCount val="1"/>
                      </c15:dlblFieldTableCache>
                    </c15:dlblFTEntry>
                  </c15:dlblFieldTable>
                  <c15:showDataLabelsRange val="0"/>
                </c:ext>
                <c:ext xmlns:c16="http://schemas.microsoft.com/office/drawing/2014/chart" uri="{C3380CC4-5D6E-409C-BE32-E72D297353CC}">
                  <c16:uniqueId val="{00000027-6B2D-4EA3-BA05-C05FBB199CC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{97B8AAA8-D58C-45D1-A17D-98920F452209}</c15:txfldGUID>
                      <c15:f>Diagramm!$K$63</c15:f>
                      <c15:dlblFieldTableCache>
                        <c:ptCount val="1"/>
                      </c15:dlblFieldTableCache>
                    </c15:dlblFTEntry>
                  </c15:dlblFieldTable>
                  <c15:showDataLabelsRange val="0"/>
                </c:ext>
                <c:ext xmlns:c16="http://schemas.microsoft.com/office/drawing/2014/chart" uri="{C3380CC4-5D6E-409C-BE32-E72D297353CC}">
                  <c16:uniqueId val="{00000028-6B2D-4EA3-BA05-C05FBB199CC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{55E2E2F5-C404-4A7E-B3F6-08316F0054E4}</c15:txfldGUID>
                      <c15:f>Diagramm!$K$64</c15:f>
                      <c15:dlblFieldTableCache>
                        <c:ptCount val="1"/>
                      </c15:dlblFieldTableCache>
                    </c15:dlblFTEntry>
                  </c15:dlblFieldTable>
                  <c15:showDataLabelsRange val="0"/>
                </c:ext>
                <c:ext xmlns:c16="http://schemas.microsoft.com/office/drawing/2014/chart" uri="{C3380CC4-5D6E-409C-BE32-E72D297353CC}">
                  <c16:uniqueId val="{00000029-6B2D-4EA3-BA05-C05FBB199CC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{D239C861-3C9D-4BDA-8571-3F7C89DF9BB9}</c15:txfldGUID>
                      <c15:f>Diagramm!$K$65</c15:f>
                      <c15:dlblFieldTableCache>
                        <c:ptCount val="1"/>
                      </c15:dlblFieldTableCache>
                    </c15:dlblFTEntry>
                  </c15:dlblFieldTable>
                  <c15:showDataLabelsRange val="0"/>
                </c:ext>
                <c:ext xmlns:c16="http://schemas.microsoft.com/office/drawing/2014/chart" uri="{C3380CC4-5D6E-409C-BE32-E72D297353CC}">
                  <c16:uniqueId val="{0000002A-6B2D-4EA3-BA05-C05FBB199CC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{DD19E15F-155D-41EF-AF87-88CF5977F009}</c15:txfldGUID>
                      <c15:f>Diagramm!$K$66</c15:f>
                      <c15:dlblFieldTableCache>
                        <c:ptCount val="1"/>
                      </c15:dlblFieldTableCache>
                    </c15:dlblFTEntry>
                  </c15:dlblFieldTable>
                  <c15:showDataLabelsRange val="0"/>
                </c:ext>
                <c:ext xmlns:c16="http://schemas.microsoft.com/office/drawing/2014/chart" uri="{C3380CC4-5D6E-409C-BE32-E72D297353CC}">
                  <c16:uniqueId val="{0000002B-6B2D-4EA3-BA05-C05FBB199CC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{7F28BEBE-7162-4DF8-A6EA-0CA8687DEE6E}</c15:txfldGUID>
                      <c15:f>Diagramm!$K$67</c15:f>
                      <c15:dlblFieldTableCache>
                        <c:ptCount val="1"/>
                      </c15:dlblFieldTableCache>
                    </c15:dlblFTEntry>
                  </c15:dlblFieldTable>
                  <c15:showDataLabelsRange val="0"/>
                </c:ext>
                <c:ext xmlns:c16="http://schemas.microsoft.com/office/drawing/2014/chart" uri="{C3380CC4-5D6E-409C-BE32-E72D297353CC}">
                  <c16:uniqueId val="{0000002C-6B2D-4EA3-BA05-C05FBB199CC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B2D-4EA3-BA05-C05FBB199CC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{B631E69F-F969-431B-9B26-CC85D939C010}</c15:txfldGUID>
                      <c15:f>Diagramm!$J$46</c15:f>
                      <c15:dlblFieldTableCache>
                        <c:ptCount val="1"/>
                      </c15:dlblFieldTableCache>
                    </c15:dlblFTEntry>
                  </c15:dlblFieldTable>
                  <c15:showDataLabelsRange val="0"/>
                </c:ext>
                <c:ext xmlns:c16="http://schemas.microsoft.com/office/drawing/2014/chart" uri="{C3380CC4-5D6E-409C-BE32-E72D297353CC}">
                  <c16:uniqueId val="{0000002E-6B2D-4EA3-BA05-C05FBB199CC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{6E4EC44E-A391-494C-B114-9A0FF27779A1}</c15:txfldGUID>
                      <c15:f>Diagramm!$J$47</c15:f>
                      <c15:dlblFieldTableCache>
                        <c:ptCount val="1"/>
                      </c15:dlblFieldTableCache>
                    </c15:dlblFTEntry>
                  </c15:dlblFieldTable>
                  <c15:showDataLabelsRange val="0"/>
                </c:ext>
                <c:ext xmlns:c16="http://schemas.microsoft.com/office/drawing/2014/chart" uri="{C3380CC4-5D6E-409C-BE32-E72D297353CC}">
                  <c16:uniqueId val="{0000002F-6B2D-4EA3-BA05-C05FBB199CC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{BE38E89E-F1AB-47A8-B72B-86C6B5BC60AF}</c15:txfldGUID>
                      <c15:f>Diagramm!$J$48</c15:f>
                      <c15:dlblFieldTableCache>
                        <c:ptCount val="1"/>
                      </c15:dlblFieldTableCache>
                    </c15:dlblFTEntry>
                  </c15:dlblFieldTable>
                  <c15:showDataLabelsRange val="0"/>
                </c:ext>
                <c:ext xmlns:c16="http://schemas.microsoft.com/office/drawing/2014/chart" uri="{C3380CC4-5D6E-409C-BE32-E72D297353CC}">
                  <c16:uniqueId val="{00000030-6B2D-4EA3-BA05-C05FBB199CC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{03ADE2EC-1767-49C9-B0EA-0B9D610E785C}</c15:txfldGUID>
                      <c15:f>Diagramm!$J$49</c15:f>
                      <c15:dlblFieldTableCache>
                        <c:ptCount val="1"/>
                      </c15:dlblFieldTableCache>
                    </c15:dlblFTEntry>
                  </c15:dlblFieldTable>
                  <c15:showDataLabelsRange val="0"/>
                </c:ext>
                <c:ext xmlns:c16="http://schemas.microsoft.com/office/drawing/2014/chart" uri="{C3380CC4-5D6E-409C-BE32-E72D297353CC}">
                  <c16:uniqueId val="{00000031-6B2D-4EA3-BA05-C05FBB199CC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{BD627AE8-7C9E-4255-B74B-01E176E27792}</c15:txfldGUID>
                      <c15:f>Diagramm!$J$50</c15:f>
                      <c15:dlblFieldTableCache>
                        <c:ptCount val="1"/>
                      </c15:dlblFieldTableCache>
                    </c15:dlblFTEntry>
                  </c15:dlblFieldTable>
                  <c15:showDataLabelsRange val="0"/>
                </c:ext>
                <c:ext xmlns:c16="http://schemas.microsoft.com/office/drawing/2014/chart" uri="{C3380CC4-5D6E-409C-BE32-E72D297353CC}">
                  <c16:uniqueId val="{00000032-6B2D-4EA3-BA05-C05FBB199CC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{56ECCF4C-9FFA-4C8A-B575-C114FEE8C313}</c15:txfldGUID>
                      <c15:f>Diagramm!$J$51</c15:f>
                      <c15:dlblFieldTableCache>
                        <c:ptCount val="1"/>
                      </c15:dlblFieldTableCache>
                    </c15:dlblFTEntry>
                  </c15:dlblFieldTable>
                  <c15:showDataLabelsRange val="0"/>
                </c:ext>
                <c:ext xmlns:c16="http://schemas.microsoft.com/office/drawing/2014/chart" uri="{C3380CC4-5D6E-409C-BE32-E72D297353CC}">
                  <c16:uniqueId val="{00000033-6B2D-4EA3-BA05-C05FBB199CC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{CDEC9256-DA83-4D48-942E-385F4C156F59}</c15:txfldGUID>
                      <c15:f>Diagramm!$J$52</c15:f>
                      <c15:dlblFieldTableCache>
                        <c:ptCount val="1"/>
                      </c15:dlblFieldTableCache>
                    </c15:dlblFTEntry>
                  </c15:dlblFieldTable>
                  <c15:showDataLabelsRange val="0"/>
                </c:ext>
                <c:ext xmlns:c16="http://schemas.microsoft.com/office/drawing/2014/chart" uri="{C3380CC4-5D6E-409C-BE32-E72D297353CC}">
                  <c16:uniqueId val="{00000034-6B2D-4EA3-BA05-C05FBB199CC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{A2499584-9A45-4483-8FC1-87538694A842}</c15:txfldGUID>
                      <c15:f>Diagramm!$J$53</c15:f>
                      <c15:dlblFieldTableCache>
                        <c:ptCount val="1"/>
                      </c15:dlblFieldTableCache>
                    </c15:dlblFTEntry>
                  </c15:dlblFieldTable>
                  <c15:showDataLabelsRange val="0"/>
                </c:ext>
                <c:ext xmlns:c16="http://schemas.microsoft.com/office/drawing/2014/chart" uri="{C3380CC4-5D6E-409C-BE32-E72D297353CC}">
                  <c16:uniqueId val="{00000035-6B2D-4EA3-BA05-C05FBB199CC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{5D722F68-80F1-4C45-A207-2F7FEBD9580A}</c15:txfldGUID>
                      <c15:f>Diagramm!$J$54</c15:f>
                      <c15:dlblFieldTableCache>
                        <c:ptCount val="1"/>
                      </c15:dlblFieldTableCache>
                    </c15:dlblFTEntry>
                  </c15:dlblFieldTable>
                  <c15:showDataLabelsRange val="0"/>
                </c:ext>
                <c:ext xmlns:c16="http://schemas.microsoft.com/office/drawing/2014/chart" uri="{C3380CC4-5D6E-409C-BE32-E72D297353CC}">
                  <c16:uniqueId val="{00000036-6B2D-4EA3-BA05-C05FBB199CC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{3FC2C2FF-C227-4923-A45A-649E84A6D381}</c15:txfldGUID>
                      <c15:f>Diagramm!$J$55</c15:f>
                      <c15:dlblFieldTableCache>
                        <c:ptCount val="1"/>
                      </c15:dlblFieldTableCache>
                    </c15:dlblFTEntry>
                  </c15:dlblFieldTable>
                  <c15:showDataLabelsRange val="0"/>
                </c:ext>
                <c:ext xmlns:c16="http://schemas.microsoft.com/office/drawing/2014/chart" uri="{C3380CC4-5D6E-409C-BE32-E72D297353CC}">
                  <c16:uniqueId val="{00000037-6B2D-4EA3-BA05-C05FBB199CC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{D1796D7F-BAE6-494D-8E1D-C04696FE78D7}</c15:txfldGUID>
                      <c15:f>Diagramm!$J$56</c15:f>
                      <c15:dlblFieldTableCache>
                        <c:ptCount val="1"/>
                      </c15:dlblFieldTableCache>
                    </c15:dlblFTEntry>
                  </c15:dlblFieldTable>
                  <c15:showDataLabelsRange val="0"/>
                </c:ext>
                <c:ext xmlns:c16="http://schemas.microsoft.com/office/drawing/2014/chart" uri="{C3380CC4-5D6E-409C-BE32-E72D297353CC}">
                  <c16:uniqueId val="{00000038-6B2D-4EA3-BA05-C05FBB199CC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{177F5CD1-1BC8-4E35-A7C3-57EE1C08D977}</c15:txfldGUID>
                      <c15:f>Diagramm!$J$57</c15:f>
                      <c15:dlblFieldTableCache>
                        <c:ptCount val="1"/>
                      </c15:dlblFieldTableCache>
                    </c15:dlblFTEntry>
                  </c15:dlblFieldTable>
                  <c15:showDataLabelsRange val="0"/>
                </c:ext>
                <c:ext xmlns:c16="http://schemas.microsoft.com/office/drawing/2014/chart" uri="{C3380CC4-5D6E-409C-BE32-E72D297353CC}">
                  <c16:uniqueId val="{00000039-6B2D-4EA3-BA05-C05FBB199CC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{0BC86428-FD29-4E1F-A23D-4825934161DC}</c15:txfldGUID>
                      <c15:f>Diagramm!$J$58</c15:f>
                      <c15:dlblFieldTableCache>
                        <c:ptCount val="1"/>
                      </c15:dlblFieldTableCache>
                    </c15:dlblFTEntry>
                  </c15:dlblFieldTable>
                  <c15:showDataLabelsRange val="0"/>
                </c:ext>
                <c:ext xmlns:c16="http://schemas.microsoft.com/office/drawing/2014/chart" uri="{C3380CC4-5D6E-409C-BE32-E72D297353CC}">
                  <c16:uniqueId val="{0000003A-6B2D-4EA3-BA05-C05FBB199CC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{6452BEB9-4E14-485B-BEFA-7277C61653DD}</c15:txfldGUID>
                      <c15:f>Diagramm!$J$59</c15:f>
                      <c15:dlblFieldTableCache>
                        <c:ptCount val="1"/>
                      </c15:dlblFieldTableCache>
                    </c15:dlblFTEntry>
                  </c15:dlblFieldTable>
                  <c15:showDataLabelsRange val="0"/>
                </c:ext>
                <c:ext xmlns:c16="http://schemas.microsoft.com/office/drawing/2014/chart" uri="{C3380CC4-5D6E-409C-BE32-E72D297353CC}">
                  <c16:uniqueId val="{0000003B-6B2D-4EA3-BA05-C05FBB199CC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{3B2B52DB-DF64-46A8-9335-AE76A25B4CB8}</c15:txfldGUID>
                      <c15:f>Diagramm!$J$60</c15:f>
                      <c15:dlblFieldTableCache>
                        <c:ptCount val="1"/>
                      </c15:dlblFieldTableCache>
                    </c15:dlblFTEntry>
                  </c15:dlblFieldTable>
                  <c15:showDataLabelsRange val="0"/>
                </c:ext>
                <c:ext xmlns:c16="http://schemas.microsoft.com/office/drawing/2014/chart" uri="{C3380CC4-5D6E-409C-BE32-E72D297353CC}">
                  <c16:uniqueId val="{0000003C-6B2D-4EA3-BA05-C05FBB199CC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{64C146D0-105C-47E2-8D24-EAC39DC68B13}</c15:txfldGUID>
                      <c15:f>Diagramm!$J$61</c15:f>
                      <c15:dlblFieldTableCache>
                        <c:ptCount val="1"/>
                      </c15:dlblFieldTableCache>
                    </c15:dlblFTEntry>
                  </c15:dlblFieldTable>
                  <c15:showDataLabelsRange val="0"/>
                </c:ext>
                <c:ext xmlns:c16="http://schemas.microsoft.com/office/drawing/2014/chart" uri="{C3380CC4-5D6E-409C-BE32-E72D297353CC}">
                  <c16:uniqueId val="{0000003D-6B2D-4EA3-BA05-C05FBB199CC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{C906B1BC-D5DE-492C-B995-713ECBDA1A6A}</c15:txfldGUID>
                      <c15:f>Diagramm!$J$62</c15:f>
                      <c15:dlblFieldTableCache>
                        <c:ptCount val="1"/>
                      </c15:dlblFieldTableCache>
                    </c15:dlblFTEntry>
                  </c15:dlblFieldTable>
                  <c15:showDataLabelsRange val="0"/>
                </c:ext>
                <c:ext xmlns:c16="http://schemas.microsoft.com/office/drawing/2014/chart" uri="{C3380CC4-5D6E-409C-BE32-E72D297353CC}">
                  <c16:uniqueId val="{0000003E-6B2D-4EA3-BA05-C05FBB199CC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{43C240C6-DE5F-4797-ADC8-B32404890E25}</c15:txfldGUID>
                      <c15:f>Diagramm!$J$63</c15:f>
                      <c15:dlblFieldTableCache>
                        <c:ptCount val="1"/>
                      </c15:dlblFieldTableCache>
                    </c15:dlblFTEntry>
                  </c15:dlblFieldTable>
                  <c15:showDataLabelsRange val="0"/>
                </c:ext>
                <c:ext xmlns:c16="http://schemas.microsoft.com/office/drawing/2014/chart" uri="{C3380CC4-5D6E-409C-BE32-E72D297353CC}">
                  <c16:uniqueId val="{0000003F-6B2D-4EA3-BA05-C05FBB199CC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{845A0A75-BCAF-46AD-AA58-C1727EA53785}</c15:txfldGUID>
                      <c15:f>Diagramm!$J$64</c15:f>
                      <c15:dlblFieldTableCache>
                        <c:ptCount val="1"/>
                      </c15:dlblFieldTableCache>
                    </c15:dlblFTEntry>
                  </c15:dlblFieldTable>
                  <c15:showDataLabelsRange val="0"/>
                </c:ext>
                <c:ext xmlns:c16="http://schemas.microsoft.com/office/drawing/2014/chart" uri="{C3380CC4-5D6E-409C-BE32-E72D297353CC}">
                  <c16:uniqueId val="{00000040-6B2D-4EA3-BA05-C05FBB199CC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{A825AD8A-7106-4231-8852-C41AE648A722}</c15:txfldGUID>
                      <c15:f>Diagramm!$J$65</c15:f>
                      <c15:dlblFieldTableCache>
                        <c:ptCount val="1"/>
                      </c15:dlblFieldTableCache>
                    </c15:dlblFTEntry>
                  </c15:dlblFieldTable>
                  <c15:showDataLabelsRange val="0"/>
                </c:ext>
                <c:ext xmlns:c16="http://schemas.microsoft.com/office/drawing/2014/chart" uri="{C3380CC4-5D6E-409C-BE32-E72D297353CC}">
                  <c16:uniqueId val="{00000041-6B2D-4EA3-BA05-C05FBB199CC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{F28EA17F-77BA-4DF5-B2B2-6ED3029C5A49}</c15:txfldGUID>
                      <c15:f>Diagramm!$J$66</c15:f>
                      <c15:dlblFieldTableCache>
                        <c:ptCount val="1"/>
                      </c15:dlblFieldTableCache>
                    </c15:dlblFTEntry>
                  </c15:dlblFieldTable>
                  <c15:showDataLabelsRange val="0"/>
                </c:ext>
                <c:ext xmlns:c16="http://schemas.microsoft.com/office/drawing/2014/chart" uri="{C3380CC4-5D6E-409C-BE32-E72D297353CC}">
                  <c16:uniqueId val="{00000042-6B2D-4EA3-BA05-C05FBB199CC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{23C9780B-9924-465C-A0F5-9E88E3E20ADA}</c15:txfldGUID>
                      <c15:f>Diagramm!$J$67</c15:f>
                      <c15:dlblFieldTableCache>
                        <c:ptCount val="1"/>
                      </c15:dlblFieldTableCache>
                    </c15:dlblFTEntry>
                  </c15:dlblFieldTable>
                  <c15:showDataLabelsRange val="0"/>
                </c:ext>
                <c:ext xmlns:c16="http://schemas.microsoft.com/office/drawing/2014/chart" uri="{C3380CC4-5D6E-409C-BE32-E72D297353CC}">
                  <c16:uniqueId val="{00000043-6B2D-4EA3-BA05-C05FBB199CC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B2D-4EA3-BA05-C05FBB199CC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F53-472D-B065-4620234A611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F53-472D-B065-4620234A611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F53-472D-B065-4620234A611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F53-472D-B065-4620234A611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F53-472D-B065-4620234A611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F53-472D-B065-4620234A611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F53-472D-B065-4620234A611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F53-472D-B065-4620234A611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F53-472D-B065-4620234A611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F53-472D-B065-4620234A611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F53-472D-B065-4620234A611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F53-472D-B065-4620234A611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F53-472D-B065-4620234A611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F53-472D-B065-4620234A611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F53-472D-B065-4620234A611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F53-472D-B065-4620234A611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F53-472D-B065-4620234A611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F53-472D-B065-4620234A611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F53-472D-B065-4620234A611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F53-472D-B065-4620234A611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F53-472D-B065-4620234A611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F53-472D-B065-4620234A611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F53-472D-B065-4620234A611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F53-472D-B065-4620234A611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F53-472D-B065-4620234A611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F53-472D-B065-4620234A611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F53-472D-B065-4620234A611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F53-472D-B065-4620234A611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F53-472D-B065-4620234A611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F53-472D-B065-4620234A611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F53-472D-B065-4620234A611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F53-472D-B065-4620234A611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F53-472D-B065-4620234A611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F53-472D-B065-4620234A611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F53-472D-B065-4620234A611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F53-472D-B065-4620234A611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F53-472D-B065-4620234A611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F53-472D-B065-4620234A611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F53-472D-B065-4620234A611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F53-472D-B065-4620234A611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F53-472D-B065-4620234A611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F53-472D-B065-4620234A611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F53-472D-B065-4620234A611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F53-472D-B065-4620234A611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F53-472D-B065-4620234A611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F53-472D-B065-4620234A611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F53-472D-B065-4620234A611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F53-472D-B065-4620234A611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F53-472D-B065-4620234A611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F53-472D-B065-4620234A611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F53-472D-B065-4620234A611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F53-472D-B065-4620234A611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F53-472D-B065-4620234A611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F53-472D-B065-4620234A611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F53-472D-B065-4620234A611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F53-472D-B065-4620234A611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F53-472D-B065-4620234A611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F53-472D-B065-4620234A611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F53-472D-B065-4620234A611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F53-472D-B065-4620234A611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F53-472D-B065-4620234A611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F53-472D-B065-4620234A611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F53-472D-B065-4620234A611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F53-472D-B065-4620234A611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F53-472D-B065-4620234A611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F53-472D-B065-4620234A611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F53-472D-B065-4620234A611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F53-472D-B065-4620234A611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F53-472D-B065-4620234A611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99.045799045799043</c:v>
                </c:pt>
                <c:pt idx="2">
                  <c:v>100.52086718753385</c:v>
                </c:pt>
                <c:pt idx="3">
                  <c:v>100.23486690153356</c:v>
                </c:pt>
                <c:pt idx="4">
                  <c:v>101.40833474166809</c:v>
                </c:pt>
                <c:pt idx="5">
                  <c:v>101.14530114530113</c:v>
                </c:pt>
                <c:pt idx="6">
                  <c:v>103.07016973683641</c:v>
                </c:pt>
                <c:pt idx="7">
                  <c:v>103.25433658766991</c:v>
                </c:pt>
                <c:pt idx="8">
                  <c:v>102.81536948203616</c:v>
                </c:pt>
                <c:pt idx="9">
                  <c:v>103.55117021783688</c:v>
                </c:pt>
                <c:pt idx="10">
                  <c:v>105.35600535600535</c:v>
                </c:pt>
                <c:pt idx="11">
                  <c:v>105.08213841547176</c:v>
                </c:pt>
                <c:pt idx="12">
                  <c:v>104.20550420550421</c:v>
                </c:pt>
                <c:pt idx="13">
                  <c:v>104.29477096143762</c:v>
                </c:pt>
                <c:pt idx="14">
                  <c:v>106.25907292573959</c:v>
                </c:pt>
                <c:pt idx="15">
                  <c:v>106.82197348864015</c:v>
                </c:pt>
                <c:pt idx="16">
                  <c:v>106.35613968947301</c:v>
                </c:pt>
                <c:pt idx="17">
                  <c:v>106.68504001837336</c:v>
                </c:pt>
                <c:pt idx="18">
                  <c:v>107.97550797550797</c:v>
                </c:pt>
                <c:pt idx="19">
                  <c:v>108.30137496804164</c:v>
                </c:pt>
                <c:pt idx="20">
                  <c:v>108.41577508244175</c:v>
                </c:pt>
                <c:pt idx="21">
                  <c:v>108.59430859430859</c:v>
                </c:pt>
                <c:pt idx="22">
                  <c:v>110.52871052871053</c:v>
                </c:pt>
                <c:pt idx="23">
                  <c:v>111.22551122551123</c:v>
                </c:pt>
                <c:pt idx="24">
                  <c:v>111.29267795934463</c:v>
                </c:pt>
              </c:numCache>
            </c:numRef>
          </c:val>
          <c:smooth val="0"/>
          <c:extLst>
            <c:ext xmlns:c16="http://schemas.microsoft.com/office/drawing/2014/chart" uri="{C3380CC4-5D6E-409C-BE32-E72D297353CC}">
              <c16:uniqueId val="{00000000-466C-4FE7-90AE-AE812EF2EE2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102.63818287111512</c:v>
                </c:pt>
                <c:pt idx="2">
                  <c:v>105.89408660961328</c:v>
                </c:pt>
                <c:pt idx="3">
                  <c:v>104.93533234669583</c:v>
                </c:pt>
                <c:pt idx="4">
                  <c:v>103.04999678270381</c:v>
                </c:pt>
                <c:pt idx="5">
                  <c:v>103.52615661797826</c:v>
                </c:pt>
                <c:pt idx="6">
                  <c:v>107.92741779808249</c:v>
                </c:pt>
                <c:pt idx="7">
                  <c:v>108.39714304098835</c:v>
                </c:pt>
                <c:pt idx="8">
                  <c:v>106.12573193488193</c:v>
                </c:pt>
                <c:pt idx="9">
                  <c:v>107.9788945370311</c:v>
                </c:pt>
                <c:pt idx="10">
                  <c:v>112.12920661476096</c:v>
                </c:pt>
                <c:pt idx="11">
                  <c:v>112.48310919503251</c:v>
                </c:pt>
                <c:pt idx="12">
                  <c:v>110.19239431182035</c:v>
                </c:pt>
                <c:pt idx="13">
                  <c:v>112.1163374300238</c:v>
                </c:pt>
                <c:pt idx="14">
                  <c:v>114.99903481114471</c:v>
                </c:pt>
                <c:pt idx="15">
                  <c:v>115.94491988932501</c:v>
                </c:pt>
                <c:pt idx="16">
                  <c:v>115.57171353194775</c:v>
                </c:pt>
                <c:pt idx="17">
                  <c:v>117.48278746541408</c:v>
                </c:pt>
                <c:pt idx="18">
                  <c:v>121.25345859339811</c:v>
                </c:pt>
                <c:pt idx="19">
                  <c:v>121.45936554919246</c:v>
                </c:pt>
                <c:pt idx="20">
                  <c:v>119.56116080046328</c:v>
                </c:pt>
                <c:pt idx="21">
                  <c:v>122.63046136027282</c:v>
                </c:pt>
                <c:pt idx="22">
                  <c:v>127.00598417090276</c:v>
                </c:pt>
                <c:pt idx="23">
                  <c:v>126.03436072324818</c:v>
                </c:pt>
                <c:pt idx="24">
                  <c:v>122.04491345473265</c:v>
                </c:pt>
              </c:numCache>
            </c:numRef>
          </c:val>
          <c:smooth val="0"/>
          <c:extLst>
            <c:ext xmlns:c16="http://schemas.microsoft.com/office/drawing/2014/chart" uri="{C3380CC4-5D6E-409C-BE32-E72D297353CC}">
              <c16:uniqueId val="{00000001-466C-4FE7-90AE-AE812EF2EE2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103.17564360463803</c:v>
                </c:pt>
                <c:pt idx="2">
                  <c:v>101.71552561987207</c:v>
                </c:pt>
                <c:pt idx="3">
                  <c:v>102.0862057274597</c:v>
                </c:pt>
                <c:pt idx="4">
                  <c:v>99.143367312343202</c:v>
                </c:pt>
                <c:pt idx="5">
                  <c:v>99.785276766946183</c:v>
                </c:pt>
                <c:pt idx="6">
                  <c:v>97.61770223538187</c:v>
                </c:pt>
                <c:pt idx="7">
                  <c:v>98.18954410867255</c:v>
                </c:pt>
                <c:pt idx="8">
                  <c:v>96.171145717966695</c:v>
                </c:pt>
                <c:pt idx="9">
                  <c:v>97.558935876861881</c:v>
                </c:pt>
                <c:pt idx="10">
                  <c:v>94.984517324774544</c:v>
                </c:pt>
                <c:pt idx="11">
                  <c:v>95.542797730714469</c:v>
                </c:pt>
                <c:pt idx="12">
                  <c:v>92.984200890536357</c:v>
                </c:pt>
                <c:pt idx="13">
                  <c:v>93.793368442465479</c:v>
                </c:pt>
                <c:pt idx="14">
                  <c:v>91.39750921049658</c:v>
                </c:pt>
                <c:pt idx="15">
                  <c:v>91.363605542119657</c:v>
                </c:pt>
                <c:pt idx="16">
                  <c:v>90.590601903125929</c:v>
                </c:pt>
                <c:pt idx="17">
                  <c:v>90.644847772528991</c:v>
                </c:pt>
                <c:pt idx="18">
                  <c:v>88.282892208937</c:v>
                </c:pt>
                <c:pt idx="19">
                  <c:v>88.395904436860079</c:v>
                </c:pt>
                <c:pt idx="20">
                  <c:v>86.576407567298787</c:v>
                </c:pt>
                <c:pt idx="21">
                  <c:v>89.327125194946092</c:v>
                </c:pt>
                <c:pt idx="22">
                  <c:v>86.831815202404911</c:v>
                </c:pt>
                <c:pt idx="23">
                  <c:v>87.537011504644795</c:v>
                </c:pt>
                <c:pt idx="24">
                  <c:v>83.916099721989923</c:v>
                </c:pt>
              </c:numCache>
            </c:numRef>
          </c:val>
          <c:smooth val="0"/>
          <c:extLst>
            <c:ext xmlns:c16="http://schemas.microsoft.com/office/drawing/2014/chart" uri="{C3380CC4-5D6E-409C-BE32-E72D297353CC}">
              <c16:uniqueId val="{00000002-466C-4FE7-90AE-AE812EF2EE2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66C-4FE7-90AE-AE812EF2EE28}"/>
                </c:ext>
              </c:extLst>
            </c:dLbl>
            <c:dLbl>
              <c:idx val="1"/>
              <c:delete val="1"/>
              <c:extLst>
                <c:ext xmlns:c15="http://schemas.microsoft.com/office/drawing/2012/chart" uri="{CE6537A1-D6FC-4f65-9D91-7224C49458BB}"/>
                <c:ext xmlns:c16="http://schemas.microsoft.com/office/drawing/2014/chart" uri="{C3380CC4-5D6E-409C-BE32-E72D297353CC}">
                  <c16:uniqueId val="{00000004-466C-4FE7-90AE-AE812EF2EE28}"/>
                </c:ext>
              </c:extLst>
            </c:dLbl>
            <c:dLbl>
              <c:idx val="2"/>
              <c:delete val="1"/>
              <c:extLst>
                <c:ext xmlns:c15="http://schemas.microsoft.com/office/drawing/2012/chart" uri="{CE6537A1-D6FC-4f65-9D91-7224C49458BB}"/>
                <c:ext xmlns:c16="http://schemas.microsoft.com/office/drawing/2014/chart" uri="{C3380CC4-5D6E-409C-BE32-E72D297353CC}">
                  <c16:uniqueId val="{00000005-466C-4FE7-90AE-AE812EF2EE28}"/>
                </c:ext>
              </c:extLst>
            </c:dLbl>
            <c:dLbl>
              <c:idx val="3"/>
              <c:delete val="1"/>
              <c:extLst>
                <c:ext xmlns:c15="http://schemas.microsoft.com/office/drawing/2012/chart" uri="{CE6537A1-D6FC-4f65-9D91-7224C49458BB}"/>
                <c:ext xmlns:c16="http://schemas.microsoft.com/office/drawing/2014/chart" uri="{C3380CC4-5D6E-409C-BE32-E72D297353CC}">
                  <c16:uniqueId val="{00000006-466C-4FE7-90AE-AE812EF2EE28}"/>
                </c:ext>
              </c:extLst>
            </c:dLbl>
            <c:dLbl>
              <c:idx val="4"/>
              <c:delete val="1"/>
              <c:extLst>
                <c:ext xmlns:c15="http://schemas.microsoft.com/office/drawing/2012/chart" uri="{CE6537A1-D6FC-4f65-9D91-7224C49458BB}"/>
                <c:ext xmlns:c16="http://schemas.microsoft.com/office/drawing/2014/chart" uri="{C3380CC4-5D6E-409C-BE32-E72D297353CC}">
                  <c16:uniqueId val="{00000007-466C-4FE7-90AE-AE812EF2EE28}"/>
                </c:ext>
              </c:extLst>
            </c:dLbl>
            <c:dLbl>
              <c:idx val="5"/>
              <c:delete val="1"/>
              <c:extLst>
                <c:ext xmlns:c15="http://schemas.microsoft.com/office/drawing/2012/chart" uri="{CE6537A1-D6FC-4f65-9D91-7224C49458BB}"/>
                <c:ext xmlns:c16="http://schemas.microsoft.com/office/drawing/2014/chart" uri="{C3380CC4-5D6E-409C-BE32-E72D297353CC}">
                  <c16:uniqueId val="{00000008-466C-4FE7-90AE-AE812EF2EE28}"/>
                </c:ext>
              </c:extLst>
            </c:dLbl>
            <c:dLbl>
              <c:idx val="6"/>
              <c:delete val="1"/>
              <c:extLst>
                <c:ext xmlns:c15="http://schemas.microsoft.com/office/drawing/2012/chart" uri="{CE6537A1-D6FC-4f65-9D91-7224C49458BB}"/>
                <c:ext xmlns:c16="http://schemas.microsoft.com/office/drawing/2014/chart" uri="{C3380CC4-5D6E-409C-BE32-E72D297353CC}">
                  <c16:uniqueId val="{00000009-466C-4FE7-90AE-AE812EF2EE28}"/>
                </c:ext>
              </c:extLst>
            </c:dLbl>
            <c:dLbl>
              <c:idx val="7"/>
              <c:delete val="1"/>
              <c:extLst>
                <c:ext xmlns:c15="http://schemas.microsoft.com/office/drawing/2012/chart" uri="{CE6537A1-D6FC-4f65-9D91-7224C49458BB}"/>
                <c:ext xmlns:c16="http://schemas.microsoft.com/office/drawing/2014/chart" uri="{C3380CC4-5D6E-409C-BE32-E72D297353CC}">
                  <c16:uniqueId val="{0000000A-466C-4FE7-90AE-AE812EF2EE28}"/>
                </c:ext>
              </c:extLst>
            </c:dLbl>
            <c:dLbl>
              <c:idx val="8"/>
              <c:delete val="1"/>
              <c:extLst>
                <c:ext xmlns:c15="http://schemas.microsoft.com/office/drawing/2012/chart" uri="{CE6537A1-D6FC-4f65-9D91-7224C49458BB}"/>
                <c:ext xmlns:c16="http://schemas.microsoft.com/office/drawing/2014/chart" uri="{C3380CC4-5D6E-409C-BE32-E72D297353CC}">
                  <c16:uniqueId val="{0000000B-466C-4FE7-90AE-AE812EF2EE28}"/>
                </c:ext>
              </c:extLst>
            </c:dLbl>
            <c:dLbl>
              <c:idx val="9"/>
              <c:delete val="1"/>
              <c:extLst>
                <c:ext xmlns:c15="http://schemas.microsoft.com/office/drawing/2012/chart" uri="{CE6537A1-D6FC-4f65-9D91-7224C49458BB}"/>
                <c:ext xmlns:c16="http://schemas.microsoft.com/office/drawing/2014/chart" uri="{C3380CC4-5D6E-409C-BE32-E72D297353CC}">
                  <c16:uniqueId val="{0000000C-466C-4FE7-90AE-AE812EF2EE28}"/>
                </c:ext>
              </c:extLst>
            </c:dLbl>
            <c:dLbl>
              <c:idx val="10"/>
              <c:delete val="1"/>
              <c:extLst>
                <c:ext xmlns:c15="http://schemas.microsoft.com/office/drawing/2012/chart" uri="{CE6537A1-D6FC-4f65-9D91-7224C49458BB}"/>
                <c:ext xmlns:c16="http://schemas.microsoft.com/office/drawing/2014/chart" uri="{C3380CC4-5D6E-409C-BE32-E72D297353CC}">
                  <c16:uniqueId val="{0000000D-466C-4FE7-90AE-AE812EF2EE28}"/>
                </c:ext>
              </c:extLst>
            </c:dLbl>
            <c:dLbl>
              <c:idx val="11"/>
              <c:delete val="1"/>
              <c:extLst>
                <c:ext xmlns:c15="http://schemas.microsoft.com/office/drawing/2012/chart" uri="{CE6537A1-D6FC-4f65-9D91-7224C49458BB}"/>
                <c:ext xmlns:c16="http://schemas.microsoft.com/office/drawing/2014/chart" uri="{C3380CC4-5D6E-409C-BE32-E72D297353CC}">
                  <c16:uniqueId val="{0000000E-466C-4FE7-90AE-AE812EF2EE28}"/>
                </c:ext>
              </c:extLst>
            </c:dLbl>
            <c:dLbl>
              <c:idx val="12"/>
              <c:delete val="1"/>
              <c:extLst>
                <c:ext xmlns:c15="http://schemas.microsoft.com/office/drawing/2012/chart" uri="{CE6537A1-D6FC-4f65-9D91-7224C49458BB}"/>
                <c:ext xmlns:c16="http://schemas.microsoft.com/office/drawing/2014/chart" uri="{C3380CC4-5D6E-409C-BE32-E72D297353CC}">
                  <c16:uniqueId val="{0000000F-466C-4FE7-90AE-AE812EF2EE2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66C-4FE7-90AE-AE812EF2EE28}"/>
                </c:ext>
              </c:extLst>
            </c:dLbl>
            <c:dLbl>
              <c:idx val="14"/>
              <c:delete val="1"/>
              <c:extLst>
                <c:ext xmlns:c15="http://schemas.microsoft.com/office/drawing/2012/chart" uri="{CE6537A1-D6FC-4f65-9D91-7224C49458BB}"/>
                <c:ext xmlns:c16="http://schemas.microsoft.com/office/drawing/2014/chart" uri="{C3380CC4-5D6E-409C-BE32-E72D297353CC}">
                  <c16:uniqueId val="{00000011-466C-4FE7-90AE-AE812EF2EE28}"/>
                </c:ext>
              </c:extLst>
            </c:dLbl>
            <c:dLbl>
              <c:idx val="15"/>
              <c:delete val="1"/>
              <c:extLst>
                <c:ext xmlns:c15="http://schemas.microsoft.com/office/drawing/2012/chart" uri="{CE6537A1-D6FC-4f65-9D91-7224C49458BB}"/>
                <c:ext xmlns:c16="http://schemas.microsoft.com/office/drawing/2014/chart" uri="{C3380CC4-5D6E-409C-BE32-E72D297353CC}">
                  <c16:uniqueId val="{00000012-466C-4FE7-90AE-AE812EF2EE28}"/>
                </c:ext>
              </c:extLst>
            </c:dLbl>
            <c:dLbl>
              <c:idx val="16"/>
              <c:delete val="1"/>
              <c:extLst>
                <c:ext xmlns:c15="http://schemas.microsoft.com/office/drawing/2012/chart" uri="{CE6537A1-D6FC-4f65-9D91-7224C49458BB}"/>
                <c:ext xmlns:c16="http://schemas.microsoft.com/office/drawing/2014/chart" uri="{C3380CC4-5D6E-409C-BE32-E72D297353CC}">
                  <c16:uniqueId val="{00000013-466C-4FE7-90AE-AE812EF2EE28}"/>
                </c:ext>
              </c:extLst>
            </c:dLbl>
            <c:dLbl>
              <c:idx val="17"/>
              <c:delete val="1"/>
              <c:extLst>
                <c:ext xmlns:c15="http://schemas.microsoft.com/office/drawing/2012/chart" uri="{CE6537A1-D6FC-4f65-9D91-7224C49458BB}"/>
                <c:ext xmlns:c16="http://schemas.microsoft.com/office/drawing/2014/chart" uri="{C3380CC4-5D6E-409C-BE32-E72D297353CC}">
                  <c16:uniqueId val="{00000014-466C-4FE7-90AE-AE812EF2EE28}"/>
                </c:ext>
              </c:extLst>
            </c:dLbl>
            <c:dLbl>
              <c:idx val="18"/>
              <c:delete val="1"/>
              <c:extLst>
                <c:ext xmlns:c15="http://schemas.microsoft.com/office/drawing/2012/chart" uri="{CE6537A1-D6FC-4f65-9D91-7224C49458BB}"/>
                <c:ext xmlns:c16="http://schemas.microsoft.com/office/drawing/2014/chart" uri="{C3380CC4-5D6E-409C-BE32-E72D297353CC}">
                  <c16:uniqueId val="{00000015-466C-4FE7-90AE-AE812EF2EE28}"/>
                </c:ext>
              </c:extLst>
            </c:dLbl>
            <c:dLbl>
              <c:idx val="19"/>
              <c:delete val="1"/>
              <c:extLst>
                <c:ext xmlns:c15="http://schemas.microsoft.com/office/drawing/2012/chart" uri="{CE6537A1-D6FC-4f65-9D91-7224C49458BB}"/>
                <c:ext xmlns:c16="http://schemas.microsoft.com/office/drawing/2014/chart" uri="{C3380CC4-5D6E-409C-BE32-E72D297353CC}">
                  <c16:uniqueId val="{00000016-466C-4FE7-90AE-AE812EF2EE28}"/>
                </c:ext>
              </c:extLst>
            </c:dLbl>
            <c:dLbl>
              <c:idx val="20"/>
              <c:delete val="1"/>
              <c:extLst>
                <c:ext xmlns:c15="http://schemas.microsoft.com/office/drawing/2012/chart" uri="{CE6537A1-D6FC-4f65-9D91-7224C49458BB}"/>
                <c:ext xmlns:c16="http://schemas.microsoft.com/office/drawing/2014/chart" uri="{C3380CC4-5D6E-409C-BE32-E72D297353CC}">
                  <c16:uniqueId val="{00000017-466C-4FE7-90AE-AE812EF2EE28}"/>
                </c:ext>
              </c:extLst>
            </c:dLbl>
            <c:dLbl>
              <c:idx val="21"/>
              <c:delete val="1"/>
              <c:extLst>
                <c:ext xmlns:c15="http://schemas.microsoft.com/office/drawing/2012/chart" uri="{CE6537A1-D6FC-4f65-9D91-7224C49458BB}"/>
                <c:ext xmlns:c16="http://schemas.microsoft.com/office/drawing/2014/chart" uri="{C3380CC4-5D6E-409C-BE32-E72D297353CC}">
                  <c16:uniqueId val="{00000018-466C-4FE7-90AE-AE812EF2EE28}"/>
                </c:ext>
              </c:extLst>
            </c:dLbl>
            <c:dLbl>
              <c:idx val="22"/>
              <c:delete val="1"/>
              <c:extLst>
                <c:ext xmlns:c15="http://schemas.microsoft.com/office/drawing/2012/chart" uri="{CE6537A1-D6FC-4f65-9D91-7224C49458BB}"/>
                <c:ext xmlns:c16="http://schemas.microsoft.com/office/drawing/2014/chart" uri="{C3380CC4-5D6E-409C-BE32-E72D297353CC}">
                  <c16:uniqueId val="{00000019-466C-4FE7-90AE-AE812EF2EE28}"/>
                </c:ext>
              </c:extLst>
            </c:dLbl>
            <c:dLbl>
              <c:idx val="23"/>
              <c:delete val="1"/>
              <c:extLst>
                <c:ext xmlns:c15="http://schemas.microsoft.com/office/drawing/2012/chart" uri="{CE6537A1-D6FC-4f65-9D91-7224C49458BB}"/>
                <c:ext xmlns:c16="http://schemas.microsoft.com/office/drawing/2014/chart" uri="{C3380CC4-5D6E-409C-BE32-E72D297353CC}">
                  <c16:uniqueId val="{0000001A-466C-4FE7-90AE-AE812EF2EE28}"/>
                </c:ext>
              </c:extLst>
            </c:dLbl>
            <c:dLbl>
              <c:idx val="24"/>
              <c:delete val="1"/>
              <c:extLst>
                <c:ext xmlns:c15="http://schemas.microsoft.com/office/drawing/2012/chart" uri="{CE6537A1-D6FC-4f65-9D91-7224C49458BB}"/>
                <c:ext xmlns:c16="http://schemas.microsoft.com/office/drawing/2014/chart" uri="{C3380CC4-5D6E-409C-BE32-E72D297353CC}">
                  <c16:uniqueId val="{0000001B-466C-4FE7-90AE-AE812EF2EE2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66C-4FE7-90AE-AE812EF2EE2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Essen (343)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256829</v>
      </c>
      <c r="F11" s="238">
        <v>256674</v>
      </c>
      <c r="G11" s="238">
        <v>255066</v>
      </c>
      <c r="H11" s="238">
        <v>250602</v>
      </c>
      <c r="I11" s="265">
        <v>250190</v>
      </c>
      <c r="J11" s="263">
        <v>6639</v>
      </c>
      <c r="K11" s="266">
        <v>2.6535832767097007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14.371430017638195</v>
      </c>
      <c r="E13" s="115">
        <v>36910</v>
      </c>
      <c r="F13" s="114">
        <v>36523</v>
      </c>
      <c r="G13" s="114">
        <v>35873</v>
      </c>
      <c r="H13" s="114">
        <v>35846</v>
      </c>
      <c r="I13" s="140">
        <v>35547</v>
      </c>
      <c r="J13" s="115">
        <v>1363</v>
      </c>
      <c r="K13" s="116">
        <v>3.8343601429093876</v>
      </c>
    </row>
    <row r="14" spans="1:255" ht="14.1" customHeight="1" x14ac:dyDescent="0.2">
      <c r="A14" s="306" t="s">
        <v>230</v>
      </c>
      <c r="B14" s="307"/>
      <c r="C14" s="308"/>
      <c r="D14" s="113">
        <v>56.411464437427234</v>
      </c>
      <c r="E14" s="115">
        <v>144881</v>
      </c>
      <c r="F14" s="114">
        <v>145537</v>
      </c>
      <c r="G14" s="114">
        <v>145570</v>
      </c>
      <c r="H14" s="114">
        <v>142322</v>
      </c>
      <c r="I14" s="140">
        <v>142452</v>
      </c>
      <c r="J14" s="115">
        <v>2429</v>
      </c>
      <c r="K14" s="116">
        <v>1.7051357650296239</v>
      </c>
    </row>
    <row r="15" spans="1:255" ht="14.1" customHeight="1" x14ac:dyDescent="0.2">
      <c r="A15" s="306" t="s">
        <v>231</v>
      </c>
      <c r="B15" s="307"/>
      <c r="C15" s="308"/>
      <c r="D15" s="113">
        <v>13.097041221980383</v>
      </c>
      <c r="E15" s="115">
        <v>33637</v>
      </c>
      <c r="F15" s="114">
        <v>33427</v>
      </c>
      <c r="G15" s="114">
        <v>33129</v>
      </c>
      <c r="H15" s="114">
        <v>32457</v>
      </c>
      <c r="I15" s="140">
        <v>32337</v>
      </c>
      <c r="J15" s="115">
        <v>1300</v>
      </c>
      <c r="K15" s="116">
        <v>4.020162661966169</v>
      </c>
    </row>
    <row r="16" spans="1:255" ht="14.1" customHeight="1" x14ac:dyDescent="0.2">
      <c r="A16" s="306" t="s">
        <v>232</v>
      </c>
      <c r="B16" s="307"/>
      <c r="C16" s="308"/>
      <c r="D16" s="113">
        <v>15.626350606823996</v>
      </c>
      <c r="E16" s="115">
        <v>40133</v>
      </c>
      <c r="F16" s="114">
        <v>39895</v>
      </c>
      <c r="G16" s="114">
        <v>39205</v>
      </c>
      <c r="H16" s="114">
        <v>38685</v>
      </c>
      <c r="I16" s="140">
        <v>38549</v>
      </c>
      <c r="J16" s="115">
        <v>1584</v>
      </c>
      <c r="K16" s="116">
        <v>4.1090560066408983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0.18572668974298073</v>
      </c>
      <c r="E18" s="115">
        <v>477</v>
      </c>
      <c r="F18" s="114">
        <v>475</v>
      </c>
      <c r="G18" s="114">
        <v>480</v>
      </c>
      <c r="H18" s="114">
        <v>479</v>
      </c>
      <c r="I18" s="140">
        <v>476</v>
      </c>
      <c r="J18" s="115">
        <v>1</v>
      </c>
      <c r="K18" s="116">
        <v>0.21008403361344538</v>
      </c>
    </row>
    <row r="19" spans="1:255" ht="14.1" customHeight="1" x14ac:dyDescent="0.2">
      <c r="A19" s="306" t="s">
        <v>235</v>
      </c>
      <c r="B19" s="307" t="s">
        <v>236</v>
      </c>
      <c r="C19" s="308"/>
      <c r="D19" s="113">
        <v>4.6723695532825342E-2</v>
      </c>
      <c r="E19" s="115">
        <v>120</v>
      </c>
      <c r="F19" s="114">
        <v>117</v>
      </c>
      <c r="G19" s="114">
        <v>121</v>
      </c>
      <c r="H19" s="114">
        <v>127</v>
      </c>
      <c r="I19" s="140">
        <v>121</v>
      </c>
      <c r="J19" s="115">
        <v>-1</v>
      </c>
      <c r="K19" s="116">
        <v>-0.82644628099173556</v>
      </c>
    </row>
    <row r="20" spans="1:255" ht="14.1" customHeight="1" x14ac:dyDescent="0.2">
      <c r="A20" s="306">
        <v>12</v>
      </c>
      <c r="B20" s="307" t="s">
        <v>237</v>
      </c>
      <c r="C20" s="308"/>
      <c r="D20" s="113">
        <v>0.83946906307309532</v>
      </c>
      <c r="E20" s="115">
        <v>2156</v>
      </c>
      <c r="F20" s="114">
        <v>2177</v>
      </c>
      <c r="G20" s="114">
        <v>2225</v>
      </c>
      <c r="H20" s="114">
        <v>2116</v>
      </c>
      <c r="I20" s="140">
        <v>2085</v>
      </c>
      <c r="J20" s="115">
        <v>71</v>
      </c>
      <c r="K20" s="116">
        <v>3.4052757793764989</v>
      </c>
    </row>
    <row r="21" spans="1:255" ht="14.1" customHeight="1" x14ac:dyDescent="0.2">
      <c r="A21" s="306">
        <v>21</v>
      </c>
      <c r="B21" s="307" t="s">
        <v>238</v>
      </c>
      <c r="C21" s="308"/>
      <c r="D21" s="113">
        <v>0.25464414065389812</v>
      </c>
      <c r="E21" s="115">
        <v>654</v>
      </c>
      <c r="F21" s="114">
        <v>660</v>
      </c>
      <c r="G21" s="114">
        <v>668</v>
      </c>
      <c r="H21" s="114">
        <v>660</v>
      </c>
      <c r="I21" s="140">
        <v>667</v>
      </c>
      <c r="J21" s="115">
        <v>-13</v>
      </c>
      <c r="K21" s="116">
        <v>-1.9490254872563719</v>
      </c>
    </row>
    <row r="22" spans="1:255" ht="14.1" customHeight="1" x14ac:dyDescent="0.2">
      <c r="A22" s="306">
        <v>22</v>
      </c>
      <c r="B22" s="307" t="s">
        <v>239</v>
      </c>
      <c r="C22" s="308"/>
      <c r="D22" s="113">
        <v>0.64556572661187017</v>
      </c>
      <c r="E22" s="115">
        <v>1658</v>
      </c>
      <c r="F22" s="114">
        <v>1675</v>
      </c>
      <c r="G22" s="114">
        <v>1694</v>
      </c>
      <c r="H22" s="114">
        <v>1638</v>
      </c>
      <c r="I22" s="140">
        <v>1687</v>
      </c>
      <c r="J22" s="115">
        <v>-29</v>
      </c>
      <c r="K22" s="116">
        <v>-1.7190278601066984</v>
      </c>
    </row>
    <row r="23" spans="1:255" ht="14.1" customHeight="1" x14ac:dyDescent="0.2">
      <c r="A23" s="306">
        <v>23</v>
      </c>
      <c r="B23" s="307" t="s">
        <v>240</v>
      </c>
      <c r="C23" s="308"/>
      <c r="D23" s="113">
        <v>0.79741773709355257</v>
      </c>
      <c r="E23" s="115">
        <v>2048</v>
      </c>
      <c r="F23" s="114">
        <v>2080</v>
      </c>
      <c r="G23" s="114">
        <v>2111</v>
      </c>
      <c r="H23" s="114">
        <v>2065</v>
      </c>
      <c r="I23" s="140">
        <v>2062</v>
      </c>
      <c r="J23" s="115">
        <v>-14</v>
      </c>
      <c r="K23" s="116">
        <v>-0.67895247332686715</v>
      </c>
    </row>
    <row r="24" spans="1:255" ht="14.1" customHeight="1" x14ac:dyDescent="0.2">
      <c r="A24" s="306">
        <v>24</v>
      </c>
      <c r="B24" s="307" t="s">
        <v>241</v>
      </c>
      <c r="C24" s="308"/>
      <c r="D24" s="113">
        <v>1.5181307406873834</v>
      </c>
      <c r="E24" s="115">
        <v>3899</v>
      </c>
      <c r="F24" s="114">
        <v>4035</v>
      </c>
      <c r="G24" s="114">
        <v>4216</v>
      </c>
      <c r="H24" s="114">
        <v>4257</v>
      </c>
      <c r="I24" s="140">
        <v>4294</v>
      </c>
      <c r="J24" s="115">
        <v>-395</v>
      </c>
      <c r="K24" s="116">
        <v>-9.1988821611550993</v>
      </c>
    </row>
    <row r="25" spans="1:255" ht="14.1" customHeight="1" x14ac:dyDescent="0.2">
      <c r="A25" s="306">
        <v>25</v>
      </c>
      <c r="B25" s="307" t="s">
        <v>242</v>
      </c>
      <c r="C25" s="308"/>
      <c r="D25" s="113">
        <v>3.3940871163303208</v>
      </c>
      <c r="E25" s="115">
        <v>8717</v>
      </c>
      <c r="F25" s="114">
        <v>8788</v>
      </c>
      <c r="G25" s="114">
        <v>8887</v>
      </c>
      <c r="H25" s="114">
        <v>8664</v>
      </c>
      <c r="I25" s="140">
        <v>8664</v>
      </c>
      <c r="J25" s="115">
        <v>53</v>
      </c>
      <c r="K25" s="116">
        <v>0.61172668513388739</v>
      </c>
    </row>
    <row r="26" spans="1:255" ht="14.1" customHeight="1" x14ac:dyDescent="0.2">
      <c r="A26" s="306">
        <v>26</v>
      </c>
      <c r="B26" s="307" t="s">
        <v>243</v>
      </c>
      <c r="C26" s="308"/>
      <c r="D26" s="113">
        <v>2.8435262373018624</v>
      </c>
      <c r="E26" s="115">
        <v>7303</v>
      </c>
      <c r="F26" s="114">
        <v>7300</v>
      </c>
      <c r="G26" s="114">
        <v>7329</v>
      </c>
      <c r="H26" s="114">
        <v>7206</v>
      </c>
      <c r="I26" s="140">
        <v>7238</v>
      </c>
      <c r="J26" s="115">
        <v>65</v>
      </c>
      <c r="K26" s="116">
        <v>0.89803813208068528</v>
      </c>
    </row>
    <row r="27" spans="1:255" ht="14.1" customHeight="1" x14ac:dyDescent="0.2">
      <c r="A27" s="306">
        <v>27</v>
      </c>
      <c r="B27" s="307" t="s">
        <v>244</v>
      </c>
      <c r="C27" s="308"/>
      <c r="D27" s="113">
        <v>1.7342278325267007</v>
      </c>
      <c r="E27" s="115">
        <v>4454</v>
      </c>
      <c r="F27" s="114">
        <v>4422</v>
      </c>
      <c r="G27" s="114">
        <v>4447</v>
      </c>
      <c r="H27" s="114">
        <v>4358</v>
      </c>
      <c r="I27" s="140">
        <v>4357</v>
      </c>
      <c r="J27" s="115">
        <v>97</v>
      </c>
      <c r="K27" s="116">
        <v>2.226302501721368</v>
      </c>
    </row>
    <row r="28" spans="1:255" ht="14.1" customHeight="1" x14ac:dyDescent="0.2">
      <c r="A28" s="306">
        <v>28</v>
      </c>
      <c r="B28" s="307" t="s">
        <v>245</v>
      </c>
      <c r="C28" s="308"/>
      <c r="D28" s="113">
        <v>0.17988622780137756</v>
      </c>
      <c r="E28" s="115">
        <v>462</v>
      </c>
      <c r="F28" s="114">
        <v>480</v>
      </c>
      <c r="G28" s="114">
        <v>466</v>
      </c>
      <c r="H28" s="114">
        <v>461</v>
      </c>
      <c r="I28" s="140">
        <v>465</v>
      </c>
      <c r="J28" s="115">
        <v>-3</v>
      </c>
      <c r="K28" s="116">
        <v>-0.64516129032258063</v>
      </c>
    </row>
    <row r="29" spans="1:255" ht="14.1" customHeight="1" x14ac:dyDescent="0.2">
      <c r="A29" s="306">
        <v>29</v>
      </c>
      <c r="B29" s="307" t="s">
        <v>246</v>
      </c>
      <c r="C29" s="308"/>
      <c r="D29" s="113">
        <v>1.7930218160721725</v>
      </c>
      <c r="E29" s="115">
        <v>4605</v>
      </c>
      <c r="F29" s="114">
        <v>4669</v>
      </c>
      <c r="G29" s="114">
        <v>4733</v>
      </c>
      <c r="H29" s="114">
        <v>4651</v>
      </c>
      <c r="I29" s="140">
        <v>4485</v>
      </c>
      <c r="J29" s="115">
        <v>120</v>
      </c>
      <c r="K29" s="116">
        <v>2.6755852842809364</v>
      </c>
    </row>
    <row r="30" spans="1:255" ht="14.1" customHeight="1" x14ac:dyDescent="0.2">
      <c r="A30" s="306" t="s">
        <v>247</v>
      </c>
      <c r="B30" s="307" t="s">
        <v>248</v>
      </c>
      <c r="C30" s="308"/>
      <c r="D30" s="113">
        <v>0.34692343933122816</v>
      </c>
      <c r="E30" s="115">
        <v>891</v>
      </c>
      <c r="F30" s="114">
        <v>865</v>
      </c>
      <c r="G30" s="114">
        <v>918</v>
      </c>
      <c r="H30" s="114">
        <v>934</v>
      </c>
      <c r="I30" s="140">
        <v>813</v>
      </c>
      <c r="J30" s="115">
        <v>78</v>
      </c>
      <c r="K30" s="116">
        <v>9.5940959409594093</v>
      </c>
    </row>
    <row r="31" spans="1:255" ht="14.1" customHeight="1" x14ac:dyDescent="0.2">
      <c r="A31" s="306" t="s">
        <v>249</v>
      </c>
      <c r="B31" s="307" t="s">
        <v>250</v>
      </c>
      <c r="C31" s="308"/>
      <c r="D31" s="113">
        <v>1.4262408061394936</v>
      </c>
      <c r="E31" s="115">
        <v>3663</v>
      </c>
      <c r="F31" s="114">
        <v>3753</v>
      </c>
      <c r="G31" s="114">
        <v>3762</v>
      </c>
      <c r="H31" s="114">
        <v>3663</v>
      </c>
      <c r="I31" s="140">
        <v>3617</v>
      </c>
      <c r="J31" s="115">
        <v>46</v>
      </c>
      <c r="K31" s="116">
        <v>1.271772186895217</v>
      </c>
    </row>
    <row r="32" spans="1:255" ht="14.1" customHeight="1" x14ac:dyDescent="0.2">
      <c r="A32" s="306">
        <v>31</v>
      </c>
      <c r="B32" s="307" t="s">
        <v>251</v>
      </c>
      <c r="C32" s="308"/>
      <c r="D32" s="113">
        <v>1.0146829213211903</v>
      </c>
      <c r="E32" s="115">
        <v>2606</v>
      </c>
      <c r="F32" s="114">
        <v>2541</v>
      </c>
      <c r="G32" s="114">
        <v>2474</v>
      </c>
      <c r="H32" s="114">
        <v>2411</v>
      </c>
      <c r="I32" s="140">
        <v>2437</v>
      </c>
      <c r="J32" s="115">
        <v>169</v>
      </c>
      <c r="K32" s="116">
        <v>6.9347558473533031</v>
      </c>
    </row>
    <row r="33" spans="1:11" ht="14.1" customHeight="1" x14ac:dyDescent="0.2">
      <c r="A33" s="306">
        <v>32</v>
      </c>
      <c r="B33" s="307" t="s">
        <v>252</v>
      </c>
      <c r="C33" s="308"/>
      <c r="D33" s="113">
        <v>1.3343508715916037</v>
      </c>
      <c r="E33" s="115">
        <v>3427</v>
      </c>
      <c r="F33" s="114">
        <v>3229</v>
      </c>
      <c r="G33" s="114">
        <v>3337</v>
      </c>
      <c r="H33" s="114">
        <v>3169</v>
      </c>
      <c r="I33" s="140">
        <v>3118</v>
      </c>
      <c r="J33" s="115">
        <v>309</v>
      </c>
      <c r="K33" s="116">
        <v>9.910198845413726</v>
      </c>
    </row>
    <row r="34" spans="1:11" ht="14.1" customHeight="1" x14ac:dyDescent="0.2">
      <c r="A34" s="306">
        <v>33</v>
      </c>
      <c r="B34" s="307" t="s">
        <v>253</v>
      </c>
      <c r="C34" s="308"/>
      <c r="D34" s="113">
        <v>0.93875691608034917</v>
      </c>
      <c r="E34" s="115">
        <v>2411</v>
      </c>
      <c r="F34" s="114">
        <v>2277</v>
      </c>
      <c r="G34" s="114">
        <v>2519</v>
      </c>
      <c r="H34" s="114">
        <v>2368</v>
      </c>
      <c r="I34" s="140">
        <v>2361</v>
      </c>
      <c r="J34" s="115">
        <v>50</v>
      </c>
      <c r="K34" s="116">
        <v>2.1177467174925879</v>
      </c>
    </row>
    <row r="35" spans="1:11" ht="14.1" customHeight="1" x14ac:dyDescent="0.2">
      <c r="A35" s="306">
        <v>34</v>
      </c>
      <c r="B35" s="307" t="s">
        <v>254</v>
      </c>
      <c r="C35" s="308"/>
      <c r="D35" s="113">
        <v>1.771606788952961</v>
      </c>
      <c r="E35" s="115">
        <v>4550</v>
      </c>
      <c r="F35" s="114">
        <v>4625</v>
      </c>
      <c r="G35" s="114">
        <v>4776</v>
      </c>
      <c r="H35" s="114">
        <v>4662</v>
      </c>
      <c r="I35" s="140">
        <v>4643</v>
      </c>
      <c r="J35" s="115">
        <v>-93</v>
      </c>
      <c r="K35" s="116">
        <v>-2.0030152918371744</v>
      </c>
    </row>
    <row r="36" spans="1:11" ht="14.1" customHeight="1" x14ac:dyDescent="0.2">
      <c r="A36" s="306">
        <v>41</v>
      </c>
      <c r="B36" s="307" t="s">
        <v>255</v>
      </c>
      <c r="C36" s="308"/>
      <c r="D36" s="113">
        <v>1.0929451113386728</v>
      </c>
      <c r="E36" s="115">
        <v>2807</v>
      </c>
      <c r="F36" s="114">
        <v>2779</v>
      </c>
      <c r="G36" s="114">
        <v>2787</v>
      </c>
      <c r="H36" s="114">
        <v>2713</v>
      </c>
      <c r="I36" s="140">
        <v>2702</v>
      </c>
      <c r="J36" s="115">
        <v>105</v>
      </c>
      <c r="K36" s="116">
        <v>3.8860103626943006</v>
      </c>
    </row>
    <row r="37" spans="1:11" ht="14.1" customHeight="1" x14ac:dyDescent="0.2">
      <c r="A37" s="306">
        <v>42</v>
      </c>
      <c r="B37" s="307" t="s">
        <v>256</v>
      </c>
      <c r="C37" s="308"/>
      <c r="D37" s="113">
        <v>0.20091189079114896</v>
      </c>
      <c r="E37" s="115">
        <v>516</v>
      </c>
      <c r="F37" s="114">
        <v>503</v>
      </c>
      <c r="G37" s="114">
        <v>495</v>
      </c>
      <c r="H37" s="114">
        <v>491</v>
      </c>
      <c r="I37" s="140">
        <v>479</v>
      </c>
      <c r="J37" s="115">
        <v>37</v>
      </c>
      <c r="K37" s="116">
        <v>7.7244258872651361</v>
      </c>
    </row>
    <row r="38" spans="1:11" ht="14.1" customHeight="1" x14ac:dyDescent="0.2">
      <c r="A38" s="306">
        <v>43</v>
      </c>
      <c r="B38" s="307" t="s">
        <v>257</v>
      </c>
      <c r="C38" s="308"/>
      <c r="D38" s="113">
        <v>3.0308103835626041</v>
      </c>
      <c r="E38" s="115">
        <v>7784</v>
      </c>
      <c r="F38" s="114">
        <v>7645</v>
      </c>
      <c r="G38" s="114">
        <v>7521</v>
      </c>
      <c r="H38" s="114">
        <v>7156</v>
      </c>
      <c r="I38" s="140">
        <v>7050</v>
      </c>
      <c r="J38" s="115">
        <v>734</v>
      </c>
      <c r="K38" s="116">
        <v>10.411347517730496</v>
      </c>
    </row>
    <row r="39" spans="1:11" ht="14.1" customHeight="1" x14ac:dyDescent="0.2">
      <c r="A39" s="306">
        <v>51</v>
      </c>
      <c r="B39" s="307" t="s">
        <v>258</v>
      </c>
      <c r="C39" s="308"/>
      <c r="D39" s="113">
        <v>5.2381156333591612</v>
      </c>
      <c r="E39" s="115">
        <v>13453</v>
      </c>
      <c r="F39" s="114">
        <v>13386</v>
      </c>
      <c r="G39" s="114">
        <v>12440</v>
      </c>
      <c r="H39" s="114">
        <v>12366</v>
      </c>
      <c r="I39" s="140">
        <v>12447</v>
      </c>
      <c r="J39" s="115">
        <v>1006</v>
      </c>
      <c r="K39" s="116">
        <v>8.0822688197959351</v>
      </c>
    </row>
    <row r="40" spans="1:11" ht="14.1" customHeight="1" x14ac:dyDescent="0.2">
      <c r="A40" s="306" t="s">
        <v>259</v>
      </c>
      <c r="B40" s="307" t="s">
        <v>260</v>
      </c>
      <c r="C40" s="308"/>
      <c r="D40" s="113">
        <v>4.5504985807677478</v>
      </c>
      <c r="E40" s="115">
        <v>11687</v>
      </c>
      <c r="F40" s="114">
        <v>11662</v>
      </c>
      <c r="G40" s="114">
        <v>10719</v>
      </c>
      <c r="H40" s="114">
        <v>10697</v>
      </c>
      <c r="I40" s="140">
        <v>10763</v>
      </c>
      <c r="J40" s="115">
        <v>924</v>
      </c>
      <c r="K40" s="116">
        <v>8.584967016631051</v>
      </c>
    </row>
    <row r="41" spans="1:11" ht="14.1" customHeight="1" x14ac:dyDescent="0.2">
      <c r="A41" s="306"/>
      <c r="B41" s="307" t="s">
        <v>261</v>
      </c>
      <c r="C41" s="308"/>
      <c r="D41" s="113">
        <v>3.0300316553037234</v>
      </c>
      <c r="E41" s="115">
        <v>7782</v>
      </c>
      <c r="F41" s="114">
        <v>7761</v>
      </c>
      <c r="G41" s="114">
        <v>7830</v>
      </c>
      <c r="H41" s="114">
        <v>7963</v>
      </c>
      <c r="I41" s="140">
        <v>8063</v>
      </c>
      <c r="J41" s="115">
        <v>-281</v>
      </c>
      <c r="K41" s="116">
        <v>-3.4850551903757907</v>
      </c>
    </row>
    <row r="42" spans="1:11" ht="14.1" customHeight="1" x14ac:dyDescent="0.2">
      <c r="A42" s="306">
        <v>52</v>
      </c>
      <c r="B42" s="307" t="s">
        <v>262</v>
      </c>
      <c r="C42" s="308"/>
      <c r="D42" s="113">
        <v>2.7812279765914285</v>
      </c>
      <c r="E42" s="115">
        <v>7143</v>
      </c>
      <c r="F42" s="114">
        <v>7282</v>
      </c>
      <c r="G42" s="114">
        <v>7249</v>
      </c>
      <c r="H42" s="114">
        <v>7155</v>
      </c>
      <c r="I42" s="140">
        <v>7053</v>
      </c>
      <c r="J42" s="115">
        <v>90</v>
      </c>
      <c r="K42" s="116">
        <v>1.2760527435133986</v>
      </c>
    </row>
    <row r="43" spans="1:11" ht="14.1" customHeight="1" x14ac:dyDescent="0.2">
      <c r="A43" s="306" t="s">
        <v>263</v>
      </c>
      <c r="B43" s="307" t="s">
        <v>264</v>
      </c>
      <c r="C43" s="308"/>
      <c r="D43" s="113">
        <v>2.5347604826557748</v>
      </c>
      <c r="E43" s="115">
        <v>6510</v>
      </c>
      <c r="F43" s="114">
        <v>6614</v>
      </c>
      <c r="G43" s="114">
        <v>6557</v>
      </c>
      <c r="H43" s="114">
        <v>6471</v>
      </c>
      <c r="I43" s="140">
        <v>6405</v>
      </c>
      <c r="J43" s="115">
        <v>105</v>
      </c>
      <c r="K43" s="116">
        <v>1.639344262295082</v>
      </c>
    </row>
    <row r="44" spans="1:11" ht="14.1" customHeight="1" x14ac:dyDescent="0.2">
      <c r="A44" s="306">
        <v>53</v>
      </c>
      <c r="B44" s="307" t="s">
        <v>265</v>
      </c>
      <c r="C44" s="308"/>
      <c r="D44" s="113">
        <v>1.4184535235506894</v>
      </c>
      <c r="E44" s="115">
        <v>3643</v>
      </c>
      <c r="F44" s="114">
        <v>3721</v>
      </c>
      <c r="G44" s="114">
        <v>3746</v>
      </c>
      <c r="H44" s="114">
        <v>3715</v>
      </c>
      <c r="I44" s="140">
        <v>3565</v>
      </c>
      <c r="J44" s="115">
        <v>78</v>
      </c>
      <c r="K44" s="116">
        <v>2.1879382889200563</v>
      </c>
    </row>
    <row r="45" spans="1:11" ht="14.1" customHeight="1" x14ac:dyDescent="0.2">
      <c r="A45" s="306" t="s">
        <v>266</v>
      </c>
      <c r="B45" s="307" t="s">
        <v>267</v>
      </c>
      <c r="C45" s="308"/>
      <c r="D45" s="113">
        <v>1.3343508715916037</v>
      </c>
      <c r="E45" s="115">
        <v>3427</v>
      </c>
      <c r="F45" s="114">
        <v>3514</v>
      </c>
      <c r="G45" s="114">
        <v>3539</v>
      </c>
      <c r="H45" s="114">
        <v>3510</v>
      </c>
      <c r="I45" s="140">
        <v>3363</v>
      </c>
      <c r="J45" s="115">
        <v>64</v>
      </c>
      <c r="K45" s="116">
        <v>1.9030627415997621</v>
      </c>
    </row>
    <row r="46" spans="1:11" ht="14.1" customHeight="1" x14ac:dyDescent="0.2">
      <c r="A46" s="306">
        <v>54</v>
      </c>
      <c r="B46" s="307" t="s">
        <v>268</v>
      </c>
      <c r="C46" s="308"/>
      <c r="D46" s="113">
        <v>3.530364561634395</v>
      </c>
      <c r="E46" s="115">
        <v>9067</v>
      </c>
      <c r="F46" s="114">
        <v>8505</v>
      </c>
      <c r="G46" s="114">
        <v>8467</v>
      </c>
      <c r="H46" s="114">
        <v>8367</v>
      </c>
      <c r="I46" s="140">
        <v>8401</v>
      </c>
      <c r="J46" s="115">
        <v>666</v>
      </c>
      <c r="K46" s="116">
        <v>7.927627663373408</v>
      </c>
    </row>
    <row r="47" spans="1:11" ht="14.1" customHeight="1" x14ac:dyDescent="0.2">
      <c r="A47" s="306">
        <v>61</v>
      </c>
      <c r="B47" s="307" t="s">
        <v>269</v>
      </c>
      <c r="C47" s="308"/>
      <c r="D47" s="113">
        <v>3.6604121808674255</v>
      </c>
      <c r="E47" s="115">
        <v>9401</v>
      </c>
      <c r="F47" s="114">
        <v>9380</v>
      </c>
      <c r="G47" s="114">
        <v>9338</v>
      </c>
      <c r="H47" s="114">
        <v>9111</v>
      </c>
      <c r="I47" s="140">
        <v>9124</v>
      </c>
      <c r="J47" s="115">
        <v>277</v>
      </c>
      <c r="K47" s="116">
        <v>3.0359491451117933</v>
      </c>
    </row>
    <row r="48" spans="1:11" ht="14.1" customHeight="1" x14ac:dyDescent="0.2">
      <c r="A48" s="306">
        <v>62</v>
      </c>
      <c r="B48" s="307" t="s">
        <v>270</v>
      </c>
      <c r="C48" s="308"/>
      <c r="D48" s="113">
        <v>5.4440892578330331</v>
      </c>
      <c r="E48" s="115">
        <v>13982</v>
      </c>
      <c r="F48" s="114">
        <v>14193</v>
      </c>
      <c r="G48" s="114">
        <v>13991</v>
      </c>
      <c r="H48" s="114">
        <v>13774</v>
      </c>
      <c r="I48" s="140">
        <v>13898</v>
      </c>
      <c r="J48" s="115">
        <v>84</v>
      </c>
      <c r="K48" s="116">
        <v>0.60440351129658942</v>
      </c>
    </row>
    <row r="49" spans="1:11" ht="14.1" customHeight="1" x14ac:dyDescent="0.2">
      <c r="A49" s="306">
        <v>63</v>
      </c>
      <c r="B49" s="307" t="s">
        <v>271</v>
      </c>
      <c r="C49" s="308"/>
      <c r="D49" s="113">
        <v>2.1306005162968358</v>
      </c>
      <c r="E49" s="115">
        <v>5472</v>
      </c>
      <c r="F49" s="114">
        <v>5740</v>
      </c>
      <c r="G49" s="114">
        <v>5500</v>
      </c>
      <c r="H49" s="114">
        <v>5463</v>
      </c>
      <c r="I49" s="140">
        <v>5401</v>
      </c>
      <c r="J49" s="115">
        <v>71</v>
      </c>
      <c r="K49" s="116">
        <v>1.3145713756711721</v>
      </c>
    </row>
    <row r="50" spans="1:11" ht="14.1" customHeight="1" x14ac:dyDescent="0.2">
      <c r="A50" s="306" t="s">
        <v>272</v>
      </c>
      <c r="B50" s="307" t="s">
        <v>273</v>
      </c>
      <c r="C50" s="308"/>
      <c r="D50" s="113">
        <v>0.35587881430835305</v>
      </c>
      <c r="E50" s="115">
        <v>914</v>
      </c>
      <c r="F50" s="114">
        <v>949</v>
      </c>
      <c r="G50" s="114">
        <v>928</v>
      </c>
      <c r="H50" s="114">
        <v>882</v>
      </c>
      <c r="I50" s="140">
        <v>896</v>
      </c>
      <c r="J50" s="115">
        <v>18</v>
      </c>
      <c r="K50" s="116">
        <v>2.0089285714285716</v>
      </c>
    </row>
    <row r="51" spans="1:11" ht="14.1" customHeight="1" x14ac:dyDescent="0.2">
      <c r="A51" s="306" t="s">
        <v>274</v>
      </c>
      <c r="B51" s="307" t="s">
        <v>275</v>
      </c>
      <c r="C51" s="308"/>
      <c r="D51" s="113">
        <v>1.316440121637354</v>
      </c>
      <c r="E51" s="115">
        <v>3381</v>
      </c>
      <c r="F51" s="114">
        <v>3572</v>
      </c>
      <c r="G51" s="114">
        <v>3691</v>
      </c>
      <c r="H51" s="114">
        <v>3709</v>
      </c>
      <c r="I51" s="140">
        <v>3614</v>
      </c>
      <c r="J51" s="115">
        <v>-233</v>
      </c>
      <c r="K51" s="116">
        <v>-6.4471499723298287</v>
      </c>
    </row>
    <row r="52" spans="1:11" ht="14.1" customHeight="1" x14ac:dyDescent="0.2">
      <c r="A52" s="306">
        <v>71</v>
      </c>
      <c r="B52" s="307" t="s">
        <v>276</v>
      </c>
      <c r="C52" s="308"/>
      <c r="D52" s="113">
        <v>18.407578583415425</v>
      </c>
      <c r="E52" s="115">
        <v>47276</v>
      </c>
      <c r="F52" s="114">
        <v>47221</v>
      </c>
      <c r="G52" s="114">
        <v>46963</v>
      </c>
      <c r="H52" s="114">
        <v>46089</v>
      </c>
      <c r="I52" s="140">
        <v>45968</v>
      </c>
      <c r="J52" s="115">
        <v>1308</v>
      </c>
      <c r="K52" s="116">
        <v>2.8454577097111033</v>
      </c>
    </row>
    <row r="53" spans="1:11" ht="14.1" customHeight="1" x14ac:dyDescent="0.2">
      <c r="A53" s="306" t="s">
        <v>277</v>
      </c>
      <c r="B53" s="307" t="s">
        <v>278</v>
      </c>
      <c r="C53" s="308"/>
      <c r="D53" s="113">
        <v>6.9493709822488894</v>
      </c>
      <c r="E53" s="115">
        <v>17848</v>
      </c>
      <c r="F53" s="114">
        <v>17694</v>
      </c>
      <c r="G53" s="114">
        <v>17563</v>
      </c>
      <c r="H53" s="114">
        <v>17027</v>
      </c>
      <c r="I53" s="140">
        <v>16912</v>
      </c>
      <c r="J53" s="115">
        <v>936</v>
      </c>
      <c r="K53" s="116">
        <v>5.5345316934720907</v>
      </c>
    </row>
    <row r="54" spans="1:11" ht="14.1" customHeight="1" x14ac:dyDescent="0.2">
      <c r="A54" s="306" t="s">
        <v>279</v>
      </c>
      <c r="B54" s="307" t="s">
        <v>280</v>
      </c>
      <c r="C54" s="308"/>
      <c r="D54" s="113">
        <v>9.428841758524154</v>
      </c>
      <c r="E54" s="115">
        <v>24216</v>
      </c>
      <c r="F54" s="114">
        <v>24314</v>
      </c>
      <c r="G54" s="114">
        <v>24273</v>
      </c>
      <c r="H54" s="114">
        <v>24070</v>
      </c>
      <c r="I54" s="140">
        <v>24052</v>
      </c>
      <c r="J54" s="115">
        <v>164</v>
      </c>
      <c r="K54" s="116">
        <v>0.68185597871278891</v>
      </c>
    </row>
    <row r="55" spans="1:11" ht="14.1" customHeight="1" x14ac:dyDescent="0.2">
      <c r="A55" s="306">
        <v>72</v>
      </c>
      <c r="B55" s="307" t="s">
        <v>281</v>
      </c>
      <c r="C55" s="308"/>
      <c r="D55" s="113">
        <v>4.5874881730645685</v>
      </c>
      <c r="E55" s="115">
        <v>11782</v>
      </c>
      <c r="F55" s="114">
        <v>11899</v>
      </c>
      <c r="G55" s="114">
        <v>11884</v>
      </c>
      <c r="H55" s="114">
        <v>11644</v>
      </c>
      <c r="I55" s="140">
        <v>11847</v>
      </c>
      <c r="J55" s="115">
        <v>-65</v>
      </c>
      <c r="K55" s="116">
        <v>-0.54866210855068798</v>
      </c>
    </row>
    <row r="56" spans="1:11" ht="14.1" customHeight="1" x14ac:dyDescent="0.2">
      <c r="A56" s="306" t="s">
        <v>282</v>
      </c>
      <c r="B56" s="307" t="s">
        <v>283</v>
      </c>
      <c r="C56" s="308"/>
      <c r="D56" s="113">
        <v>2.179271032476862</v>
      </c>
      <c r="E56" s="115">
        <v>5597</v>
      </c>
      <c r="F56" s="114">
        <v>5674</v>
      </c>
      <c r="G56" s="114">
        <v>5727</v>
      </c>
      <c r="H56" s="114">
        <v>5663</v>
      </c>
      <c r="I56" s="140">
        <v>5851</v>
      </c>
      <c r="J56" s="115">
        <v>-254</v>
      </c>
      <c r="K56" s="116">
        <v>-4.3411382669629122</v>
      </c>
    </row>
    <row r="57" spans="1:11" ht="14.1" customHeight="1" x14ac:dyDescent="0.2">
      <c r="A57" s="306" t="s">
        <v>284</v>
      </c>
      <c r="B57" s="307" t="s">
        <v>285</v>
      </c>
      <c r="C57" s="308"/>
      <c r="D57" s="113">
        <v>1.7521385824809503</v>
      </c>
      <c r="E57" s="115">
        <v>4500</v>
      </c>
      <c r="F57" s="114">
        <v>4519</v>
      </c>
      <c r="G57" s="114">
        <v>4434</v>
      </c>
      <c r="H57" s="114">
        <v>4333</v>
      </c>
      <c r="I57" s="140">
        <v>4344</v>
      </c>
      <c r="J57" s="115">
        <v>156</v>
      </c>
      <c r="K57" s="116">
        <v>3.5911602209944751</v>
      </c>
    </row>
    <row r="58" spans="1:11" ht="14.1" customHeight="1" x14ac:dyDescent="0.2">
      <c r="A58" s="306">
        <v>73</v>
      </c>
      <c r="B58" s="307" t="s">
        <v>286</v>
      </c>
      <c r="C58" s="308"/>
      <c r="D58" s="113">
        <v>3.6935081318698435</v>
      </c>
      <c r="E58" s="115">
        <v>9486</v>
      </c>
      <c r="F58" s="114">
        <v>9435</v>
      </c>
      <c r="G58" s="114">
        <v>9430</v>
      </c>
      <c r="H58" s="114">
        <v>9218</v>
      </c>
      <c r="I58" s="140">
        <v>9256</v>
      </c>
      <c r="J58" s="115">
        <v>230</v>
      </c>
      <c r="K58" s="116">
        <v>2.4848746758859117</v>
      </c>
    </row>
    <row r="59" spans="1:11" ht="14.1" customHeight="1" x14ac:dyDescent="0.2">
      <c r="A59" s="306" t="s">
        <v>287</v>
      </c>
      <c r="B59" s="307" t="s">
        <v>288</v>
      </c>
      <c r="C59" s="308"/>
      <c r="D59" s="113">
        <v>2.616137585708779</v>
      </c>
      <c r="E59" s="115">
        <v>6719</v>
      </c>
      <c r="F59" s="114">
        <v>6684</v>
      </c>
      <c r="G59" s="114">
        <v>6669</v>
      </c>
      <c r="H59" s="114">
        <v>6559</v>
      </c>
      <c r="I59" s="140">
        <v>6582</v>
      </c>
      <c r="J59" s="115">
        <v>137</v>
      </c>
      <c r="K59" s="116">
        <v>2.0814342145244606</v>
      </c>
    </row>
    <row r="60" spans="1:11" ht="14.1" customHeight="1" x14ac:dyDescent="0.2">
      <c r="A60" s="306">
        <v>81</v>
      </c>
      <c r="B60" s="307" t="s">
        <v>289</v>
      </c>
      <c r="C60" s="308"/>
      <c r="D60" s="113">
        <v>9.0480436399316275</v>
      </c>
      <c r="E60" s="115">
        <v>23238</v>
      </c>
      <c r="F60" s="114">
        <v>23320</v>
      </c>
      <c r="G60" s="114">
        <v>23225</v>
      </c>
      <c r="H60" s="114">
        <v>22843</v>
      </c>
      <c r="I60" s="140">
        <v>22789</v>
      </c>
      <c r="J60" s="115">
        <v>449</v>
      </c>
      <c r="K60" s="116">
        <v>1.9702488042476634</v>
      </c>
    </row>
    <row r="61" spans="1:11" ht="14.1" customHeight="1" x14ac:dyDescent="0.2">
      <c r="A61" s="306" t="s">
        <v>290</v>
      </c>
      <c r="B61" s="307" t="s">
        <v>291</v>
      </c>
      <c r="C61" s="308"/>
      <c r="D61" s="113">
        <v>2.2143138041264812</v>
      </c>
      <c r="E61" s="115">
        <v>5687</v>
      </c>
      <c r="F61" s="114">
        <v>5717</v>
      </c>
      <c r="G61" s="114">
        <v>5758</v>
      </c>
      <c r="H61" s="114">
        <v>5550</v>
      </c>
      <c r="I61" s="140">
        <v>5529</v>
      </c>
      <c r="J61" s="115">
        <v>158</v>
      </c>
      <c r="K61" s="116">
        <v>2.8576596129499006</v>
      </c>
    </row>
    <row r="62" spans="1:11" ht="14.1" customHeight="1" x14ac:dyDescent="0.2">
      <c r="A62" s="306" t="s">
        <v>292</v>
      </c>
      <c r="B62" s="307" t="s">
        <v>293</v>
      </c>
      <c r="C62" s="308"/>
      <c r="D62" s="113">
        <v>3.8231663869734338</v>
      </c>
      <c r="E62" s="115">
        <v>9819</v>
      </c>
      <c r="F62" s="114">
        <v>9893</v>
      </c>
      <c r="G62" s="114">
        <v>9825</v>
      </c>
      <c r="H62" s="114">
        <v>9705</v>
      </c>
      <c r="I62" s="140">
        <v>9717</v>
      </c>
      <c r="J62" s="115">
        <v>102</v>
      </c>
      <c r="K62" s="116">
        <v>1.0497066995986415</v>
      </c>
    </row>
    <row r="63" spans="1:11" ht="14.1" customHeight="1" x14ac:dyDescent="0.2">
      <c r="A63" s="306"/>
      <c r="B63" s="307" t="s">
        <v>294</v>
      </c>
      <c r="C63" s="308"/>
      <c r="D63" s="113">
        <v>3.4139446869317718</v>
      </c>
      <c r="E63" s="115">
        <v>8768</v>
      </c>
      <c r="F63" s="114">
        <v>8844</v>
      </c>
      <c r="G63" s="114">
        <v>8783</v>
      </c>
      <c r="H63" s="114">
        <v>8698</v>
      </c>
      <c r="I63" s="140">
        <v>8710</v>
      </c>
      <c r="J63" s="115">
        <v>58</v>
      </c>
      <c r="K63" s="116">
        <v>0.66590126291618834</v>
      </c>
    </row>
    <row r="64" spans="1:11" ht="14.1" customHeight="1" x14ac:dyDescent="0.2">
      <c r="A64" s="306" t="s">
        <v>295</v>
      </c>
      <c r="B64" s="307" t="s">
        <v>296</v>
      </c>
      <c r="C64" s="308"/>
      <c r="D64" s="113">
        <v>1.268548333716208</v>
      </c>
      <c r="E64" s="115">
        <v>3258</v>
      </c>
      <c r="F64" s="114">
        <v>3230</v>
      </c>
      <c r="G64" s="114">
        <v>3205</v>
      </c>
      <c r="H64" s="114">
        <v>3197</v>
      </c>
      <c r="I64" s="140">
        <v>3193</v>
      </c>
      <c r="J64" s="115">
        <v>65</v>
      </c>
      <c r="K64" s="116">
        <v>2.0357031005324147</v>
      </c>
    </row>
    <row r="65" spans="1:11" ht="14.1" customHeight="1" x14ac:dyDescent="0.2">
      <c r="A65" s="306" t="s">
        <v>297</v>
      </c>
      <c r="B65" s="307" t="s">
        <v>298</v>
      </c>
      <c r="C65" s="308"/>
      <c r="D65" s="113">
        <v>0.73901311767752087</v>
      </c>
      <c r="E65" s="115">
        <v>1898</v>
      </c>
      <c r="F65" s="114">
        <v>1889</v>
      </c>
      <c r="G65" s="114">
        <v>1846</v>
      </c>
      <c r="H65" s="114">
        <v>1849</v>
      </c>
      <c r="I65" s="140">
        <v>1839</v>
      </c>
      <c r="J65" s="115">
        <v>59</v>
      </c>
      <c r="K65" s="116">
        <v>3.2082653616095702</v>
      </c>
    </row>
    <row r="66" spans="1:11" ht="14.1" customHeight="1" x14ac:dyDescent="0.2">
      <c r="A66" s="306">
        <v>82</v>
      </c>
      <c r="B66" s="307" t="s">
        <v>299</v>
      </c>
      <c r="C66" s="308"/>
      <c r="D66" s="113">
        <v>3.2227668993766279</v>
      </c>
      <c r="E66" s="115">
        <v>8277</v>
      </c>
      <c r="F66" s="114">
        <v>8384</v>
      </c>
      <c r="G66" s="114">
        <v>8261</v>
      </c>
      <c r="H66" s="114">
        <v>8133</v>
      </c>
      <c r="I66" s="140">
        <v>8046</v>
      </c>
      <c r="J66" s="115">
        <v>231</v>
      </c>
      <c r="K66" s="116">
        <v>2.8709917971662939</v>
      </c>
    </row>
    <row r="67" spans="1:11" ht="14.1" customHeight="1" x14ac:dyDescent="0.2">
      <c r="A67" s="306" t="s">
        <v>300</v>
      </c>
      <c r="B67" s="307" t="s">
        <v>301</v>
      </c>
      <c r="C67" s="308"/>
      <c r="D67" s="113">
        <v>2.2275521845274482</v>
      </c>
      <c r="E67" s="115">
        <v>5721</v>
      </c>
      <c r="F67" s="114">
        <v>5824</v>
      </c>
      <c r="G67" s="114">
        <v>5697</v>
      </c>
      <c r="H67" s="114">
        <v>5623</v>
      </c>
      <c r="I67" s="140">
        <v>5528</v>
      </c>
      <c r="J67" s="115">
        <v>193</v>
      </c>
      <c r="K67" s="116">
        <v>3.491316931982634</v>
      </c>
    </row>
    <row r="68" spans="1:11" ht="14.1" customHeight="1" x14ac:dyDescent="0.2">
      <c r="A68" s="306" t="s">
        <v>302</v>
      </c>
      <c r="B68" s="307" t="s">
        <v>303</v>
      </c>
      <c r="C68" s="308"/>
      <c r="D68" s="113">
        <v>0.45244111840952539</v>
      </c>
      <c r="E68" s="115">
        <v>1162</v>
      </c>
      <c r="F68" s="114">
        <v>1174</v>
      </c>
      <c r="G68" s="114">
        <v>1177</v>
      </c>
      <c r="H68" s="114">
        <v>1172</v>
      </c>
      <c r="I68" s="140">
        <v>1170</v>
      </c>
      <c r="J68" s="115">
        <v>-8</v>
      </c>
      <c r="K68" s="116">
        <v>-0.68376068376068377</v>
      </c>
    </row>
    <row r="69" spans="1:11" ht="14.1" customHeight="1" x14ac:dyDescent="0.2">
      <c r="A69" s="306">
        <v>83</v>
      </c>
      <c r="B69" s="307" t="s">
        <v>304</v>
      </c>
      <c r="C69" s="308"/>
      <c r="D69" s="113">
        <v>5.5768624259721449</v>
      </c>
      <c r="E69" s="115">
        <v>14323</v>
      </c>
      <c r="F69" s="114">
        <v>14243</v>
      </c>
      <c r="G69" s="114">
        <v>14082</v>
      </c>
      <c r="H69" s="114">
        <v>13819</v>
      </c>
      <c r="I69" s="140">
        <v>13827</v>
      </c>
      <c r="J69" s="115">
        <v>496</v>
      </c>
      <c r="K69" s="116">
        <v>3.5871844941057351</v>
      </c>
    </row>
    <row r="70" spans="1:11" ht="14.1" customHeight="1" x14ac:dyDescent="0.2">
      <c r="A70" s="306" t="s">
        <v>305</v>
      </c>
      <c r="B70" s="307" t="s">
        <v>306</v>
      </c>
      <c r="C70" s="308"/>
      <c r="D70" s="113">
        <v>4.4987131515522005</v>
      </c>
      <c r="E70" s="115">
        <v>11554</v>
      </c>
      <c r="F70" s="114">
        <v>11495</v>
      </c>
      <c r="G70" s="114">
        <v>11324</v>
      </c>
      <c r="H70" s="114">
        <v>11112</v>
      </c>
      <c r="I70" s="140">
        <v>11153</v>
      </c>
      <c r="J70" s="115">
        <v>401</v>
      </c>
      <c r="K70" s="116">
        <v>3.5954451717026807</v>
      </c>
    </row>
    <row r="71" spans="1:11" ht="14.1" customHeight="1" x14ac:dyDescent="0.2">
      <c r="A71" s="306"/>
      <c r="B71" s="307" t="s">
        <v>307</v>
      </c>
      <c r="C71" s="308"/>
      <c r="D71" s="113">
        <v>2.1601921901342918</v>
      </c>
      <c r="E71" s="115">
        <v>5548</v>
      </c>
      <c r="F71" s="114">
        <v>5544</v>
      </c>
      <c r="G71" s="114">
        <v>5526</v>
      </c>
      <c r="H71" s="114">
        <v>5384</v>
      </c>
      <c r="I71" s="140">
        <v>5414</v>
      </c>
      <c r="J71" s="115">
        <v>134</v>
      </c>
      <c r="K71" s="116">
        <v>2.4750646472109348</v>
      </c>
    </row>
    <row r="72" spans="1:11" ht="14.1" customHeight="1" x14ac:dyDescent="0.2">
      <c r="A72" s="306">
        <v>84</v>
      </c>
      <c r="B72" s="307" t="s">
        <v>308</v>
      </c>
      <c r="C72" s="308"/>
      <c r="D72" s="113">
        <v>2.4841431458285474</v>
      </c>
      <c r="E72" s="115">
        <v>6380</v>
      </c>
      <c r="F72" s="114">
        <v>6435</v>
      </c>
      <c r="G72" s="114">
        <v>6292</v>
      </c>
      <c r="H72" s="114">
        <v>6351</v>
      </c>
      <c r="I72" s="140">
        <v>6310</v>
      </c>
      <c r="J72" s="115">
        <v>70</v>
      </c>
      <c r="K72" s="116">
        <v>1.1093502377179081</v>
      </c>
    </row>
    <row r="73" spans="1:11" ht="14.1" customHeight="1" x14ac:dyDescent="0.2">
      <c r="A73" s="306" t="s">
        <v>309</v>
      </c>
      <c r="B73" s="307" t="s">
        <v>310</v>
      </c>
      <c r="C73" s="308"/>
      <c r="D73" s="113">
        <v>0.52758839539148616</v>
      </c>
      <c r="E73" s="115">
        <v>1355</v>
      </c>
      <c r="F73" s="114">
        <v>1320</v>
      </c>
      <c r="G73" s="114">
        <v>1284</v>
      </c>
      <c r="H73" s="114">
        <v>1347</v>
      </c>
      <c r="I73" s="140">
        <v>1329</v>
      </c>
      <c r="J73" s="115">
        <v>26</v>
      </c>
      <c r="K73" s="116">
        <v>1.9563581640331076</v>
      </c>
    </row>
    <row r="74" spans="1:11" ht="14.1" customHeight="1" x14ac:dyDescent="0.2">
      <c r="A74" s="306" t="s">
        <v>311</v>
      </c>
      <c r="B74" s="307" t="s">
        <v>312</v>
      </c>
      <c r="C74" s="308"/>
      <c r="D74" s="113">
        <v>0.44543256407960158</v>
      </c>
      <c r="E74" s="115">
        <v>1144</v>
      </c>
      <c r="F74" s="114">
        <v>1139</v>
      </c>
      <c r="G74" s="114">
        <v>1091</v>
      </c>
      <c r="H74" s="114">
        <v>1079</v>
      </c>
      <c r="I74" s="140">
        <v>1096</v>
      </c>
      <c r="J74" s="115">
        <v>48</v>
      </c>
      <c r="K74" s="116">
        <v>4.3795620437956204</v>
      </c>
    </row>
    <row r="75" spans="1:11" ht="14.1" customHeight="1" x14ac:dyDescent="0.2">
      <c r="A75" s="306" t="s">
        <v>313</v>
      </c>
      <c r="B75" s="307" t="s">
        <v>314</v>
      </c>
      <c r="C75" s="308"/>
      <c r="D75" s="113">
        <v>1.0438852310292062</v>
      </c>
      <c r="E75" s="115">
        <v>2681</v>
      </c>
      <c r="F75" s="114">
        <v>2763</v>
      </c>
      <c r="G75" s="114">
        <v>2698</v>
      </c>
      <c r="H75" s="114">
        <v>2732</v>
      </c>
      <c r="I75" s="140">
        <v>2703</v>
      </c>
      <c r="J75" s="115">
        <v>-22</v>
      </c>
      <c r="K75" s="116">
        <v>-0.81391046984831672</v>
      </c>
    </row>
    <row r="76" spans="1:11" ht="14.1" customHeight="1" x14ac:dyDescent="0.2">
      <c r="A76" s="306">
        <v>91</v>
      </c>
      <c r="B76" s="307" t="s">
        <v>315</v>
      </c>
      <c r="C76" s="308"/>
      <c r="D76" s="113">
        <v>0.35315326540227154</v>
      </c>
      <c r="E76" s="115">
        <v>907</v>
      </c>
      <c r="F76" s="114">
        <v>899</v>
      </c>
      <c r="G76" s="114">
        <v>890</v>
      </c>
      <c r="H76" s="114">
        <v>891</v>
      </c>
      <c r="I76" s="140">
        <v>893</v>
      </c>
      <c r="J76" s="115">
        <v>14</v>
      </c>
      <c r="K76" s="116">
        <v>1.5677491601343785</v>
      </c>
    </row>
    <row r="77" spans="1:11" ht="14.1" customHeight="1" x14ac:dyDescent="0.2">
      <c r="A77" s="306">
        <v>92</v>
      </c>
      <c r="B77" s="307" t="s">
        <v>316</v>
      </c>
      <c r="C77" s="308"/>
      <c r="D77" s="113">
        <v>3.7223210774484188</v>
      </c>
      <c r="E77" s="115">
        <v>9560</v>
      </c>
      <c r="F77" s="114">
        <v>9314</v>
      </c>
      <c r="G77" s="114">
        <v>9214</v>
      </c>
      <c r="H77" s="114">
        <v>9258</v>
      </c>
      <c r="I77" s="140">
        <v>9160</v>
      </c>
      <c r="J77" s="115">
        <v>400</v>
      </c>
      <c r="K77" s="116">
        <v>4.3668122270742362</v>
      </c>
    </row>
    <row r="78" spans="1:11" ht="14.1" customHeight="1" x14ac:dyDescent="0.2">
      <c r="A78" s="306">
        <v>93</v>
      </c>
      <c r="B78" s="307" t="s">
        <v>317</v>
      </c>
      <c r="C78" s="308"/>
      <c r="D78" s="113">
        <v>0.21765454835707806</v>
      </c>
      <c r="E78" s="115">
        <v>559</v>
      </c>
      <c r="F78" s="114">
        <v>569</v>
      </c>
      <c r="G78" s="114">
        <v>571</v>
      </c>
      <c r="H78" s="114">
        <v>552</v>
      </c>
      <c r="I78" s="140">
        <v>566</v>
      </c>
      <c r="J78" s="115">
        <v>-7</v>
      </c>
      <c r="K78" s="116">
        <v>-1.2367491166077738</v>
      </c>
    </row>
    <row r="79" spans="1:11" ht="14.1" customHeight="1" x14ac:dyDescent="0.2">
      <c r="A79" s="306">
        <v>94</v>
      </c>
      <c r="B79" s="307" t="s">
        <v>318</v>
      </c>
      <c r="C79" s="308"/>
      <c r="D79" s="113">
        <v>0.41661961850102597</v>
      </c>
      <c r="E79" s="115">
        <v>1070</v>
      </c>
      <c r="F79" s="114">
        <v>1088</v>
      </c>
      <c r="G79" s="114">
        <v>1060</v>
      </c>
      <c r="H79" s="114">
        <v>1027</v>
      </c>
      <c r="I79" s="140">
        <v>1056</v>
      </c>
      <c r="J79" s="115">
        <v>14</v>
      </c>
      <c r="K79" s="116">
        <v>1.3257575757575757</v>
      </c>
    </row>
    <row r="80" spans="1:11" ht="14.1" customHeight="1" x14ac:dyDescent="0.2">
      <c r="A80" s="306" t="s">
        <v>319</v>
      </c>
      <c r="B80" s="307" t="s">
        <v>320</v>
      </c>
      <c r="C80" s="308"/>
      <c r="D80" s="113">
        <v>3.1149130355216897E-3</v>
      </c>
      <c r="E80" s="115">
        <v>8</v>
      </c>
      <c r="F80" s="114">
        <v>8</v>
      </c>
      <c r="G80" s="114">
        <v>9</v>
      </c>
      <c r="H80" s="114">
        <v>9</v>
      </c>
      <c r="I80" s="140">
        <v>8</v>
      </c>
      <c r="J80" s="115">
        <v>0</v>
      </c>
      <c r="K80" s="116">
        <v>0</v>
      </c>
    </row>
    <row r="81" spans="1:11" ht="14.1" customHeight="1" x14ac:dyDescent="0.2">
      <c r="A81" s="310" t="s">
        <v>321</v>
      </c>
      <c r="B81" s="311" t="s">
        <v>224</v>
      </c>
      <c r="C81" s="312"/>
      <c r="D81" s="125">
        <v>0.49371371613018777</v>
      </c>
      <c r="E81" s="143">
        <v>1268</v>
      </c>
      <c r="F81" s="144">
        <v>1292</v>
      </c>
      <c r="G81" s="144">
        <v>1289</v>
      </c>
      <c r="H81" s="144">
        <v>1292</v>
      </c>
      <c r="I81" s="145">
        <v>1305</v>
      </c>
      <c r="J81" s="143">
        <v>-37</v>
      </c>
      <c r="K81" s="146">
        <v>-2.8352490421455938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56094</v>
      </c>
      <c r="E12" s="114">
        <v>58316</v>
      </c>
      <c r="F12" s="114">
        <v>58155</v>
      </c>
      <c r="G12" s="114">
        <v>58579</v>
      </c>
      <c r="H12" s="140">
        <v>56885</v>
      </c>
      <c r="I12" s="115">
        <v>-791</v>
      </c>
      <c r="J12" s="116">
        <v>-1.3905247429023468</v>
      </c>
      <c r="K12"/>
      <c r="L12"/>
      <c r="M12"/>
      <c r="N12"/>
      <c r="O12"/>
      <c r="P12"/>
    </row>
    <row r="13" spans="1:16" s="110" customFormat="1" ht="14.45" customHeight="1" x14ac:dyDescent="0.2">
      <c r="A13" s="120" t="s">
        <v>105</v>
      </c>
      <c r="B13" s="119" t="s">
        <v>106</v>
      </c>
      <c r="C13" s="113">
        <v>41.669340749456268</v>
      </c>
      <c r="D13" s="115">
        <v>23374</v>
      </c>
      <c r="E13" s="114">
        <v>24280</v>
      </c>
      <c r="F13" s="114">
        <v>24217</v>
      </c>
      <c r="G13" s="114">
        <v>24457</v>
      </c>
      <c r="H13" s="140">
        <v>23491</v>
      </c>
      <c r="I13" s="115">
        <v>-117</v>
      </c>
      <c r="J13" s="116">
        <v>-0.49806308799114557</v>
      </c>
      <c r="K13"/>
      <c r="L13"/>
      <c r="M13"/>
      <c r="N13"/>
      <c r="O13"/>
      <c r="P13"/>
    </row>
    <row r="14" spans="1:16" s="110" customFormat="1" ht="14.45" customHeight="1" x14ac:dyDescent="0.2">
      <c r="A14" s="120"/>
      <c r="B14" s="119" t="s">
        <v>107</v>
      </c>
      <c r="C14" s="113">
        <v>58.330659250543732</v>
      </c>
      <c r="D14" s="115">
        <v>32720</v>
      </c>
      <c r="E14" s="114">
        <v>34036</v>
      </c>
      <c r="F14" s="114">
        <v>33938</v>
      </c>
      <c r="G14" s="114">
        <v>34122</v>
      </c>
      <c r="H14" s="140">
        <v>33394</v>
      </c>
      <c r="I14" s="115">
        <v>-674</v>
      </c>
      <c r="J14" s="116">
        <v>-2.0183266455051805</v>
      </c>
      <c r="K14"/>
      <c r="L14"/>
      <c r="M14"/>
      <c r="N14"/>
      <c r="O14"/>
      <c r="P14"/>
    </row>
    <row r="15" spans="1:16" s="110" customFormat="1" ht="14.45" customHeight="1" x14ac:dyDescent="0.2">
      <c r="A15" s="118" t="s">
        <v>105</v>
      </c>
      <c r="B15" s="121" t="s">
        <v>108</v>
      </c>
      <c r="C15" s="113">
        <v>17.697079901593753</v>
      </c>
      <c r="D15" s="115">
        <v>9927</v>
      </c>
      <c r="E15" s="114">
        <v>10635</v>
      </c>
      <c r="F15" s="114">
        <v>10588</v>
      </c>
      <c r="G15" s="114">
        <v>10946</v>
      </c>
      <c r="H15" s="140">
        <v>10138</v>
      </c>
      <c r="I15" s="115">
        <v>-211</v>
      </c>
      <c r="J15" s="116">
        <v>-2.0812783586506214</v>
      </c>
      <c r="K15"/>
      <c r="L15"/>
      <c r="M15"/>
      <c r="N15"/>
      <c r="O15"/>
      <c r="P15"/>
    </row>
    <row r="16" spans="1:16" s="110" customFormat="1" ht="14.45" customHeight="1" x14ac:dyDescent="0.2">
      <c r="A16" s="118"/>
      <c r="B16" s="121" t="s">
        <v>109</v>
      </c>
      <c r="C16" s="113">
        <v>50.832531108496454</v>
      </c>
      <c r="D16" s="115">
        <v>28514</v>
      </c>
      <c r="E16" s="114">
        <v>29525</v>
      </c>
      <c r="F16" s="114">
        <v>29606</v>
      </c>
      <c r="G16" s="114">
        <v>29744</v>
      </c>
      <c r="H16" s="140">
        <v>29403</v>
      </c>
      <c r="I16" s="115">
        <v>-889</v>
      </c>
      <c r="J16" s="116">
        <v>-3.0235010032989833</v>
      </c>
      <c r="K16"/>
      <c r="L16"/>
      <c r="M16"/>
      <c r="N16"/>
      <c r="O16"/>
      <c r="P16"/>
    </row>
    <row r="17" spans="1:16" s="110" customFormat="1" ht="14.45" customHeight="1" x14ac:dyDescent="0.2">
      <c r="A17" s="118"/>
      <c r="B17" s="121" t="s">
        <v>110</v>
      </c>
      <c r="C17" s="113">
        <v>17.976967233572218</v>
      </c>
      <c r="D17" s="115">
        <v>10084</v>
      </c>
      <c r="E17" s="114">
        <v>10329</v>
      </c>
      <c r="F17" s="114">
        <v>10384</v>
      </c>
      <c r="G17" s="114">
        <v>10365</v>
      </c>
      <c r="H17" s="140">
        <v>10030</v>
      </c>
      <c r="I17" s="115">
        <v>54</v>
      </c>
      <c r="J17" s="116">
        <v>0.53838484546360921</v>
      </c>
      <c r="K17"/>
      <c r="L17"/>
      <c r="M17"/>
      <c r="N17"/>
      <c r="O17"/>
      <c r="P17"/>
    </row>
    <row r="18" spans="1:16" s="110" customFormat="1" ht="14.45" customHeight="1" x14ac:dyDescent="0.2">
      <c r="A18" s="120"/>
      <c r="B18" s="121" t="s">
        <v>111</v>
      </c>
      <c r="C18" s="113">
        <v>13.49163903447784</v>
      </c>
      <c r="D18" s="115">
        <v>7568</v>
      </c>
      <c r="E18" s="114">
        <v>7827</v>
      </c>
      <c r="F18" s="114">
        <v>7577</v>
      </c>
      <c r="G18" s="114">
        <v>7524</v>
      </c>
      <c r="H18" s="140">
        <v>7314</v>
      </c>
      <c r="I18" s="115">
        <v>254</v>
      </c>
      <c r="J18" s="116">
        <v>3.4727919059338257</v>
      </c>
      <c r="K18"/>
      <c r="L18"/>
      <c r="M18"/>
      <c r="N18"/>
      <c r="O18"/>
      <c r="P18"/>
    </row>
    <row r="19" spans="1:16" s="110" customFormat="1" ht="14.45" customHeight="1" x14ac:dyDescent="0.2">
      <c r="A19" s="120"/>
      <c r="B19" s="121" t="s">
        <v>112</v>
      </c>
      <c r="C19" s="113">
        <v>1.3726958319962919</v>
      </c>
      <c r="D19" s="115">
        <v>770</v>
      </c>
      <c r="E19" s="114">
        <v>758</v>
      </c>
      <c r="F19" s="114">
        <v>754</v>
      </c>
      <c r="G19" s="114">
        <v>664</v>
      </c>
      <c r="H19" s="140">
        <v>639</v>
      </c>
      <c r="I19" s="115">
        <v>131</v>
      </c>
      <c r="J19" s="116">
        <v>20.500782472613459</v>
      </c>
      <c r="K19"/>
      <c r="L19"/>
      <c r="M19"/>
      <c r="N19"/>
      <c r="O19"/>
      <c r="P19"/>
    </row>
    <row r="20" spans="1:16" s="110" customFormat="1" ht="14.45" customHeight="1" x14ac:dyDescent="0.2">
      <c r="A20" s="120" t="s">
        <v>113</v>
      </c>
      <c r="B20" s="119" t="s">
        <v>116</v>
      </c>
      <c r="C20" s="113">
        <v>81.848326024173701</v>
      </c>
      <c r="D20" s="115">
        <v>45912</v>
      </c>
      <c r="E20" s="114">
        <v>47852</v>
      </c>
      <c r="F20" s="114">
        <v>47932</v>
      </c>
      <c r="G20" s="114">
        <v>48462</v>
      </c>
      <c r="H20" s="140">
        <v>46995</v>
      </c>
      <c r="I20" s="115">
        <v>-1083</v>
      </c>
      <c r="J20" s="116">
        <v>-2.3045004787743375</v>
      </c>
      <c r="K20"/>
      <c r="L20"/>
      <c r="M20"/>
      <c r="N20"/>
      <c r="O20"/>
      <c r="P20"/>
    </row>
    <row r="21" spans="1:16" s="110" customFormat="1" ht="14.45" customHeight="1" x14ac:dyDescent="0.2">
      <c r="A21" s="123"/>
      <c r="B21" s="124" t="s">
        <v>117</v>
      </c>
      <c r="C21" s="125">
        <v>17.853959425250473</v>
      </c>
      <c r="D21" s="143">
        <v>10015</v>
      </c>
      <c r="E21" s="144">
        <v>10302</v>
      </c>
      <c r="F21" s="144">
        <v>10056</v>
      </c>
      <c r="G21" s="144">
        <v>9946</v>
      </c>
      <c r="H21" s="145">
        <v>9732</v>
      </c>
      <c r="I21" s="143">
        <v>283</v>
      </c>
      <c r="J21" s="146">
        <v>2.9079325935059597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47393</v>
      </c>
      <c r="E56" s="114">
        <v>49627</v>
      </c>
      <c r="F56" s="114">
        <v>49593</v>
      </c>
      <c r="G56" s="114">
        <v>49750</v>
      </c>
      <c r="H56" s="140">
        <v>49437</v>
      </c>
      <c r="I56" s="115">
        <v>-2044</v>
      </c>
      <c r="J56" s="116">
        <v>-4.1345550903169688</v>
      </c>
      <c r="K56"/>
      <c r="L56"/>
      <c r="M56"/>
      <c r="N56"/>
      <c r="O56"/>
      <c r="P56"/>
    </row>
    <row r="57" spans="1:16" s="110" customFormat="1" ht="14.45" customHeight="1" x14ac:dyDescent="0.2">
      <c r="A57" s="120" t="s">
        <v>105</v>
      </c>
      <c r="B57" s="119" t="s">
        <v>106</v>
      </c>
      <c r="C57" s="113">
        <v>41.964003122824046</v>
      </c>
      <c r="D57" s="115">
        <v>19888</v>
      </c>
      <c r="E57" s="114">
        <v>20808</v>
      </c>
      <c r="F57" s="114">
        <v>20813</v>
      </c>
      <c r="G57" s="114">
        <v>20824</v>
      </c>
      <c r="H57" s="140">
        <v>20616</v>
      </c>
      <c r="I57" s="115">
        <v>-728</v>
      </c>
      <c r="J57" s="116">
        <v>-3.5312378734963135</v>
      </c>
    </row>
    <row r="58" spans="1:16" s="110" customFormat="1" ht="14.45" customHeight="1" x14ac:dyDescent="0.2">
      <c r="A58" s="120"/>
      <c r="B58" s="119" t="s">
        <v>107</v>
      </c>
      <c r="C58" s="113">
        <v>58.035996877175954</v>
      </c>
      <c r="D58" s="115">
        <v>27505</v>
      </c>
      <c r="E58" s="114">
        <v>28819</v>
      </c>
      <c r="F58" s="114">
        <v>28780</v>
      </c>
      <c r="G58" s="114">
        <v>28926</v>
      </c>
      <c r="H58" s="140">
        <v>28821</v>
      </c>
      <c r="I58" s="115">
        <v>-1316</v>
      </c>
      <c r="J58" s="116">
        <v>-4.5661149856007768</v>
      </c>
    </row>
    <row r="59" spans="1:16" s="110" customFormat="1" ht="14.45" customHeight="1" x14ac:dyDescent="0.2">
      <c r="A59" s="118" t="s">
        <v>105</v>
      </c>
      <c r="B59" s="121" t="s">
        <v>108</v>
      </c>
      <c r="C59" s="113">
        <v>17.118561812925961</v>
      </c>
      <c r="D59" s="115">
        <v>8113</v>
      </c>
      <c r="E59" s="114">
        <v>8786</v>
      </c>
      <c r="F59" s="114">
        <v>8735</v>
      </c>
      <c r="G59" s="114">
        <v>8832</v>
      </c>
      <c r="H59" s="140">
        <v>8445</v>
      </c>
      <c r="I59" s="115">
        <v>-332</v>
      </c>
      <c r="J59" s="116">
        <v>-3.9313203078744818</v>
      </c>
    </row>
    <row r="60" spans="1:16" s="110" customFormat="1" ht="14.45" customHeight="1" x14ac:dyDescent="0.2">
      <c r="A60" s="118"/>
      <c r="B60" s="121" t="s">
        <v>109</v>
      </c>
      <c r="C60" s="113">
        <v>50.077015593020064</v>
      </c>
      <c r="D60" s="115">
        <v>23733</v>
      </c>
      <c r="E60" s="114">
        <v>24941</v>
      </c>
      <c r="F60" s="114">
        <v>25001</v>
      </c>
      <c r="G60" s="114">
        <v>25098</v>
      </c>
      <c r="H60" s="140">
        <v>25304</v>
      </c>
      <c r="I60" s="115">
        <v>-1571</v>
      </c>
      <c r="J60" s="116">
        <v>-6.2085045842554534</v>
      </c>
    </row>
    <row r="61" spans="1:16" s="110" customFormat="1" ht="14.45" customHeight="1" x14ac:dyDescent="0.2">
      <c r="A61" s="118"/>
      <c r="B61" s="121" t="s">
        <v>110</v>
      </c>
      <c r="C61" s="113">
        <v>18.538602747241153</v>
      </c>
      <c r="D61" s="115">
        <v>8786</v>
      </c>
      <c r="E61" s="114">
        <v>8983</v>
      </c>
      <c r="F61" s="114">
        <v>8996</v>
      </c>
      <c r="G61" s="114">
        <v>9000</v>
      </c>
      <c r="H61" s="140">
        <v>8907</v>
      </c>
      <c r="I61" s="115">
        <v>-121</v>
      </c>
      <c r="J61" s="116">
        <v>-1.3584820927360504</v>
      </c>
    </row>
    <row r="62" spans="1:16" s="110" customFormat="1" ht="14.45" customHeight="1" x14ac:dyDescent="0.2">
      <c r="A62" s="120"/>
      <c r="B62" s="121" t="s">
        <v>111</v>
      </c>
      <c r="C62" s="113">
        <v>14.265819846812821</v>
      </c>
      <c r="D62" s="115">
        <v>6761</v>
      </c>
      <c r="E62" s="114">
        <v>6917</v>
      </c>
      <c r="F62" s="114">
        <v>6861</v>
      </c>
      <c r="G62" s="114">
        <v>6820</v>
      </c>
      <c r="H62" s="140">
        <v>6781</v>
      </c>
      <c r="I62" s="115">
        <v>-20</v>
      </c>
      <c r="J62" s="116">
        <v>-0.2949417490045716</v>
      </c>
    </row>
    <row r="63" spans="1:16" s="110" customFormat="1" ht="14.45" customHeight="1" x14ac:dyDescent="0.2">
      <c r="A63" s="120"/>
      <c r="B63" s="121" t="s">
        <v>112</v>
      </c>
      <c r="C63" s="113">
        <v>1.3630704956428163</v>
      </c>
      <c r="D63" s="115">
        <v>646</v>
      </c>
      <c r="E63" s="114">
        <v>645</v>
      </c>
      <c r="F63" s="114">
        <v>663</v>
      </c>
      <c r="G63" s="114">
        <v>569</v>
      </c>
      <c r="H63" s="140">
        <v>566</v>
      </c>
      <c r="I63" s="115">
        <v>80</v>
      </c>
      <c r="J63" s="116">
        <v>14.134275618374557</v>
      </c>
    </row>
    <row r="64" spans="1:16" s="110" customFormat="1" ht="14.45" customHeight="1" x14ac:dyDescent="0.2">
      <c r="A64" s="120" t="s">
        <v>113</v>
      </c>
      <c r="B64" s="119" t="s">
        <v>116</v>
      </c>
      <c r="C64" s="113">
        <v>84.18331821155023</v>
      </c>
      <c r="D64" s="115">
        <v>39897</v>
      </c>
      <c r="E64" s="114">
        <v>41632</v>
      </c>
      <c r="F64" s="114">
        <v>41673</v>
      </c>
      <c r="G64" s="114">
        <v>41869</v>
      </c>
      <c r="H64" s="140">
        <v>41566</v>
      </c>
      <c r="I64" s="115">
        <v>-1669</v>
      </c>
      <c r="J64" s="116">
        <v>-4.0153009671366018</v>
      </c>
    </row>
    <row r="65" spans="1:10" s="110" customFormat="1" ht="14.45" customHeight="1" x14ac:dyDescent="0.2">
      <c r="A65" s="123"/>
      <c r="B65" s="124" t="s">
        <v>117</v>
      </c>
      <c r="C65" s="125">
        <v>15.455869010191378</v>
      </c>
      <c r="D65" s="143">
        <v>7325</v>
      </c>
      <c r="E65" s="144">
        <v>7813</v>
      </c>
      <c r="F65" s="144">
        <v>7736</v>
      </c>
      <c r="G65" s="144">
        <v>7693</v>
      </c>
      <c r="H65" s="145">
        <v>7675</v>
      </c>
      <c r="I65" s="143">
        <v>-350</v>
      </c>
      <c r="J65" s="146">
        <v>-4.5602605863192185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56094</v>
      </c>
      <c r="G11" s="114">
        <v>58316</v>
      </c>
      <c r="H11" s="114">
        <v>58155</v>
      </c>
      <c r="I11" s="114">
        <v>58579</v>
      </c>
      <c r="J11" s="140">
        <v>56885</v>
      </c>
      <c r="K11" s="114">
        <v>-791</v>
      </c>
      <c r="L11" s="116">
        <v>-1.3905247429023468</v>
      </c>
    </row>
    <row r="12" spans="1:17" s="110" customFormat="1" ht="24" customHeight="1" x14ac:dyDescent="0.2">
      <c r="A12" s="604" t="s">
        <v>185</v>
      </c>
      <c r="B12" s="605"/>
      <c r="C12" s="605"/>
      <c r="D12" s="606"/>
      <c r="E12" s="113">
        <v>41.669340749456268</v>
      </c>
      <c r="F12" s="115">
        <v>23374</v>
      </c>
      <c r="G12" s="114">
        <v>24280</v>
      </c>
      <c r="H12" s="114">
        <v>24217</v>
      </c>
      <c r="I12" s="114">
        <v>24457</v>
      </c>
      <c r="J12" s="140">
        <v>23491</v>
      </c>
      <c r="K12" s="114">
        <v>-117</v>
      </c>
      <c r="L12" s="116">
        <v>-0.49806308799114557</v>
      </c>
    </row>
    <row r="13" spans="1:17" s="110" customFormat="1" ht="15" customHeight="1" x14ac:dyDescent="0.2">
      <c r="A13" s="120"/>
      <c r="B13" s="612" t="s">
        <v>107</v>
      </c>
      <c r="C13" s="612"/>
      <c r="E13" s="113">
        <v>58.330659250543732</v>
      </c>
      <c r="F13" s="115">
        <v>32720</v>
      </c>
      <c r="G13" s="114">
        <v>34036</v>
      </c>
      <c r="H13" s="114">
        <v>33938</v>
      </c>
      <c r="I13" s="114">
        <v>34122</v>
      </c>
      <c r="J13" s="140">
        <v>33394</v>
      </c>
      <c r="K13" s="114">
        <v>-674</v>
      </c>
      <c r="L13" s="116">
        <v>-2.0183266455051805</v>
      </c>
    </row>
    <row r="14" spans="1:17" s="110" customFormat="1" ht="22.5" customHeight="1" x14ac:dyDescent="0.2">
      <c r="A14" s="604" t="s">
        <v>186</v>
      </c>
      <c r="B14" s="605"/>
      <c r="C14" s="605"/>
      <c r="D14" s="606"/>
      <c r="E14" s="113">
        <v>17.697079901593753</v>
      </c>
      <c r="F14" s="115">
        <v>9927</v>
      </c>
      <c r="G14" s="114">
        <v>10635</v>
      </c>
      <c r="H14" s="114">
        <v>10588</v>
      </c>
      <c r="I14" s="114">
        <v>10946</v>
      </c>
      <c r="J14" s="140">
        <v>10138</v>
      </c>
      <c r="K14" s="114">
        <v>-211</v>
      </c>
      <c r="L14" s="116">
        <v>-2.0812783586506214</v>
      </c>
    </row>
    <row r="15" spans="1:17" s="110" customFormat="1" ht="15" customHeight="1" x14ac:dyDescent="0.2">
      <c r="A15" s="120"/>
      <c r="B15" s="119"/>
      <c r="C15" s="258" t="s">
        <v>106</v>
      </c>
      <c r="E15" s="113">
        <v>49.743124811121184</v>
      </c>
      <c r="F15" s="115">
        <v>4938</v>
      </c>
      <c r="G15" s="114">
        <v>5230</v>
      </c>
      <c r="H15" s="114">
        <v>5221</v>
      </c>
      <c r="I15" s="114">
        <v>5421</v>
      </c>
      <c r="J15" s="140">
        <v>5012</v>
      </c>
      <c r="K15" s="114">
        <v>-74</v>
      </c>
      <c r="L15" s="116">
        <v>-1.4764565043894653</v>
      </c>
    </row>
    <row r="16" spans="1:17" s="110" customFormat="1" ht="15" customHeight="1" x14ac:dyDescent="0.2">
      <c r="A16" s="120"/>
      <c r="B16" s="119"/>
      <c r="C16" s="258" t="s">
        <v>107</v>
      </c>
      <c r="E16" s="113">
        <v>50.256875188878816</v>
      </c>
      <c r="F16" s="115">
        <v>4989</v>
      </c>
      <c r="G16" s="114">
        <v>5405</v>
      </c>
      <c r="H16" s="114">
        <v>5367</v>
      </c>
      <c r="I16" s="114">
        <v>5525</v>
      </c>
      <c r="J16" s="140">
        <v>5126</v>
      </c>
      <c r="K16" s="114">
        <v>-137</v>
      </c>
      <c r="L16" s="116">
        <v>-2.6726492391728445</v>
      </c>
    </row>
    <row r="17" spans="1:12" s="110" customFormat="1" ht="15" customHeight="1" x14ac:dyDescent="0.2">
      <c r="A17" s="120"/>
      <c r="B17" s="121" t="s">
        <v>109</v>
      </c>
      <c r="C17" s="258"/>
      <c r="E17" s="113">
        <v>50.832531108496454</v>
      </c>
      <c r="F17" s="115">
        <v>28514</v>
      </c>
      <c r="G17" s="114">
        <v>29525</v>
      </c>
      <c r="H17" s="114">
        <v>29606</v>
      </c>
      <c r="I17" s="114">
        <v>29744</v>
      </c>
      <c r="J17" s="140">
        <v>29403</v>
      </c>
      <c r="K17" s="114">
        <v>-889</v>
      </c>
      <c r="L17" s="116">
        <v>-3.0235010032989833</v>
      </c>
    </row>
    <row r="18" spans="1:12" s="110" customFormat="1" ht="15" customHeight="1" x14ac:dyDescent="0.2">
      <c r="A18" s="120"/>
      <c r="B18" s="119"/>
      <c r="C18" s="258" t="s">
        <v>106</v>
      </c>
      <c r="E18" s="113">
        <v>38.279441677772326</v>
      </c>
      <c r="F18" s="115">
        <v>10915</v>
      </c>
      <c r="G18" s="114">
        <v>11316</v>
      </c>
      <c r="H18" s="114">
        <v>11302</v>
      </c>
      <c r="I18" s="114">
        <v>11378</v>
      </c>
      <c r="J18" s="140">
        <v>11149</v>
      </c>
      <c r="K18" s="114">
        <v>-234</v>
      </c>
      <c r="L18" s="116">
        <v>-2.0988429455556554</v>
      </c>
    </row>
    <row r="19" spans="1:12" s="110" customFormat="1" ht="15" customHeight="1" x14ac:dyDescent="0.2">
      <c r="A19" s="120"/>
      <c r="B19" s="119"/>
      <c r="C19" s="258" t="s">
        <v>107</v>
      </c>
      <c r="E19" s="113">
        <v>61.720558322227674</v>
      </c>
      <c r="F19" s="115">
        <v>17599</v>
      </c>
      <c r="G19" s="114">
        <v>18209</v>
      </c>
      <c r="H19" s="114">
        <v>18304</v>
      </c>
      <c r="I19" s="114">
        <v>18366</v>
      </c>
      <c r="J19" s="140">
        <v>18254</v>
      </c>
      <c r="K19" s="114">
        <v>-655</v>
      </c>
      <c r="L19" s="116">
        <v>-3.588254629122384</v>
      </c>
    </row>
    <row r="20" spans="1:12" s="110" customFormat="1" ht="15" customHeight="1" x14ac:dyDescent="0.2">
      <c r="A20" s="120"/>
      <c r="B20" s="121" t="s">
        <v>110</v>
      </c>
      <c r="C20" s="258"/>
      <c r="E20" s="113">
        <v>17.976967233572218</v>
      </c>
      <c r="F20" s="115">
        <v>10084</v>
      </c>
      <c r="G20" s="114">
        <v>10329</v>
      </c>
      <c r="H20" s="114">
        <v>10384</v>
      </c>
      <c r="I20" s="114">
        <v>10365</v>
      </c>
      <c r="J20" s="140">
        <v>10030</v>
      </c>
      <c r="K20" s="114">
        <v>54</v>
      </c>
      <c r="L20" s="116">
        <v>0.53838484546360921</v>
      </c>
    </row>
    <row r="21" spans="1:12" s="110" customFormat="1" ht="15" customHeight="1" x14ac:dyDescent="0.2">
      <c r="A21" s="120"/>
      <c r="B21" s="119"/>
      <c r="C21" s="258" t="s">
        <v>106</v>
      </c>
      <c r="E21" s="113">
        <v>35.313367711225702</v>
      </c>
      <c r="F21" s="115">
        <v>3561</v>
      </c>
      <c r="G21" s="114">
        <v>3655</v>
      </c>
      <c r="H21" s="114">
        <v>3710</v>
      </c>
      <c r="I21" s="114">
        <v>3708</v>
      </c>
      <c r="J21" s="140">
        <v>3527</v>
      </c>
      <c r="K21" s="114">
        <v>34</v>
      </c>
      <c r="L21" s="116">
        <v>0.96399206124184855</v>
      </c>
    </row>
    <row r="22" spans="1:12" s="110" customFormat="1" ht="15" customHeight="1" x14ac:dyDescent="0.2">
      <c r="A22" s="120"/>
      <c r="B22" s="119"/>
      <c r="C22" s="258" t="s">
        <v>107</v>
      </c>
      <c r="E22" s="113">
        <v>64.686632288774291</v>
      </c>
      <c r="F22" s="115">
        <v>6523</v>
      </c>
      <c r="G22" s="114">
        <v>6674</v>
      </c>
      <c r="H22" s="114">
        <v>6674</v>
      </c>
      <c r="I22" s="114">
        <v>6657</v>
      </c>
      <c r="J22" s="140">
        <v>6503</v>
      </c>
      <c r="K22" s="114">
        <v>20</v>
      </c>
      <c r="L22" s="116">
        <v>0.30755036137167463</v>
      </c>
    </row>
    <row r="23" spans="1:12" s="110" customFormat="1" ht="15" customHeight="1" x14ac:dyDescent="0.2">
      <c r="A23" s="120"/>
      <c r="B23" s="121" t="s">
        <v>111</v>
      </c>
      <c r="C23" s="258"/>
      <c r="E23" s="113">
        <v>13.49163903447784</v>
      </c>
      <c r="F23" s="115">
        <v>7568</v>
      </c>
      <c r="G23" s="114">
        <v>7827</v>
      </c>
      <c r="H23" s="114">
        <v>7577</v>
      </c>
      <c r="I23" s="114">
        <v>7524</v>
      </c>
      <c r="J23" s="140">
        <v>7314</v>
      </c>
      <c r="K23" s="114">
        <v>254</v>
      </c>
      <c r="L23" s="116">
        <v>3.4727919059338257</v>
      </c>
    </row>
    <row r="24" spans="1:12" s="110" customFormat="1" ht="15" customHeight="1" x14ac:dyDescent="0.2">
      <c r="A24" s="120"/>
      <c r="B24" s="119"/>
      <c r="C24" s="258" t="s">
        <v>106</v>
      </c>
      <c r="E24" s="113">
        <v>52.312367864693449</v>
      </c>
      <c r="F24" s="115">
        <v>3959</v>
      </c>
      <c r="G24" s="114">
        <v>4079</v>
      </c>
      <c r="H24" s="114">
        <v>3984</v>
      </c>
      <c r="I24" s="114">
        <v>3950</v>
      </c>
      <c r="J24" s="140">
        <v>3803</v>
      </c>
      <c r="K24" s="114">
        <v>156</v>
      </c>
      <c r="L24" s="116">
        <v>4.1020247173284252</v>
      </c>
    </row>
    <row r="25" spans="1:12" s="110" customFormat="1" ht="15" customHeight="1" x14ac:dyDescent="0.2">
      <c r="A25" s="120"/>
      <c r="B25" s="119"/>
      <c r="C25" s="258" t="s">
        <v>107</v>
      </c>
      <c r="E25" s="113">
        <v>47.687632135306551</v>
      </c>
      <c r="F25" s="115">
        <v>3609</v>
      </c>
      <c r="G25" s="114">
        <v>3748</v>
      </c>
      <c r="H25" s="114">
        <v>3593</v>
      </c>
      <c r="I25" s="114">
        <v>3574</v>
      </c>
      <c r="J25" s="140">
        <v>3511</v>
      </c>
      <c r="K25" s="114">
        <v>98</v>
      </c>
      <c r="L25" s="116">
        <v>2.7912275704927372</v>
      </c>
    </row>
    <row r="26" spans="1:12" s="110" customFormat="1" ht="15" customHeight="1" x14ac:dyDescent="0.2">
      <c r="A26" s="120"/>
      <c r="C26" s="121" t="s">
        <v>187</v>
      </c>
      <c r="D26" s="110" t="s">
        <v>188</v>
      </c>
      <c r="E26" s="113">
        <v>1.3726958319962919</v>
      </c>
      <c r="F26" s="115">
        <v>770</v>
      </c>
      <c r="G26" s="114">
        <v>758</v>
      </c>
      <c r="H26" s="114">
        <v>754</v>
      </c>
      <c r="I26" s="114">
        <v>664</v>
      </c>
      <c r="J26" s="140">
        <v>639</v>
      </c>
      <c r="K26" s="114">
        <v>131</v>
      </c>
      <c r="L26" s="116">
        <v>20.500782472613459</v>
      </c>
    </row>
    <row r="27" spans="1:12" s="110" customFormat="1" ht="15" customHeight="1" x14ac:dyDescent="0.2">
      <c r="A27" s="120"/>
      <c r="B27" s="119"/>
      <c r="D27" s="259" t="s">
        <v>106</v>
      </c>
      <c r="E27" s="113">
        <v>47.662337662337663</v>
      </c>
      <c r="F27" s="115">
        <v>367</v>
      </c>
      <c r="G27" s="114">
        <v>355</v>
      </c>
      <c r="H27" s="114">
        <v>368</v>
      </c>
      <c r="I27" s="114">
        <v>310</v>
      </c>
      <c r="J27" s="140">
        <v>300</v>
      </c>
      <c r="K27" s="114">
        <v>67</v>
      </c>
      <c r="L27" s="116">
        <v>22.333333333333332</v>
      </c>
    </row>
    <row r="28" spans="1:12" s="110" customFormat="1" ht="15" customHeight="1" x14ac:dyDescent="0.2">
      <c r="A28" s="120"/>
      <c r="B28" s="119"/>
      <c r="D28" s="259" t="s">
        <v>107</v>
      </c>
      <c r="E28" s="113">
        <v>52.337662337662337</v>
      </c>
      <c r="F28" s="115">
        <v>403</v>
      </c>
      <c r="G28" s="114">
        <v>403</v>
      </c>
      <c r="H28" s="114">
        <v>386</v>
      </c>
      <c r="I28" s="114">
        <v>354</v>
      </c>
      <c r="J28" s="140">
        <v>339</v>
      </c>
      <c r="K28" s="114">
        <v>64</v>
      </c>
      <c r="L28" s="116">
        <v>18.87905604719764</v>
      </c>
    </row>
    <row r="29" spans="1:12" s="110" customFormat="1" ht="24" customHeight="1" x14ac:dyDescent="0.2">
      <c r="A29" s="604" t="s">
        <v>189</v>
      </c>
      <c r="B29" s="605"/>
      <c r="C29" s="605"/>
      <c r="D29" s="606"/>
      <c r="E29" s="113">
        <v>81.848326024173701</v>
      </c>
      <c r="F29" s="115">
        <v>45912</v>
      </c>
      <c r="G29" s="114">
        <v>47852</v>
      </c>
      <c r="H29" s="114">
        <v>47932</v>
      </c>
      <c r="I29" s="114">
        <v>48462</v>
      </c>
      <c r="J29" s="140">
        <v>46995</v>
      </c>
      <c r="K29" s="114">
        <v>-1083</v>
      </c>
      <c r="L29" s="116">
        <v>-2.3045004787743375</v>
      </c>
    </row>
    <row r="30" spans="1:12" s="110" customFormat="1" ht="15" customHeight="1" x14ac:dyDescent="0.2">
      <c r="A30" s="120"/>
      <c r="B30" s="119"/>
      <c r="C30" s="258" t="s">
        <v>106</v>
      </c>
      <c r="E30" s="113">
        <v>40.993640006969855</v>
      </c>
      <c r="F30" s="115">
        <v>18821</v>
      </c>
      <c r="G30" s="114">
        <v>19573</v>
      </c>
      <c r="H30" s="114">
        <v>19605</v>
      </c>
      <c r="I30" s="114">
        <v>19875</v>
      </c>
      <c r="J30" s="140">
        <v>19026</v>
      </c>
      <c r="K30" s="114">
        <v>-205</v>
      </c>
      <c r="L30" s="116">
        <v>-1.0774729317775675</v>
      </c>
    </row>
    <row r="31" spans="1:12" s="110" customFormat="1" ht="15" customHeight="1" x14ac:dyDescent="0.2">
      <c r="A31" s="120"/>
      <c r="B31" s="119"/>
      <c r="C31" s="258" t="s">
        <v>107</v>
      </c>
      <c r="E31" s="113">
        <v>59.006359993030145</v>
      </c>
      <c r="F31" s="115">
        <v>27091</v>
      </c>
      <c r="G31" s="114">
        <v>28279</v>
      </c>
      <c r="H31" s="114">
        <v>28327</v>
      </c>
      <c r="I31" s="114">
        <v>28587</v>
      </c>
      <c r="J31" s="140">
        <v>27969</v>
      </c>
      <c r="K31" s="114">
        <v>-878</v>
      </c>
      <c r="L31" s="116">
        <v>-3.1391898172977224</v>
      </c>
    </row>
    <row r="32" spans="1:12" s="110" customFormat="1" ht="15" customHeight="1" x14ac:dyDescent="0.2">
      <c r="A32" s="120"/>
      <c r="B32" s="119" t="s">
        <v>117</v>
      </c>
      <c r="C32" s="258"/>
      <c r="E32" s="113">
        <v>17.853959425250473</v>
      </c>
      <c r="F32" s="114">
        <v>10015</v>
      </c>
      <c r="G32" s="114">
        <v>10302</v>
      </c>
      <c r="H32" s="114">
        <v>10056</v>
      </c>
      <c r="I32" s="114">
        <v>9946</v>
      </c>
      <c r="J32" s="140">
        <v>9732</v>
      </c>
      <c r="K32" s="114">
        <v>283</v>
      </c>
      <c r="L32" s="116">
        <v>2.9079325935059597</v>
      </c>
    </row>
    <row r="33" spans="1:12" s="110" customFormat="1" ht="15" customHeight="1" x14ac:dyDescent="0.2">
      <c r="A33" s="120"/>
      <c r="B33" s="119"/>
      <c r="C33" s="258" t="s">
        <v>106</v>
      </c>
      <c r="E33" s="113">
        <v>44.692960559161257</v>
      </c>
      <c r="F33" s="114">
        <v>4476</v>
      </c>
      <c r="G33" s="114">
        <v>4648</v>
      </c>
      <c r="H33" s="114">
        <v>4548</v>
      </c>
      <c r="I33" s="114">
        <v>4516</v>
      </c>
      <c r="J33" s="140">
        <v>4398</v>
      </c>
      <c r="K33" s="114">
        <v>78</v>
      </c>
      <c r="L33" s="116">
        <v>1.7735334242837653</v>
      </c>
    </row>
    <row r="34" spans="1:12" s="110" customFormat="1" ht="15" customHeight="1" x14ac:dyDescent="0.2">
      <c r="A34" s="120"/>
      <c r="B34" s="119"/>
      <c r="C34" s="258" t="s">
        <v>107</v>
      </c>
      <c r="E34" s="113">
        <v>55.307039440838743</v>
      </c>
      <c r="F34" s="114">
        <v>5539</v>
      </c>
      <c r="G34" s="114">
        <v>5654</v>
      </c>
      <c r="H34" s="114">
        <v>5508</v>
      </c>
      <c r="I34" s="114">
        <v>5430</v>
      </c>
      <c r="J34" s="140">
        <v>5334</v>
      </c>
      <c r="K34" s="114">
        <v>205</v>
      </c>
      <c r="L34" s="116">
        <v>3.8432695913010875</v>
      </c>
    </row>
    <row r="35" spans="1:12" s="110" customFormat="1" ht="24" customHeight="1" x14ac:dyDescent="0.2">
      <c r="A35" s="604" t="s">
        <v>192</v>
      </c>
      <c r="B35" s="605"/>
      <c r="C35" s="605"/>
      <c r="D35" s="606"/>
      <c r="E35" s="113">
        <v>22.661960280956965</v>
      </c>
      <c r="F35" s="114">
        <v>12712</v>
      </c>
      <c r="G35" s="114">
        <v>13306</v>
      </c>
      <c r="H35" s="114">
        <v>13196</v>
      </c>
      <c r="I35" s="114">
        <v>13495</v>
      </c>
      <c r="J35" s="114">
        <v>12823</v>
      </c>
      <c r="K35" s="318">
        <v>-111</v>
      </c>
      <c r="L35" s="319">
        <v>-0.8656320673789285</v>
      </c>
    </row>
    <row r="36" spans="1:12" s="110" customFormat="1" ht="15" customHeight="1" x14ac:dyDescent="0.2">
      <c r="A36" s="120"/>
      <c r="B36" s="119"/>
      <c r="C36" s="258" t="s">
        <v>106</v>
      </c>
      <c r="E36" s="113">
        <v>44.595657646318436</v>
      </c>
      <c r="F36" s="114">
        <v>5669</v>
      </c>
      <c r="G36" s="114">
        <v>5934</v>
      </c>
      <c r="H36" s="114">
        <v>5887</v>
      </c>
      <c r="I36" s="114">
        <v>6048</v>
      </c>
      <c r="J36" s="114">
        <v>5729</v>
      </c>
      <c r="K36" s="318">
        <v>-60</v>
      </c>
      <c r="L36" s="116">
        <v>-1.0473031942747426</v>
      </c>
    </row>
    <row r="37" spans="1:12" s="110" customFormat="1" ht="15" customHeight="1" x14ac:dyDescent="0.2">
      <c r="A37" s="120"/>
      <c r="B37" s="119"/>
      <c r="C37" s="258" t="s">
        <v>107</v>
      </c>
      <c r="E37" s="113">
        <v>55.404342353681564</v>
      </c>
      <c r="F37" s="114">
        <v>7043</v>
      </c>
      <c r="G37" s="114">
        <v>7372</v>
      </c>
      <c r="H37" s="114">
        <v>7309</v>
      </c>
      <c r="I37" s="114">
        <v>7447</v>
      </c>
      <c r="J37" s="140">
        <v>7094</v>
      </c>
      <c r="K37" s="114">
        <v>-51</v>
      </c>
      <c r="L37" s="116">
        <v>-0.71891739498167462</v>
      </c>
    </row>
    <row r="38" spans="1:12" s="110" customFormat="1" ht="15" customHeight="1" x14ac:dyDescent="0.2">
      <c r="A38" s="120"/>
      <c r="B38" s="119" t="s">
        <v>329</v>
      </c>
      <c r="C38" s="258"/>
      <c r="E38" s="113">
        <v>39.722608478625162</v>
      </c>
      <c r="F38" s="114">
        <v>22282</v>
      </c>
      <c r="G38" s="114">
        <v>22881</v>
      </c>
      <c r="H38" s="114">
        <v>22793</v>
      </c>
      <c r="I38" s="114">
        <v>22747</v>
      </c>
      <c r="J38" s="140">
        <v>22344</v>
      </c>
      <c r="K38" s="114">
        <v>-62</v>
      </c>
      <c r="L38" s="116">
        <v>-0.27747941281775867</v>
      </c>
    </row>
    <row r="39" spans="1:12" s="110" customFormat="1" ht="15" customHeight="1" x14ac:dyDescent="0.2">
      <c r="A39" s="120"/>
      <c r="B39" s="119"/>
      <c r="C39" s="258" t="s">
        <v>106</v>
      </c>
      <c r="E39" s="113">
        <v>40.229781886724709</v>
      </c>
      <c r="F39" s="115">
        <v>8964</v>
      </c>
      <c r="G39" s="114">
        <v>9178</v>
      </c>
      <c r="H39" s="114">
        <v>9136</v>
      </c>
      <c r="I39" s="114">
        <v>9169</v>
      </c>
      <c r="J39" s="140">
        <v>8908</v>
      </c>
      <c r="K39" s="114">
        <v>56</v>
      </c>
      <c r="L39" s="116">
        <v>0.62864840592725635</v>
      </c>
    </row>
    <row r="40" spans="1:12" s="110" customFormat="1" ht="15" customHeight="1" x14ac:dyDescent="0.2">
      <c r="A40" s="120"/>
      <c r="B40" s="119"/>
      <c r="C40" s="258" t="s">
        <v>107</v>
      </c>
      <c r="E40" s="113">
        <v>59.770218113275291</v>
      </c>
      <c r="F40" s="115">
        <v>13318</v>
      </c>
      <c r="G40" s="114">
        <v>13703</v>
      </c>
      <c r="H40" s="114">
        <v>13657</v>
      </c>
      <c r="I40" s="114">
        <v>13578</v>
      </c>
      <c r="J40" s="140">
        <v>13436</v>
      </c>
      <c r="K40" s="114">
        <v>-118</v>
      </c>
      <c r="L40" s="116">
        <v>-0.87823757070556718</v>
      </c>
    </row>
    <row r="41" spans="1:12" s="110" customFormat="1" ht="15" customHeight="1" x14ac:dyDescent="0.2">
      <c r="A41" s="120"/>
      <c r="B41" s="320" t="s">
        <v>516</v>
      </c>
      <c r="C41" s="258"/>
      <c r="E41" s="113">
        <v>7.4321674332370664</v>
      </c>
      <c r="F41" s="115">
        <v>4169</v>
      </c>
      <c r="G41" s="114">
        <v>4344</v>
      </c>
      <c r="H41" s="114">
        <v>4290</v>
      </c>
      <c r="I41" s="114">
        <v>4252</v>
      </c>
      <c r="J41" s="140">
        <v>4102</v>
      </c>
      <c r="K41" s="114">
        <v>67</v>
      </c>
      <c r="L41" s="116">
        <v>1.6333495855680156</v>
      </c>
    </row>
    <row r="42" spans="1:12" s="110" customFormat="1" ht="15" customHeight="1" x14ac:dyDescent="0.2">
      <c r="A42" s="120"/>
      <c r="B42" s="119"/>
      <c r="C42" s="268" t="s">
        <v>106</v>
      </c>
      <c r="D42" s="182"/>
      <c r="E42" s="113">
        <v>45.910290237467017</v>
      </c>
      <c r="F42" s="115">
        <v>1914</v>
      </c>
      <c r="G42" s="114">
        <v>1985</v>
      </c>
      <c r="H42" s="114">
        <v>1947</v>
      </c>
      <c r="I42" s="114">
        <v>1927</v>
      </c>
      <c r="J42" s="140">
        <v>1881</v>
      </c>
      <c r="K42" s="114">
        <v>33</v>
      </c>
      <c r="L42" s="116">
        <v>1.7543859649122806</v>
      </c>
    </row>
    <row r="43" spans="1:12" s="110" customFormat="1" ht="15" customHeight="1" x14ac:dyDescent="0.2">
      <c r="A43" s="120"/>
      <c r="B43" s="119"/>
      <c r="C43" s="268" t="s">
        <v>107</v>
      </c>
      <c r="D43" s="182"/>
      <c r="E43" s="113">
        <v>54.089709762532983</v>
      </c>
      <c r="F43" s="115">
        <v>2255</v>
      </c>
      <c r="G43" s="114">
        <v>2359</v>
      </c>
      <c r="H43" s="114">
        <v>2343</v>
      </c>
      <c r="I43" s="114">
        <v>2325</v>
      </c>
      <c r="J43" s="140">
        <v>2221</v>
      </c>
      <c r="K43" s="114">
        <v>34</v>
      </c>
      <c r="L43" s="116">
        <v>1.5308419630796939</v>
      </c>
    </row>
    <row r="44" spans="1:12" s="110" customFormat="1" ht="15" customHeight="1" x14ac:dyDescent="0.2">
      <c r="A44" s="120"/>
      <c r="B44" s="119" t="s">
        <v>205</v>
      </c>
      <c r="C44" s="268"/>
      <c r="D44" s="182"/>
      <c r="E44" s="113">
        <v>30.183263807180804</v>
      </c>
      <c r="F44" s="115">
        <v>16931</v>
      </c>
      <c r="G44" s="114">
        <v>17785</v>
      </c>
      <c r="H44" s="114">
        <v>17876</v>
      </c>
      <c r="I44" s="114">
        <v>18085</v>
      </c>
      <c r="J44" s="140">
        <v>17616</v>
      </c>
      <c r="K44" s="114">
        <v>-685</v>
      </c>
      <c r="L44" s="116">
        <v>-3.8885104450499548</v>
      </c>
    </row>
    <row r="45" spans="1:12" s="110" customFormat="1" ht="15" customHeight="1" x14ac:dyDescent="0.2">
      <c r="A45" s="120"/>
      <c r="B45" s="119"/>
      <c r="C45" s="268" t="s">
        <v>106</v>
      </c>
      <c r="D45" s="182"/>
      <c r="E45" s="113">
        <v>40.322485381843954</v>
      </c>
      <c r="F45" s="115">
        <v>6827</v>
      </c>
      <c r="G45" s="114">
        <v>7183</v>
      </c>
      <c r="H45" s="114">
        <v>7247</v>
      </c>
      <c r="I45" s="114">
        <v>7313</v>
      </c>
      <c r="J45" s="140">
        <v>6973</v>
      </c>
      <c r="K45" s="114">
        <v>-146</v>
      </c>
      <c r="L45" s="116">
        <v>-2.0937903341459916</v>
      </c>
    </row>
    <row r="46" spans="1:12" s="110" customFormat="1" ht="15" customHeight="1" x14ac:dyDescent="0.2">
      <c r="A46" s="123"/>
      <c r="B46" s="124"/>
      <c r="C46" s="260" t="s">
        <v>107</v>
      </c>
      <c r="D46" s="261"/>
      <c r="E46" s="125">
        <v>59.677514618156046</v>
      </c>
      <c r="F46" s="143">
        <v>10104</v>
      </c>
      <c r="G46" s="144">
        <v>10602</v>
      </c>
      <c r="H46" s="144">
        <v>10629</v>
      </c>
      <c r="I46" s="144">
        <v>10772</v>
      </c>
      <c r="J46" s="145">
        <v>10643</v>
      </c>
      <c r="K46" s="144">
        <v>-539</v>
      </c>
      <c r="L46" s="146">
        <v>-5.0643615521939305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56094</v>
      </c>
      <c r="E11" s="114">
        <v>58316</v>
      </c>
      <c r="F11" s="114">
        <v>58155</v>
      </c>
      <c r="G11" s="114">
        <v>58579</v>
      </c>
      <c r="H11" s="140">
        <v>56885</v>
      </c>
      <c r="I11" s="115">
        <v>-791</v>
      </c>
      <c r="J11" s="116">
        <v>-1.3905247429023468</v>
      </c>
    </row>
    <row r="12" spans="1:15" s="110" customFormat="1" ht="24.95" customHeight="1" x14ac:dyDescent="0.2">
      <c r="A12" s="193" t="s">
        <v>132</v>
      </c>
      <c r="B12" s="194" t="s">
        <v>133</v>
      </c>
      <c r="C12" s="113">
        <v>0.18362035155275075</v>
      </c>
      <c r="D12" s="115">
        <v>103</v>
      </c>
      <c r="E12" s="114">
        <v>132</v>
      </c>
      <c r="F12" s="114">
        <v>120</v>
      </c>
      <c r="G12" s="114">
        <v>125</v>
      </c>
      <c r="H12" s="140">
        <v>101</v>
      </c>
      <c r="I12" s="115">
        <v>2</v>
      </c>
      <c r="J12" s="116">
        <v>1.9801980198019802</v>
      </c>
    </row>
    <row r="13" spans="1:15" s="110" customFormat="1" ht="24.95" customHeight="1" x14ac:dyDescent="0.2">
      <c r="A13" s="193" t="s">
        <v>134</v>
      </c>
      <c r="B13" s="199" t="s">
        <v>214</v>
      </c>
      <c r="C13" s="113">
        <v>0.22284023246693052</v>
      </c>
      <c r="D13" s="115">
        <v>125</v>
      </c>
      <c r="E13" s="114">
        <v>128</v>
      </c>
      <c r="F13" s="114">
        <v>129</v>
      </c>
      <c r="G13" s="114">
        <v>133</v>
      </c>
      <c r="H13" s="140">
        <v>139</v>
      </c>
      <c r="I13" s="115">
        <v>-14</v>
      </c>
      <c r="J13" s="116">
        <v>-10.071942446043165</v>
      </c>
    </row>
    <row r="14" spans="1:15" s="287" customFormat="1" ht="24.95" customHeight="1" x14ac:dyDescent="0.2">
      <c r="A14" s="193" t="s">
        <v>215</v>
      </c>
      <c r="B14" s="199" t="s">
        <v>137</v>
      </c>
      <c r="C14" s="113">
        <v>3.2178129568224767</v>
      </c>
      <c r="D14" s="115">
        <v>1805</v>
      </c>
      <c r="E14" s="114">
        <v>1849</v>
      </c>
      <c r="F14" s="114">
        <v>1872</v>
      </c>
      <c r="G14" s="114">
        <v>1929</v>
      </c>
      <c r="H14" s="140">
        <v>1918</v>
      </c>
      <c r="I14" s="115">
        <v>-113</v>
      </c>
      <c r="J14" s="116">
        <v>-5.89155370177268</v>
      </c>
      <c r="K14" s="110"/>
      <c r="L14" s="110"/>
      <c r="M14" s="110"/>
      <c r="N14" s="110"/>
      <c r="O14" s="110"/>
    </row>
    <row r="15" spans="1:15" s="110" customFormat="1" ht="24.95" customHeight="1" x14ac:dyDescent="0.2">
      <c r="A15" s="193" t="s">
        <v>216</v>
      </c>
      <c r="B15" s="199" t="s">
        <v>217</v>
      </c>
      <c r="C15" s="113">
        <v>1.3370413948015831</v>
      </c>
      <c r="D15" s="115">
        <v>750</v>
      </c>
      <c r="E15" s="114">
        <v>749</v>
      </c>
      <c r="F15" s="114">
        <v>743</v>
      </c>
      <c r="G15" s="114">
        <v>783</v>
      </c>
      <c r="H15" s="140">
        <v>797</v>
      </c>
      <c r="I15" s="115">
        <v>-47</v>
      </c>
      <c r="J15" s="116">
        <v>-5.8971141781681302</v>
      </c>
    </row>
    <row r="16" spans="1:15" s="287" customFormat="1" ht="24.95" customHeight="1" x14ac:dyDescent="0.2">
      <c r="A16" s="193" t="s">
        <v>218</v>
      </c>
      <c r="B16" s="199" t="s">
        <v>141</v>
      </c>
      <c r="C16" s="113">
        <v>1.5866224551645451</v>
      </c>
      <c r="D16" s="115">
        <v>890</v>
      </c>
      <c r="E16" s="114">
        <v>933</v>
      </c>
      <c r="F16" s="114">
        <v>951</v>
      </c>
      <c r="G16" s="114">
        <v>972</v>
      </c>
      <c r="H16" s="140">
        <v>947</v>
      </c>
      <c r="I16" s="115">
        <v>-57</v>
      </c>
      <c r="J16" s="116">
        <v>-6.0190073917634637</v>
      </c>
      <c r="K16" s="110"/>
      <c r="L16" s="110"/>
      <c r="M16" s="110"/>
      <c r="N16" s="110"/>
      <c r="O16" s="110"/>
    </row>
    <row r="17" spans="1:15" s="110" customFormat="1" ht="24.95" customHeight="1" x14ac:dyDescent="0.2">
      <c r="A17" s="193" t="s">
        <v>142</v>
      </c>
      <c r="B17" s="199" t="s">
        <v>220</v>
      </c>
      <c r="C17" s="113">
        <v>0.29414910685634826</v>
      </c>
      <c r="D17" s="115">
        <v>165</v>
      </c>
      <c r="E17" s="114">
        <v>167</v>
      </c>
      <c r="F17" s="114">
        <v>178</v>
      </c>
      <c r="G17" s="114">
        <v>174</v>
      </c>
      <c r="H17" s="140">
        <v>174</v>
      </c>
      <c r="I17" s="115">
        <v>-9</v>
      </c>
      <c r="J17" s="116">
        <v>-5.1724137931034484</v>
      </c>
    </row>
    <row r="18" spans="1:15" s="287" customFormat="1" ht="24.95" customHeight="1" x14ac:dyDescent="0.2">
      <c r="A18" s="201" t="s">
        <v>144</v>
      </c>
      <c r="B18" s="202" t="s">
        <v>145</v>
      </c>
      <c r="C18" s="113">
        <v>2.8577031411559171</v>
      </c>
      <c r="D18" s="115">
        <v>1603</v>
      </c>
      <c r="E18" s="114">
        <v>1606</v>
      </c>
      <c r="F18" s="114">
        <v>1643</v>
      </c>
      <c r="G18" s="114">
        <v>1627</v>
      </c>
      <c r="H18" s="140">
        <v>1665</v>
      </c>
      <c r="I18" s="115">
        <v>-62</v>
      </c>
      <c r="J18" s="116">
        <v>-3.7237237237237237</v>
      </c>
      <c r="K18" s="110"/>
      <c r="L18" s="110"/>
      <c r="M18" s="110"/>
      <c r="N18" s="110"/>
      <c r="O18" s="110"/>
    </row>
    <row r="19" spans="1:15" s="110" customFormat="1" ht="24.95" customHeight="1" x14ac:dyDescent="0.2">
      <c r="A19" s="193" t="s">
        <v>146</v>
      </c>
      <c r="B19" s="199" t="s">
        <v>147</v>
      </c>
      <c r="C19" s="113">
        <v>17.354797304524549</v>
      </c>
      <c r="D19" s="115">
        <v>9735</v>
      </c>
      <c r="E19" s="114">
        <v>10046</v>
      </c>
      <c r="F19" s="114">
        <v>9789</v>
      </c>
      <c r="G19" s="114">
        <v>9851</v>
      </c>
      <c r="H19" s="140">
        <v>9792</v>
      </c>
      <c r="I19" s="115">
        <v>-57</v>
      </c>
      <c r="J19" s="116">
        <v>-0.58210784313725494</v>
      </c>
    </row>
    <row r="20" spans="1:15" s="287" customFormat="1" ht="24.95" customHeight="1" x14ac:dyDescent="0.2">
      <c r="A20" s="193" t="s">
        <v>148</v>
      </c>
      <c r="B20" s="199" t="s">
        <v>149</v>
      </c>
      <c r="C20" s="113">
        <v>6.2591364495311446</v>
      </c>
      <c r="D20" s="115">
        <v>3511</v>
      </c>
      <c r="E20" s="114">
        <v>3610</v>
      </c>
      <c r="F20" s="114">
        <v>3599</v>
      </c>
      <c r="G20" s="114">
        <v>3727</v>
      </c>
      <c r="H20" s="140">
        <v>3816</v>
      </c>
      <c r="I20" s="115">
        <v>-305</v>
      </c>
      <c r="J20" s="116">
        <v>-7.9926624737945495</v>
      </c>
      <c r="K20" s="110"/>
      <c r="L20" s="110"/>
      <c r="M20" s="110"/>
      <c r="N20" s="110"/>
      <c r="O20" s="110"/>
    </row>
    <row r="21" spans="1:15" s="110" customFormat="1" ht="24.95" customHeight="1" x14ac:dyDescent="0.2">
      <c r="A21" s="201" t="s">
        <v>150</v>
      </c>
      <c r="B21" s="202" t="s">
        <v>151</v>
      </c>
      <c r="C21" s="113">
        <v>9.854886440617534</v>
      </c>
      <c r="D21" s="115">
        <v>5528</v>
      </c>
      <c r="E21" s="114">
        <v>6441</v>
      </c>
      <c r="F21" s="114">
        <v>6701</v>
      </c>
      <c r="G21" s="114">
        <v>6794</v>
      </c>
      <c r="H21" s="140">
        <v>6528</v>
      </c>
      <c r="I21" s="115">
        <v>-1000</v>
      </c>
      <c r="J21" s="116">
        <v>-15.318627450980392</v>
      </c>
    </row>
    <row r="22" spans="1:15" s="110" customFormat="1" ht="24.95" customHeight="1" x14ac:dyDescent="0.2">
      <c r="A22" s="201" t="s">
        <v>152</v>
      </c>
      <c r="B22" s="199" t="s">
        <v>153</v>
      </c>
      <c r="C22" s="113">
        <v>1.3174314543444932</v>
      </c>
      <c r="D22" s="115">
        <v>739</v>
      </c>
      <c r="E22" s="114">
        <v>762</v>
      </c>
      <c r="F22" s="114">
        <v>745</v>
      </c>
      <c r="G22" s="114">
        <v>757</v>
      </c>
      <c r="H22" s="140">
        <v>761</v>
      </c>
      <c r="I22" s="115">
        <v>-22</v>
      </c>
      <c r="J22" s="116">
        <v>-2.8909329829172141</v>
      </c>
    </row>
    <row r="23" spans="1:15" s="110" customFormat="1" ht="24.95" customHeight="1" x14ac:dyDescent="0.2">
      <c r="A23" s="193" t="s">
        <v>154</v>
      </c>
      <c r="B23" s="199" t="s">
        <v>155</v>
      </c>
      <c r="C23" s="113">
        <v>0.87709915498983848</v>
      </c>
      <c r="D23" s="115">
        <v>492</v>
      </c>
      <c r="E23" s="114">
        <v>495</v>
      </c>
      <c r="F23" s="114">
        <v>488</v>
      </c>
      <c r="G23" s="114">
        <v>484</v>
      </c>
      <c r="H23" s="140">
        <v>510</v>
      </c>
      <c r="I23" s="115">
        <v>-18</v>
      </c>
      <c r="J23" s="116">
        <v>-3.5294117647058822</v>
      </c>
    </row>
    <row r="24" spans="1:15" s="110" customFormat="1" ht="24.95" customHeight="1" x14ac:dyDescent="0.2">
      <c r="A24" s="193" t="s">
        <v>156</v>
      </c>
      <c r="B24" s="199" t="s">
        <v>221</v>
      </c>
      <c r="C24" s="113">
        <v>13.158270046707313</v>
      </c>
      <c r="D24" s="115">
        <v>7381</v>
      </c>
      <c r="E24" s="114">
        <v>7374</v>
      </c>
      <c r="F24" s="114">
        <v>7585</v>
      </c>
      <c r="G24" s="114">
        <v>7687</v>
      </c>
      <c r="H24" s="140">
        <v>6380</v>
      </c>
      <c r="I24" s="115">
        <v>1001</v>
      </c>
      <c r="J24" s="116">
        <v>15.689655172413794</v>
      </c>
    </row>
    <row r="25" spans="1:15" s="110" customFormat="1" ht="24.95" customHeight="1" x14ac:dyDescent="0.2">
      <c r="A25" s="193" t="s">
        <v>222</v>
      </c>
      <c r="B25" s="204" t="s">
        <v>159</v>
      </c>
      <c r="C25" s="113">
        <v>17.664990908118515</v>
      </c>
      <c r="D25" s="115">
        <v>9909</v>
      </c>
      <c r="E25" s="114">
        <v>9922</v>
      </c>
      <c r="F25" s="114">
        <v>10012</v>
      </c>
      <c r="G25" s="114">
        <v>9707</v>
      </c>
      <c r="H25" s="140">
        <v>9787</v>
      </c>
      <c r="I25" s="115">
        <v>122</v>
      </c>
      <c r="J25" s="116">
        <v>1.2465515479717992</v>
      </c>
    </row>
    <row r="26" spans="1:15" s="110" customFormat="1" ht="24.95" customHeight="1" x14ac:dyDescent="0.2">
      <c r="A26" s="201">
        <v>782.78300000000002</v>
      </c>
      <c r="B26" s="203" t="s">
        <v>160</v>
      </c>
      <c r="C26" s="113">
        <v>1.5046172496167147</v>
      </c>
      <c r="D26" s="115">
        <v>844</v>
      </c>
      <c r="E26" s="114">
        <v>1004</v>
      </c>
      <c r="F26" s="114">
        <v>715</v>
      </c>
      <c r="G26" s="114">
        <v>702</v>
      </c>
      <c r="H26" s="140">
        <v>702</v>
      </c>
      <c r="I26" s="115">
        <v>142</v>
      </c>
      <c r="J26" s="116">
        <v>20.227920227920229</v>
      </c>
    </row>
    <row r="27" spans="1:15" s="110" customFormat="1" ht="24.95" customHeight="1" x14ac:dyDescent="0.2">
      <c r="A27" s="193" t="s">
        <v>161</v>
      </c>
      <c r="B27" s="199" t="s">
        <v>162</v>
      </c>
      <c r="C27" s="113">
        <v>5.8829821371269651E-2</v>
      </c>
      <c r="D27" s="115">
        <v>33</v>
      </c>
      <c r="E27" s="114">
        <v>39</v>
      </c>
      <c r="F27" s="114">
        <v>38</v>
      </c>
      <c r="G27" s="114">
        <v>40</v>
      </c>
      <c r="H27" s="140">
        <v>39</v>
      </c>
      <c r="I27" s="115">
        <v>-6</v>
      </c>
      <c r="J27" s="116">
        <v>-15.384615384615385</v>
      </c>
    </row>
    <row r="28" spans="1:15" s="110" customFormat="1" ht="24.95" customHeight="1" x14ac:dyDescent="0.2">
      <c r="A28" s="193" t="s">
        <v>163</v>
      </c>
      <c r="B28" s="199" t="s">
        <v>164</v>
      </c>
      <c r="C28" s="113">
        <v>3.0716297643241703</v>
      </c>
      <c r="D28" s="115">
        <v>1723</v>
      </c>
      <c r="E28" s="114">
        <v>1835</v>
      </c>
      <c r="F28" s="114">
        <v>1721</v>
      </c>
      <c r="G28" s="114">
        <v>1831</v>
      </c>
      <c r="H28" s="140">
        <v>1767</v>
      </c>
      <c r="I28" s="115">
        <v>-44</v>
      </c>
      <c r="J28" s="116">
        <v>-2.4900962082625919</v>
      </c>
    </row>
    <row r="29" spans="1:15" s="110" customFormat="1" ht="24.95" customHeight="1" x14ac:dyDescent="0.2">
      <c r="A29" s="193">
        <v>86</v>
      </c>
      <c r="B29" s="199" t="s">
        <v>165</v>
      </c>
      <c r="C29" s="113">
        <v>6.0951260384354837</v>
      </c>
      <c r="D29" s="115">
        <v>3419</v>
      </c>
      <c r="E29" s="114">
        <v>3534</v>
      </c>
      <c r="F29" s="114">
        <v>3456</v>
      </c>
      <c r="G29" s="114">
        <v>3525</v>
      </c>
      <c r="H29" s="140">
        <v>3456</v>
      </c>
      <c r="I29" s="115">
        <v>-37</v>
      </c>
      <c r="J29" s="116">
        <v>-1.0706018518518519</v>
      </c>
    </row>
    <row r="30" spans="1:15" s="110" customFormat="1" ht="24.95" customHeight="1" x14ac:dyDescent="0.2">
      <c r="A30" s="193">
        <v>87.88</v>
      </c>
      <c r="B30" s="204" t="s">
        <v>166</v>
      </c>
      <c r="C30" s="113">
        <v>5.0112311477163329</v>
      </c>
      <c r="D30" s="115">
        <v>2811</v>
      </c>
      <c r="E30" s="114">
        <v>2864</v>
      </c>
      <c r="F30" s="114">
        <v>2876</v>
      </c>
      <c r="G30" s="114">
        <v>2885</v>
      </c>
      <c r="H30" s="140">
        <v>2877</v>
      </c>
      <c r="I30" s="115">
        <v>-66</v>
      </c>
      <c r="J30" s="116">
        <v>-2.2940563086548487</v>
      </c>
    </row>
    <row r="31" spans="1:15" s="110" customFormat="1" ht="24.95" customHeight="1" x14ac:dyDescent="0.2">
      <c r="A31" s="193" t="s">
        <v>167</v>
      </c>
      <c r="B31" s="199" t="s">
        <v>168</v>
      </c>
      <c r="C31" s="113">
        <v>11.289977537704567</v>
      </c>
      <c r="D31" s="115">
        <v>6333</v>
      </c>
      <c r="E31" s="114">
        <v>6675</v>
      </c>
      <c r="F31" s="114">
        <v>6666</v>
      </c>
      <c r="G31" s="114">
        <v>6774</v>
      </c>
      <c r="H31" s="140">
        <v>6646</v>
      </c>
      <c r="I31" s="115">
        <v>-313</v>
      </c>
      <c r="J31" s="116">
        <v>-4.7095997592536865</v>
      </c>
    </row>
    <row r="32" spans="1:15" s="110" customFormat="1" ht="24.95" customHeight="1" x14ac:dyDescent="0.2">
      <c r="A32" s="193"/>
      <c r="B32" s="204" t="s">
        <v>169</v>
      </c>
      <c r="C32" s="113">
        <v>0</v>
      </c>
      <c r="D32" s="115">
        <v>0</v>
      </c>
      <c r="E32" s="114">
        <v>0</v>
      </c>
      <c r="F32" s="114">
        <v>0</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0.18362035155275075</v>
      </c>
      <c r="D34" s="115">
        <v>103</v>
      </c>
      <c r="E34" s="114">
        <v>132</v>
      </c>
      <c r="F34" s="114">
        <v>120</v>
      </c>
      <c r="G34" s="114">
        <v>125</v>
      </c>
      <c r="H34" s="140">
        <v>101</v>
      </c>
      <c r="I34" s="115">
        <v>2</v>
      </c>
      <c r="J34" s="116">
        <v>1.9801980198019802</v>
      </c>
    </row>
    <row r="35" spans="1:10" s="110" customFormat="1" ht="24.95" customHeight="1" x14ac:dyDescent="0.2">
      <c r="A35" s="292" t="s">
        <v>171</v>
      </c>
      <c r="B35" s="293" t="s">
        <v>172</v>
      </c>
      <c r="C35" s="113">
        <v>6.2983563304453236</v>
      </c>
      <c r="D35" s="115">
        <v>3533</v>
      </c>
      <c r="E35" s="114">
        <v>3583</v>
      </c>
      <c r="F35" s="114">
        <v>3644</v>
      </c>
      <c r="G35" s="114">
        <v>3689</v>
      </c>
      <c r="H35" s="140">
        <v>3722</v>
      </c>
      <c r="I35" s="115">
        <v>-189</v>
      </c>
      <c r="J35" s="116">
        <v>-5.0779150994089202</v>
      </c>
    </row>
    <row r="36" spans="1:10" s="110" customFormat="1" ht="24.95" customHeight="1" x14ac:dyDescent="0.2">
      <c r="A36" s="294" t="s">
        <v>173</v>
      </c>
      <c r="B36" s="295" t="s">
        <v>174</v>
      </c>
      <c r="C36" s="125">
        <v>93.518023318001923</v>
      </c>
      <c r="D36" s="143">
        <v>52458</v>
      </c>
      <c r="E36" s="144">
        <v>54601</v>
      </c>
      <c r="F36" s="144">
        <v>54391</v>
      </c>
      <c r="G36" s="144">
        <v>54764</v>
      </c>
      <c r="H36" s="145">
        <v>53061</v>
      </c>
      <c r="I36" s="143">
        <v>-603</v>
      </c>
      <c r="J36" s="146">
        <v>-1.1364278848872054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56094</v>
      </c>
      <c r="F11" s="264">
        <v>58316</v>
      </c>
      <c r="G11" s="264">
        <v>58155</v>
      </c>
      <c r="H11" s="264">
        <v>58579</v>
      </c>
      <c r="I11" s="265">
        <v>56885</v>
      </c>
      <c r="J11" s="263">
        <v>-791</v>
      </c>
      <c r="K11" s="266">
        <v>-1.3905247429023468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50.01426177487788</v>
      </c>
      <c r="E13" s="115">
        <v>28055</v>
      </c>
      <c r="F13" s="114">
        <v>28944</v>
      </c>
      <c r="G13" s="114">
        <v>28875</v>
      </c>
      <c r="H13" s="114">
        <v>28865</v>
      </c>
      <c r="I13" s="140">
        <v>27585</v>
      </c>
      <c r="J13" s="115">
        <v>470</v>
      </c>
      <c r="K13" s="116">
        <v>1.7038245423237266</v>
      </c>
    </row>
    <row r="14" spans="1:15" ht="15.95" customHeight="1" x14ac:dyDescent="0.2">
      <c r="A14" s="306" t="s">
        <v>230</v>
      </c>
      <c r="B14" s="307"/>
      <c r="C14" s="308"/>
      <c r="D14" s="113">
        <v>37.941669340749456</v>
      </c>
      <c r="E14" s="115">
        <v>21283</v>
      </c>
      <c r="F14" s="114">
        <v>22242</v>
      </c>
      <c r="G14" s="114">
        <v>22408</v>
      </c>
      <c r="H14" s="114">
        <v>22590</v>
      </c>
      <c r="I14" s="140">
        <v>22486</v>
      </c>
      <c r="J14" s="115">
        <v>-1203</v>
      </c>
      <c r="K14" s="116">
        <v>-5.3499955527884016</v>
      </c>
    </row>
    <row r="15" spans="1:15" ht="15.95" customHeight="1" x14ac:dyDescent="0.2">
      <c r="A15" s="306" t="s">
        <v>231</v>
      </c>
      <c r="B15" s="307"/>
      <c r="C15" s="308"/>
      <c r="D15" s="113">
        <v>4.2535743573287697</v>
      </c>
      <c r="E15" s="115">
        <v>2386</v>
      </c>
      <c r="F15" s="114">
        <v>2461</v>
      </c>
      <c r="G15" s="114">
        <v>2438</v>
      </c>
      <c r="H15" s="114">
        <v>2438</v>
      </c>
      <c r="I15" s="140">
        <v>2381</v>
      </c>
      <c r="J15" s="115">
        <v>5</v>
      </c>
      <c r="K15" s="116">
        <v>0.20999580008399832</v>
      </c>
    </row>
    <row r="16" spans="1:15" ht="15.95" customHeight="1" x14ac:dyDescent="0.2">
      <c r="A16" s="306" t="s">
        <v>232</v>
      </c>
      <c r="B16" s="307"/>
      <c r="C16" s="308"/>
      <c r="D16" s="113">
        <v>3.8952472635219455</v>
      </c>
      <c r="E16" s="115">
        <v>2185</v>
      </c>
      <c r="F16" s="114">
        <v>2387</v>
      </c>
      <c r="G16" s="114">
        <v>2155</v>
      </c>
      <c r="H16" s="114">
        <v>2341</v>
      </c>
      <c r="I16" s="140">
        <v>2148</v>
      </c>
      <c r="J16" s="115">
        <v>37</v>
      </c>
      <c r="K16" s="116">
        <v>1.7225325884543761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0.26384283524084573</v>
      </c>
      <c r="E18" s="115">
        <v>148</v>
      </c>
      <c r="F18" s="114">
        <v>145</v>
      </c>
      <c r="G18" s="114">
        <v>157</v>
      </c>
      <c r="H18" s="114">
        <v>166</v>
      </c>
      <c r="I18" s="140">
        <v>156</v>
      </c>
      <c r="J18" s="115">
        <v>-8</v>
      </c>
      <c r="K18" s="116">
        <v>-5.1282051282051286</v>
      </c>
    </row>
    <row r="19" spans="1:11" ht="14.1" customHeight="1" x14ac:dyDescent="0.2">
      <c r="A19" s="306" t="s">
        <v>235</v>
      </c>
      <c r="B19" s="307" t="s">
        <v>236</v>
      </c>
      <c r="C19" s="308"/>
      <c r="D19" s="113">
        <v>0.12479053018148109</v>
      </c>
      <c r="E19" s="115">
        <v>70</v>
      </c>
      <c r="F19" s="114">
        <v>69</v>
      </c>
      <c r="G19" s="114">
        <v>80</v>
      </c>
      <c r="H19" s="114">
        <v>88</v>
      </c>
      <c r="I19" s="140">
        <v>73</v>
      </c>
      <c r="J19" s="115">
        <v>-3</v>
      </c>
      <c r="K19" s="116">
        <v>-4.1095890410958908</v>
      </c>
    </row>
    <row r="20" spans="1:11" ht="14.1" customHeight="1" x14ac:dyDescent="0.2">
      <c r="A20" s="306">
        <v>12</v>
      </c>
      <c r="B20" s="307" t="s">
        <v>237</v>
      </c>
      <c r="C20" s="308"/>
      <c r="D20" s="113">
        <v>0.82540022105751065</v>
      </c>
      <c r="E20" s="115">
        <v>463</v>
      </c>
      <c r="F20" s="114">
        <v>470</v>
      </c>
      <c r="G20" s="114">
        <v>494</v>
      </c>
      <c r="H20" s="114">
        <v>495</v>
      </c>
      <c r="I20" s="140">
        <v>463</v>
      </c>
      <c r="J20" s="115">
        <v>0</v>
      </c>
      <c r="K20" s="116">
        <v>0</v>
      </c>
    </row>
    <row r="21" spans="1:11" ht="14.1" customHeight="1" x14ac:dyDescent="0.2">
      <c r="A21" s="306">
        <v>21</v>
      </c>
      <c r="B21" s="307" t="s">
        <v>238</v>
      </c>
      <c r="C21" s="308"/>
      <c r="D21" s="113">
        <v>8.5570649267301319E-2</v>
      </c>
      <c r="E21" s="115">
        <v>48</v>
      </c>
      <c r="F21" s="114">
        <v>46</v>
      </c>
      <c r="G21" s="114">
        <v>39</v>
      </c>
      <c r="H21" s="114">
        <v>40</v>
      </c>
      <c r="I21" s="140">
        <v>41</v>
      </c>
      <c r="J21" s="115">
        <v>7</v>
      </c>
      <c r="K21" s="116">
        <v>17.073170731707318</v>
      </c>
    </row>
    <row r="22" spans="1:11" ht="14.1" customHeight="1" x14ac:dyDescent="0.2">
      <c r="A22" s="306">
        <v>22</v>
      </c>
      <c r="B22" s="307" t="s">
        <v>239</v>
      </c>
      <c r="C22" s="308"/>
      <c r="D22" s="113">
        <v>0.22818839804613683</v>
      </c>
      <c r="E22" s="115">
        <v>128</v>
      </c>
      <c r="F22" s="114">
        <v>137</v>
      </c>
      <c r="G22" s="114">
        <v>137</v>
      </c>
      <c r="H22" s="114">
        <v>137</v>
      </c>
      <c r="I22" s="140">
        <v>130</v>
      </c>
      <c r="J22" s="115">
        <v>-2</v>
      </c>
      <c r="K22" s="116">
        <v>-1.5384615384615385</v>
      </c>
    </row>
    <row r="23" spans="1:11" ht="14.1" customHeight="1" x14ac:dyDescent="0.2">
      <c r="A23" s="306">
        <v>23</v>
      </c>
      <c r="B23" s="307" t="s">
        <v>240</v>
      </c>
      <c r="C23" s="308"/>
      <c r="D23" s="113">
        <v>0.38685064356259136</v>
      </c>
      <c r="E23" s="115">
        <v>217</v>
      </c>
      <c r="F23" s="114">
        <v>220</v>
      </c>
      <c r="G23" s="114">
        <v>227</v>
      </c>
      <c r="H23" s="114">
        <v>232</v>
      </c>
      <c r="I23" s="140">
        <v>229</v>
      </c>
      <c r="J23" s="115">
        <v>-12</v>
      </c>
      <c r="K23" s="116">
        <v>-5.2401746724890828</v>
      </c>
    </row>
    <row r="24" spans="1:11" ht="14.1" customHeight="1" x14ac:dyDescent="0.2">
      <c r="A24" s="306">
        <v>24</v>
      </c>
      <c r="B24" s="307" t="s">
        <v>241</v>
      </c>
      <c r="C24" s="308"/>
      <c r="D24" s="113">
        <v>0.34406531892894071</v>
      </c>
      <c r="E24" s="115">
        <v>193</v>
      </c>
      <c r="F24" s="114">
        <v>196</v>
      </c>
      <c r="G24" s="114">
        <v>194</v>
      </c>
      <c r="H24" s="114">
        <v>200</v>
      </c>
      <c r="I24" s="140">
        <v>190</v>
      </c>
      <c r="J24" s="115">
        <v>3</v>
      </c>
      <c r="K24" s="116">
        <v>1.5789473684210527</v>
      </c>
    </row>
    <row r="25" spans="1:11" ht="14.1" customHeight="1" x14ac:dyDescent="0.2">
      <c r="A25" s="306">
        <v>25</v>
      </c>
      <c r="B25" s="307" t="s">
        <v>242</v>
      </c>
      <c r="C25" s="308"/>
      <c r="D25" s="113">
        <v>0.6916960815773523</v>
      </c>
      <c r="E25" s="115">
        <v>388</v>
      </c>
      <c r="F25" s="114">
        <v>393</v>
      </c>
      <c r="G25" s="114">
        <v>390</v>
      </c>
      <c r="H25" s="114">
        <v>381</v>
      </c>
      <c r="I25" s="140">
        <v>413</v>
      </c>
      <c r="J25" s="115">
        <v>-25</v>
      </c>
      <c r="K25" s="116">
        <v>-6.053268765133172</v>
      </c>
    </row>
    <row r="26" spans="1:11" ht="14.1" customHeight="1" x14ac:dyDescent="0.2">
      <c r="A26" s="306">
        <v>26</v>
      </c>
      <c r="B26" s="307" t="s">
        <v>243</v>
      </c>
      <c r="C26" s="308"/>
      <c r="D26" s="113">
        <v>0.52055478304274971</v>
      </c>
      <c r="E26" s="115">
        <v>292</v>
      </c>
      <c r="F26" s="114">
        <v>301</v>
      </c>
      <c r="G26" s="114">
        <v>308</v>
      </c>
      <c r="H26" s="114">
        <v>317</v>
      </c>
      <c r="I26" s="140">
        <v>296</v>
      </c>
      <c r="J26" s="115">
        <v>-4</v>
      </c>
      <c r="K26" s="116">
        <v>-1.3513513513513513</v>
      </c>
    </row>
    <row r="27" spans="1:11" ht="14.1" customHeight="1" x14ac:dyDescent="0.2">
      <c r="A27" s="306">
        <v>27</v>
      </c>
      <c r="B27" s="307" t="s">
        <v>244</v>
      </c>
      <c r="C27" s="308"/>
      <c r="D27" s="113">
        <v>0.20857845758904694</v>
      </c>
      <c r="E27" s="115">
        <v>117</v>
      </c>
      <c r="F27" s="114">
        <v>125</v>
      </c>
      <c r="G27" s="114">
        <v>127</v>
      </c>
      <c r="H27" s="114">
        <v>130</v>
      </c>
      <c r="I27" s="140">
        <v>120</v>
      </c>
      <c r="J27" s="115">
        <v>-3</v>
      </c>
      <c r="K27" s="116">
        <v>-2.5</v>
      </c>
    </row>
    <row r="28" spans="1:11" ht="14.1" customHeight="1" x14ac:dyDescent="0.2">
      <c r="A28" s="306">
        <v>28</v>
      </c>
      <c r="B28" s="307" t="s">
        <v>245</v>
      </c>
      <c r="C28" s="308"/>
      <c r="D28" s="113">
        <v>0.18362035155275075</v>
      </c>
      <c r="E28" s="115">
        <v>103</v>
      </c>
      <c r="F28" s="114">
        <v>112</v>
      </c>
      <c r="G28" s="114">
        <v>106</v>
      </c>
      <c r="H28" s="114">
        <v>112</v>
      </c>
      <c r="I28" s="140">
        <v>114</v>
      </c>
      <c r="J28" s="115">
        <v>-11</v>
      </c>
      <c r="K28" s="116">
        <v>-9.6491228070175445</v>
      </c>
    </row>
    <row r="29" spans="1:11" ht="14.1" customHeight="1" x14ac:dyDescent="0.2">
      <c r="A29" s="306">
        <v>29</v>
      </c>
      <c r="B29" s="307" t="s">
        <v>246</v>
      </c>
      <c r="C29" s="308"/>
      <c r="D29" s="113">
        <v>3.0431062145684029</v>
      </c>
      <c r="E29" s="115">
        <v>1707</v>
      </c>
      <c r="F29" s="114">
        <v>1936</v>
      </c>
      <c r="G29" s="114">
        <v>1909</v>
      </c>
      <c r="H29" s="114">
        <v>1908</v>
      </c>
      <c r="I29" s="140">
        <v>1888</v>
      </c>
      <c r="J29" s="115">
        <v>-181</v>
      </c>
      <c r="K29" s="116">
        <v>-9.5868644067796609</v>
      </c>
    </row>
    <row r="30" spans="1:11" ht="14.1" customHeight="1" x14ac:dyDescent="0.2">
      <c r="A30" s="306" t="s">
        <v>247</v>
      </c>
      <c r="B30" s="307" t="s">
        <v>248</v>
      </c>
      <c r="C30" s="308"/>
      <c r="D30" s="113" t="s">
        <v>514</v>
      </c>
      <c r="E30" s="115" t="s">
        <v>514</v>
      </c>
      <c r="F30" s="114">
        <v>181</v>
      </c>
      <c r="G30" s="114" t="s">
        <v>514</v>
      </c>
      <c r="H30" s="114">
        <v>190</v>
      </c>
      <c r="I30" s="140">
        <v>200</v>
      </c>
      <c r="J30" s="115" t="s">
        <v>514</v>
      </c>
      <c r="K30" s="116" t="s">
        <v>514</v>
      </c>
    </row>
    <row r="31" spans="1:11" ht="14.1" customHeight="1" x14ac:dyDescent="0.2">
      <c r="A31" s="306" t="s">
        <v>249</v>
      </c>
      <c r="B31" s="307" t="s">
        <v>250</v>
      </c>
      <c r="C31" s="308"/>
      <c r="D31" s="113">
        <v>2.7436089421328482</v>
      </c>
      <c r="E31" s="115">
        <v>1539</v>
      </c>
      <c r="F31" s="114">
        <v>1752</v>
      </c>
      <c r="G31" s="114">
        <v>1732</v>
      </c>
      <c r="H31" s="114">
        <v>1715</v>
      </c>
      <c r="I31" s="140">
        <v>1685</v>
      </c>
      <c r="J31" s="115">
        <v>-146</v>
      </c>
      <c r="K31" s="116">
        <v>-8.6646884272997031</v>
      </c>
    </row>
    <row r="32" spans="1:11" ht="14.1" customHeight="1" x14ac:dyDescent="0.2">
      <c r="A32" s="306">
        <v>31</v>
      </c>
      <c r="B32" s="307" t="s">
        <v>251</v>
      </c>
      <c r="C32" s="308"/>
      <c r="D32" s="113">
        <v>0.18718579527222162</v>
      </c>
      <c r="E32" s="115">
        <v>105</v>
      </c>
      <c r="F32" s="114">
        <v>102</v>
      </c>
      <c r="G32" s="114">
        <v>102</v>
      </c>
      <c r="H32" s="114">
        <v>112</v>
      </c>
      <c r="I32" s="140">
        <v>115</v>
      </c>
      <c r="J32" s="115">
        <v>-10</v>
      </c>
      <c r="K32" s="116">
        <v>-8.695652173913043</v>
      </c>
    </row>
    <row r="33" spans="1:11" ht="14.1" customHeight="1" x14ac:dyDescent="0.2">
      <c r="A33" s="306">
        <v>32</v>
      </c>
      <c r="B33" s="307" t="s">
        <v>252</v>
      </c>
      <c r="C33" s="308"/>
      <c r="D33" s="113">
        <v>0.60255998859058013</v>
      </c>
      <c r="E33" s="115">
        <v>338</v>
      </c>
      <c r="F33" s="114">
        <v>319</v>
      </c>
      <c r="G33" s="114">
        <v>352</v>
      </c>
      <c r="H33" s="114">
        <v>323</v>
      </c>
      <c r="I33" s="140">
        <v>341</v>
      </c>
      <c r="J33" s="115">
        <v>-3</v>
      </c>
      <c r="K33" s="116">
        <v>-0.87976539589442815</v>
      </c>
    </row>
    <row r="34" spans="1:11" ht="14.1" customHeight="1" x14ac:dyDescent="0.2">
      <c r="A34" s="306">
        <v>33</v>
      </c>
      <c r="B34" s="307" t="s">
        <v>253</v>
      </c>
      <c r="C34" s="308"/>
      <c r="D34" s="113">
        <v>0.35832709380682426</v>
      </c>
      <c r="E34" s="115">
        <v>201</v>
      </c>
      <c r="F34" s="114">
        <v>203</v>
      </c>
      <c r="G34" s="114">
        <v>228</v>
      </c>
      <c r="H34" s="114">
        <v>235</v>
      </c>
      <c r="I34" s="140">
        <v>235</v>
      </c>
      <c r="J34" s="115">
        <v>-34</v>
      </c>
      <c r="K34" s="116">
        <v>-14.468085106382979</v>
      </c>
    </row>
    <row r="35" spans="1:11" ht="14.1" customHeight="1" x14ac:dyDescent="0.2">
      <c r="A35" s="306">
        <v>34</v>
      </c>
      <c r="B35" s="307" t="s">
        <v>254</v>
      </c>
      <c r="C35" s="308"/>
      <c r="D35" s="113">
        <v>2.6847791207615788</v>
      </c>
      <c r="E35" s="115">
        <v>1506</v>
      </c>
      <c r="F35" s="114">
        <v>1537</v>
      </c>
      <c r="G35" s="114">
        <v>1549</v>
      </c>
      <c r="H35" s="114">
        <v>1541</v>
      </c>
      <c r="I35" s="140">
        <v>1545</v>
      </c>
      <c r="J35" s="115">
        <v>-39</v>
      </c>
      <c r="K35" s="116">
        <v>-2.5242718446601944</v>
      </c>
    </row>
    <row r="36" spans="1:11" ht="14.1" customHeight="1" x14ac:dyDescent="0.2">
      <c r="A36" s="306">
        <v>41</v>
      </c>
      <c r="B36" s="307" t="s">
        <v>255</v>
      </c>
      <c r="C36" s="308"/>
      <c r="D36" s="113">
        <v>8.9136092986772206E-2</v>
      </c>
      <c r="E36" s="115">
        <v>50</v>
      </c>
      <c r="F36" s="114">
        <v>50</v>
      </c>
      <c r="G36" s="114">
        <v>53</v>
      </c>
      <c r="H36" s="114">
        <v>53</v>
      </c>
      <c r="I36" s="140">
        <v>55</v>
      </c>
      <c r="J36" s="115">
        <v>-5</v>
      </c>
      <c r="K36" s="116">
        <v>-9.0909090909090917</v>
      </c>
    </row>
    <row r="37" spans="1:11" ht="14.1" customHeight="1" x14ac:dyDescent="0.2">
      <c r="A37" s="306">
        <v>42</v>
      </c>
      <c r="B37" s="307" t="s">
        <v>256</v>
      </c>
      <c r="C37" s="308"/>
      <c r="D37" s="113">
        <v>4.2785324633650659E-2</v>
      </c>
      <c r="E37" s="115">
        <v>24</v>
      </c>
      <c r="F37" s="114">
        <v>26</v>
      </c>
      <c r="G37" s="114">
        <v>23</v>
      </c>
      <c r="H37" s="114">
        <v>22</v>
      </c>
      <c r="I37" s="140">
        <v>22</v>
      </c>
      <c r="J37" s="115">
        <v>2</v>
      </c>
      <c r="K37" s="116">
        <v>9.0909090909090917</v>
      </c>
    </row>
    <row r="38" spans="1:11" ht="14.1" customHeight="1" x14ac:dyDescent="0.2">
      <c r="A38" s="306">
        <v>43</v>
      </c>
      <c r="B38" s="307" t="s">
        <v>257</v>
      </c>
      <c r="C38" s="308"/>
      <c r="D38" s="113">
        <v>0.40289514030021034</v>
      </c>
      <c r="E38" s="115">
        <v>226</v>
      </c>
      <c r="F38" s="114">
        <v>205</v>
      </c>
      <c r="G38" s="114">
        <v>209</v>
      </c>
      <c r="H38" s="114">
        <v>205</v>
      </c>
      <c r="I38" s="140">
        <v>202</v>
      </c>
      <c r="J38" s="115">
        <v>24</v>
      </c>
      <c r="K38" s="116">
        <v>11.881188118811881</v>
      </c>
    </row>
    <row r="39" spans="1:11" ht="14.1" customHeight="1" x14ac:dyDescent="0.2">
      <c r="A39" s="306">
        <v>51</v>
      </c>
      <c r="B39" s="307" t="s">
        <v>258</v>
      </c>
      <c r="C39" s="308"/>
      <c r="D39" s="113">
        <v>13.946233108710379</v>
      </c>
      <c r="E39" s="115">
        <v>7823</v>
      </c>
      <c r="F39" s="114">
        <v>8043</v>
      </c>
      <c r="G39" s="114">
        <v>7776</v>
      </c>
      <c r="H39" s="114">
        <v>8016</v>
      </c>
      <c r="I39" s="140">
        <v>6781</v>
      </c>
      <c r="J39" s="115">
        <v>1042</v>
      </c>
      <c r="K39" s="116">
        <v>15.36646512313818</v>
      </c>
    </row>
    <row r="40" spans="1:11" ht="14.1" customHeight="1" x14ac:dyDescent="0.2">
      <c r="A40" s="306" t="s">
        <v>259</v>
      </c>
      <c r="B40" s="307" t="s">
        <v>260</v>
      </c>
      <c r="C40" s="308"/>
      <c r="D40" s="113">
        <v>13.65208400185403</v>
      </c>
      <c r="E40" s="115">
        <v>7658</v>
      </c>
      <c r="F40" s="114">
        <v>7874</v>
      </c>
      <c r="G40" s="114">
        <v>7618</v>
      </c>
      <c r="H40" s="114">
        <v>7855</v>
      </c>
      <c r="I40" s="140">
        <v>6608</v>
      </c>
      <c r="J40" s="115">
        <v>1050</v>
      </c>
      <c r="K40" s="116">
        <v>15.889830508474576</v>
      </c>
    </row>
    <row r="41" spans="1:11" ht="14.1" customHeight="1" x14ac:dyDescent="0.2">
      <c r="A41" s="306"/>
      <c r="B41" s="307" t="s">
        <v>261</v>
      </c>
      <c r="C41" s="308"/>
      <c r="D41" s="113">
        <v>7.861803401433308</v>
      </c>
      <c r="E41" s="115">
        <v>4410</v>
      </c>
      <c r="F41" s="114">
        <v>4613</v>
      </c>
      <c r="G41" s="114">
        <v>4245</v>
      </c>
      <c r="H41" s="114">
        <v>4254</v>
      </c>
      <c r="I41" s="140">
        <v>4281</v>
      </c>
      <c r="J41" s="115">
        <v>129</v>
      </c>
      <c r="K41" s="116">
        <v>3.0133146461107216</v>
      </c>
    </row>
    <row r="42" spans="1:11" ht="14.1" customHeight="1" x14ac:dyDescent="0.2">
      <c r="A42" s="306">
        <v>52</v>
      </c>
      <c r="B42" s="307" t="s">
        <v>262</v>
      </c>
      <c r="C42" s="308"/>
      <c r="D42" s="113">
        <v>4.7384747031768102</v>
      </c>
      <c r="E42" s="115">
        <v>2658</v>
      </c>
      <c r="F42" s="114">
        <v>2737</v>
      </c>
      <c r="G42" s="114">
        <v>2747</v>
      </c>
      <c r="H42" s="114">
        <v>2783</v>
      </c>
      <c r="I42" s="140">
        <v>2800</v>
      </c>
      <c r="J42" s="115">
        <v>-142</v>
      </c>
      <c r="K42" s="116">
        <v>-5.0714285714285712</v>
      </c>
    </row>
    <row r="43" spans="1:11" ht="14.1" customHeight="1" x14ac:dyDescent="0.2">
      <c r="A43" s="306" t="s">
        <v>263</v>
      </c>
      <c r="B43" s="307" t="s">
        <v>264</v>
      </c>
      <c r="C43" s="308"/>
      <c r="D43" s="113">
        <v>4.7099511534210432</v>
      </c>
      <c r="E43" s="115">
        <v>2642</v>
      </c>
      <c r="F43" s="114">
        <v>2720</v>
      </c>
      <c r="G43" s="114">
        <v>2722</v>
      </c>
      <c r="H43" s="114">
        <v>2758</v>
      </c>
      <c r="I43" s="140">
        <v>2784</v>
      </c>
      <c r="J43" s="115">
        <v>-142</v>
      </c>
      <c r="K43" s="116">
        <v>-5.1005747126436782</v>
      </c>
    </row>
    <row r="44" spans="1:11" ht="14.1" customHeight="1" x14ac:dyDescent="0.2">
      <c r="A44" s="306">
        <v>53</v>
      </c>
      <c r="B44" s="307" t="s">
        <v>265</v>
      </c>
      <c r="C44" s="308"/>
      <c r="D44" s="113">
        <v>1.6597140514136985</v>
      </c>
      <c r="E44" s="115">
        <v>931</v>
      </c>
      <c r="F44" s="114">
        <v>959</v>
      </c>
      <c r="G44" s="114">
        <v>956</v>
      </c>
      <c r="H44" s="114">
        <v>992</v>
      </c>
      <c r="I44" s="140">
        <v>942</v>
      </c>
      <c r="J44" s="115">
        <v>-11</v>
      </c>
      <c r="K44" s="116">
        <v>-1.167728237791932</v>
      </c>
    </row>
    <row r="45" spans="1:11" ht="14.1" customHeight="1" x14ac:dyDescent="0.2">
      <c r="A45" s="306" t="s">
        <v>266</v>
      </c>
      <c r="B45" s="307" t="s">
        <v>267</v>
      </c>
      <c r="C45" s="308"/>
      <c r="D45" s="113">
        <v>1.6222768923592541</v>
      </c>
      <c r="E45" s="115">
        <v>910</v>
      </c>
      <c r="F45" s="114">
        <v>938</v>
      </c>
      <c r="G45" s="114">
        <v>939</v>
      </c>
      <c r="H45" s="114">
        <v>969</v>
      </c>
      <c r="I45" s="140">
        <v>915</v>
      </c>
      <c r="J45" s="115">
        <v>-5</v>
      </c>
      <c r="K45" s="116">
        <v>-0.54644808743169404</v>
      </c>
    </row>
    <row r="46" spans="1:11" ht="14.1" customHeight="1" x14ac:dyDescent="0.2">
      <c r="A46" s="306">
        <v>54</v>
      </c>
      <c r="B46" s="307" t="s">
        <v>268</v>
      </c>
      <c r="C46" s="308"/>
      <c r="D46" s="113">
        <v>18.643705209113275</v>
      </c>
      <c r="E46" s="115">
        <v>10458</v>
      </c>
      <c r="F46" s="114">
        <v>10437</v>
      </c>
      <c r="G46" s="114">
        <v>10577</v>
      </c>
      <c r="H46" s="114">
        <v>10338</v>
      </c>
      <c r="I46" s="140">
        <v>10535</v>
      </c>
      <c r="J46" s="115">
        <v>-77</v>
      </c>
      <c r="K46" s="116">
        <v>-0.73089700996677742</v>
      </c>
    </row>
    <row r="47" spans="1:11" ht="14.1" customHeight="1" x14ac:dyDescent="0.2">
      <c r="A47" s="306">
        <v>61</v>
      </c>
      <c r="B47" s="307" t="s">
        <v>269</v>
      </c>
      <c r="C47" s="308"/>
      <c r="D47" s="113">
        <v>0.92166720148322456</v>
      </c>
      <c r="E47" s="115">
        <v>517</v>
      </c>
      <c r="F47" s="114">
        <v>526</v>
      </c>
      <c r="G47" s="114">
        <v>520</v>
      </c>
      <c r="H47" s="114">
        <v>522</v>
      </c>
      <c r="I47" s="140">
        <v>516</v>
      </c>
      <c r="J47" s="115">
        <v>1</v>
      </c>
      <c r="K47" s="116">
        <v>0.19379844961240311</v>
      </c>
    </row>
    <row r="48" spans="1:11" ht="14.1" customHeight="1" x14ac:dyDescent="0.2">
      <c r="A48" s="306">
        <v>62</v>
      </c>
      <c r="B48" s="307" t="s">
        <v>270</v>
      </c>
      <c r="C48" s="308"/>
      <c r="D48" s="113">
        <v>9.8424073875993869</v>
      </c>
      <c r="E48" s="115">
        <v>5521</v>
      </c>
      <c r="F48" s="114">
        <v>5884</v>
      </c>
      <c r="G48" s="114">
        <v>5765</v>
      </c>
      <c r="H48" s="114">
        <v>5767</v>
      </c>
      <c r="I48" s="140">
        <v>5670</v>
      </c>
      <c r="J48" s="115">
        <v>-149</v>
      </c>
      <c r="K48" s="116">
        <v>-2.6278659611992947</v>
      </c>
    </row>
    <row r="49" spans="1:11" ht="14.1" customHeight="1" x14ac:dyDescent="0.2">
      <c r="A49" s="306">
        <v>63</v>
      </c>
      <c r="B49" s="307" t="s">
        <v>271</v>
      </c>
      <c r="C49" s="308"/>
      <c r="D49" s="113">
        <v>8.1309944022533607</v>
      </c>
      <c r="E49" s="115">
        <v>4561</v>
      </c>
      <c r="F49" s="114">
        <v>5408</v>
      </c>
      <c r="G49" s="114">
        <v>5676</v>
      </c>
      <c r="H49" s="114">
        <v>5692</v>
      </c>
      <c r="I49" s="140">
        <v>5481</v>
      </c>
      <c r="J49" s="115">
        <v>-920</v>
      </c>
      <c r="K49" s="116">
        <v>-16.785258164568511</v>
      </c>
    </row>
    <row r="50" spans="1:11" ht="14.1" customHeight="1" x14ac:dyDescent="0.2">
      <c r="A50" s="306" t="s">
        <v>272</v>
      </c>
      <c r="B50" s="307" t="s">
        <v>273</v>
      </c>
      <c r="C50" s="308"/>
      <c r="D50" s="113">
        <v>0.43498413377544837</v>
      </c>
      <c r="E50" s="115">
        <v>244</v>
      </c>
      <c r="F50" s="114">
        <v>285</v>
      </c>
      <c r="G50" s="114">
        <v>301</v>
      </c>
      <c r="H50" s="114">
        <v>307</v>
      </c>
      <c r="I50" s="140">
        <v>306</v>
      </c>
      <c r="J50" s="115">
        <v>-62</v>
      </c>
      <c r="K50" s="116">
        <v>-20.261437908496731</v>
      </c>
    </row>
    <row r="51" spans="1:11" ht="14.1" customHeight="1" x14ac:dyDescent="0.2">
      <c r="A51" s="306" t="s">
        <v>274</v>
      </c>
      <c r="B51" s="307" t="s">
        <v>275</v>
      </c>
      <c r="C51" s="308"/>
      <c r="D51" s="113">
        <v>7.2378507505259027</v>
      </c>
      <c r="E51" s="115">
        <v>4060</v>
      </c>
      <c r="F51" s="114">
        <v>4819</v>
      </c>
      <c r="G51" s="114">
        <v>5088</v>
      </c>
      <c r="H51" s="114">
        <v>5104</v>
      </c>
      <c r="I51" s="140">
        <v>4904</v>
      </c>
      <c r="J51" s="115">
        <v>-844</v>
      </c>
      <c r="K51" s="116">
        <v>-17.210440456769984</v>
      </c>
    </row>
    <row r="52" spans="1:11" ht="14.1" customHeight="1" x14ac:dyDescent="0.2">
      <c r="A52" s="306">
        <v>71</v>
      </c>
      <c r="B52" s="307" t="s">
        <v>276</v>
      </c>
      <c r="C52" s="308"/>
      <c r="D52" s="113">
        <v>11.429029842763931</v>
      </c>
      <c r="E52" s="115">
        <v>6411</v>
      </c>
      <c r="F52" s="114">
        <v>6594</v>
      </c>
      <c r="G52" s="114">
        <v>6586</v>
      </c>
      <c r="H52" s="114">
        <v>6616</v>
      </c>
      <c r="I52" s="140">
        <v>6663</v>
      </c>
      <c r="J52" s="115">
        <v>-252</v>
      </c>
      <c r="K52" s="116">
        <v>-3.7820801440792438</v>
      </c>
    </row>
    <row r="53" spans="1:11" ht="14.1" customHeight="1" x14ac:dyDescent="0.2">
      <c r="A53" s="306" t="s">
        <v>277</v>
      </c>
      <c r="B53" s="307" t="s">
        <v>278</v>
      </c>
      <c r="C53" s="308"/>
      <c r="D53" s="113">
        <v>0.82005205547830429</v>
      </c>
      <c r="E53" s="115">
        <v>460</v>
      </c>
      <c r="F53" s="114">
        <v>474</v>
      </c>
      <c r="G53" s="114">
        <v>492</v>
      </c>
      <c r="H53" s="114">
        <v>508</v>
      </c>
      <c r="I53" s="140">
        <v>515</v>
      </c>
      <c r="J53" s="115">
        <v>-55</v>
      </c>
      <c r="K53" s="116">
        <v>-10.679611650485437</v>
      </c>
    </row>
    <row r="54" spans="1:11" ht="14.1" customHeight="1" x14ac:dyDescent="0.2">
      <c r="A54" s="306" t="s">
        <v>279</v>
      </c>
      <c r="B54" s="307" t="s">
        <v>280</v>
      </c>
      <c r="C54" s="308"/>
      <c r="D54" s="113">
        <v>10.289870574392983</v>
      </c>
      <c r="E54" s="115">
        <v>5772</v>
      </c>
      <c r="F54" s="114">
        <v>5937</v>
      </c>
      <c r="G54" s="114">
        <v>5905</v>
      </c>
      <c r="H54" s="114">
        <v>5923</v>
      </c>
      <c r="I54" s="140">
        <v>5953</v>
      </c>
      <c r="J54" s="115">
        <v>-181</v>
      </c>
      <c r="K54" s="116">
        <v>-3.0404837896858727</v>
      </c>
    </row>
    <row r="55" spans="1:11" ht="14.1" customHeight="1" x14ac:dyDescent="0.2">
      <c r="A55" s="306">
        <v>72</v>
      </c>
      <c r="B55" s="307" t="s">
        <v>281</v>
      </c>
      <c r="C55" s="308"/>
      <c r="D55" s="113">
        <v>1.0999393874567689</v>
      </c>
      <c r="E55" s="115">
        <v>617</v>
      </c>
      <c r="F55" s="114">
        <v>625</v>
      </c>
      <c r="G55" s="114">
        <v>621</v>
      </c>
      <c r="H55" s="114">
        <v>626</v>
      </c>
      <c r="I55" s="140">
        <v>635</v>
      </c>
      <c r="J55" s="115">
        <v>-18</v>
      </c>
      <c r="K55" s="116">
        <v>-2.8346456692913384</v>
      </c>
    </row>
    <row r="56" spans="1:11" ht="14.1" customHeight="1" x14ac:dyDescent="0.2">
      <c r="A56" s="306" t="s">
        <v>282</v>
      </c>
      <c r="B56" s="307" t="s">
        <v>283</v>
      </c>
      <c r="C56" s="308"/>
      <c r="D56" s="113">
        <v>0.17827218597354441</v>
      </c>
      <c r="E56" s="115">
        <v>100</v>
      </c>
      <c r="F56" s="114">
        <v>97</v>
      </c>
      <c r="G56" s="114">
        <v>95</v>
      </c>
      <c r="H56" s="114">
        <v>96</v>
      </c>
      <c r="I56" s="140">
        <v>100</v>
      </c>
      <c r="J56" s="115">
        <v>0</v>
      </c>
      <c r="K56" s="116">
        <v>0</v>
      </c>
    </row>
    <row r="57" spans="1:11" ht="14.1" customHeight="1" x14ac:dyDescent="0.2">
      <c r="A57" s="306" t="s">
        <v>284</v>
      </c>
      <c r="B57" s="307" t="s">
        <v>285</v>
      </c>
      <c r="C57" s="308"/>
      <c r="D57" s="113">
        <v>0.65247620066317258</v>
      </c>
      <c r="E57" s="115">
        <v>366</v>
      </c>
      <c r="F57" s="114">
        <v>375</v>
      </c>
      <c r="G57" s="114">
        <v>379</v>
      </c>
      <c r="H57" s="114">
        <v>375</v>
      </c>
      <c r="I57" s="140">
        <v>377</v>
      </c>
      <c r="J57" s="115">
        <v>-11</v>
      </c>
      <c r="K57" s="116">
        <v>-2.9177718832891246</v>
      </c>
    </row>
    <row r="58" spans="1:11" ht="14.1" customHeight="1" x14ac:dyDescent="0.2">
      <c r="A58" s="306">
        <v>73</v>
      </c>
      <c r="B58" s="307" t="s">
        <v>286</v>
      </c>
      <c r="C58" s="308"/>
      <c r="D58" s="113">
        <v>0.77904945270438908</v>
      </c>
      <c r="E58" s="115">
        <v>437</v>
      </c>
      <c r="F58" s="114">
        <v>456</v>
      </c>
      <c r="G58" s="114">
        <v>460</v>
      </c>
      <c r="H58" s="114">
        <v>464</v>
      </c>
      <c r="I58" s="140">
        <v>456</v>
      </c>
      <c r="J58" s="115">
        <v>-19</v>
      </c>
      <c r="K58" s="116">
        <v>-4.166666666666667</v>
      </c>
    </row>
    <row r="59" spans="1:11" ht="14.1" customHeight="1" x14ac:dyDescent="0.2">
      <c r="A59" s="306" t="s">
        <v>287</v>
      </c>
      <c r="B59" s="307" t="s">
        <v>288</v>
      </c>
      <c r="C59" s="308"/>
      <c r="D59" s="113">
        <v>0.49737939886618887</v>
      </c>
      <c r="E59" s="115">
        <v>279</v>
      </c>
      <c r="F59" s="114">
        <v>290</v>
      </c>
      <c r="G59" s="114">
        <v>287</v>
      </c>
      <c r="H59" s="114">
        <v>286</v>
      </c>
      <c r="I59" s="140">
        <v>285</v>
      </c>
      <c r="J59" s="115">
        <v>-6</v>
      </c>
      <c r="K59" s="116">
        <v>-2.1052631578947367</v>
      </c>
    </row>
    <row r="60" spans="1:11" ht="14.1" customHeight="1" x14ac:dyDescent="0.2">
      <c r="A60" s="306">
        <v>81</v>
      </c>
      <c r="B60" s="307" t="s">
        <v>289</v>
      </c>
      <c r="C60" s="308"/>
      <c r="D60" s="113">
        <v>4.3676685563518376</v>
      </c>
      <c r="E60" s="115">
        <v>2450</v>
      </c>
      <c r="F60" s="114">
        <v>2308</v>
      </c>
      <c r="G60" s="114">
        <v>2278</v>
      </c>
      <c r="H60" s="114">
        <v>2286</v>
      </c>
      <c r="I60" s="140">
        <v>2272</v>
      </c>
      <c r="J60" s="115">
        <v>178</v>
      </c>
      <c r="K60" s="116">
        <v>7.834507042253521</v>
      </c>
    </row>
    <row r="61" spans="1:11" ht="14.1" customHeight="1" x14ac:dyDescent="0.2">
      <c r="A61" s="306" t="s">
        <v>290</v>
      </c>
      <c r="B61" s="307" t="s">
        <v>291</v>
      </c>
      <c r="C61" s="308"/>
      <c r="D61" s="113">
        <v>1.2639497985524299</v>
      </c>
      <c r="E61" s="115">
        <v>709</v>
      </c>
      <c r="F61" s="114">
        <v>715</v>
      </c>
      <c r="G61" s="114">
        <v>700</v>
      </c>
      <c r="H61" s="114">
        <v>729</v>
      </c>
      <c r="I61" s="140">
        <v>736</v>
      </c>
      <c r="J61" s="115">
        <v>-27</v>
      </c>
      <c r="K61" s="116">
        <v>-3.6684782608695654</v>
      </c>
    </row>
    <row r="62" spans="1:11" ht="14.1" customHeight="1" x14ac:dyDescent="0.2">
      <c r="A62" s="306" t="s">
        <v>292</v>
      </c>
      <c r="B62" s="307" t="s">
        <v>293</v>
      </c>
      <c r="C62" s="308"/>
      <c r="D62" s="113">
        <v>2.0358683638178769</v>
      </c>
      <c r="E62" s="115">
        <v>1142</v>
      </c>
      <c r="F62" s="114">
        <v>982</v>
      </c>
      <c r="G62" s="114">
        <v>969</v>
      </c>
      <c r="H62" s="114">
        <v>946</v>
      </c>
      <c r="I62" s="140">
        <v>934</v>
      </c>
      <c r="J62" s="115">
        <v>208</v>
      </c>
      <c r="K62" s="116">
        <v>22.26980728051392</v>
      </c>
    </row>
    <row r="63" spans="1:11" ht="14.1" customHeight="1" x14ac:dyDescent="0.2">
      <c r="A63" s="306"/>
      <c r="B63" s="307" t="s">
        <v>294</v>
      </c>
      <c r="C63" s="308"/>
      <c r="D63" s="113">
        <v>1.8451171248261846</v>
      </c>
      <c r="E63" s="115">
        <v>1035</v>
      </c>
      <c r="F63" s="114">
        <v>877</v>
      </c>
      <c r="G63" s="114">
        <v>878</v>
      </c>
      <c r="H63" s="114">
        <v>862</v>
      </c>
      <c r="I63" s="140">
        <v>854</v>
      </c>
      <c r="J63" s="115">
        <v>181</v>
      </c>
      <c r="K63" s="116">
        <v>21.194379391100703</v>
      </c>
    </row>
    <row r="64" spans="1:11" ht="14.1" customHeight="1" x14ac:dyDescent="0.2">
      <c r="A64" s="306" t="s">
        <v>295</v>
      </c>
      <c r="B64" s="307" t="s">
        <v>296</v>
      </c>
      <c r="C64" s="308"/>
      <c r="D64" s="113">
        <v>9.626698042571398E-2</v>
      </c>
      <c r="E64" s="115">
        <v>54</v>
      </c>
      <c r="F64" s="114">
        <v>59</v>
      </c>
      <c r="G64" s="114">
        <v>57</v>
      </c>
      <c r="H64" s="114">
        <v>59</v>
      </c>
      <c r="I64" s="140">
        <v>57</v>
      </c>
      <c r="J64" s="115">
        <v>-3</v>
      </c>
      <c r="K64" s="116">
        <v>-5.2631578947368425</v>
      </c>
    </row>
    <row r="65" spans="1:11" ht="14.1" customHeight="1" x14ac:dyDescent="0.2">
      <c r="A65" s="306" t="s">
        <v>297</v>
      </c>
      <c r="B65" s="307" t="s">
        <v>298</v>
      </c>
      <c r="C65" s="308"/>
      <c r="D65" s="113">
        <v>0.56868827325560667</v>
      </c>
      <c r="E65" s="115">
        <v>319</v>
      </c>
      <c r="F65" s="114">
        <v>329</v>
      </c>
      <c r="G65" s="114">
        <v>335</v>
      </c>
      <c r="H65" s="114">
        <v>337</v>
      </c>
      <c r="I65" s="140">
        <v>333</v>
      </c>
      <c r="J65" s="115">
        <v>-14</v>
      </c>
      <c r="K65" s="116">
        <v>-4.2042042042042045</v>
      </c>
    </row>
    <row r="66" spans="1:11" ht="14.1" customHeight="1" x14ac:dyDescent="0.2">
      <c r="A66" s="306">
        <v>82</v>
      </c>
      <c r="B66" s="307" t="s">
        <v>299</v>
      </c>
      <c r="C66" s="308"/>
      <c r="D66" s="113">
        <v>2.7632188825899382</v>
      </c>
      <c r="E66" s="115">
        <v>1550</v>
      </c>
      <c r="F66" s="114">
        <v>1616</v>
      </c>
      <c r="G66" s="114">
        <v>1617</v>
      </c>
      <c r="H66" s="114">
        <v>1602</v>
      </c>
      <c r="I66" s="140">
        <v>1621</v>
      </c>
      <c r="J66" s="115">
        <v>-71</v>
      </c>
      <c r="K66" s="116">
        <v>-4.3800123380629241</v>
      </c>
    </row>
    <row r="67" spans="1:11" ht="14.1" customHeight="1" x14ac:dyDescent="0.2">
      <c r="A67" s="306" t="s">
        <v>300</v>
      </c>
      <c r="B67" s="307" t="s">
        <v>301</v>
      </c>
      <c r="C67" s="308"/>
      <c r="D67" s="113">
        <v>1.2496880236745462</v>
      </c>
      <c r="E67" s="115">
        <v>701</v>
      </c>
      <c r="F67" s="114">
        <v>692</v>
      </c>
      <c r="G67" s="114">
        <v>703</v>
      </c>
      <c r="H67" s="114">
        <v>693</v>
      </c>
      <c r="I67" s="140">
        <v>703</v>
      </c>
      <c r="J67" s="115">
        <v>-2</v>
      </c>
      <c r="K67" s="116">
        <v>-0.28449502133712662</v>
      </c>
    </row>
    <row r="68" spans="1:11" ht="14.1" customHeight="1" x14ac:dyDescent="0.2">
      <c r="A68" s="306" t="s">
        <v>302</v>
      </c>
      <c r="B68" s="307" t="s">
        <v>303</v>
      </c>
      <c r="C68" s="308"/>
      <c r="D68" s="113">
        <v>0.99297607587264236</v>
      </c>
      <c r="E68" s="115">
        <v>557</v>
      </c>
      <c r="F68" s="114">
        <v>629</v>
      </c>
      <c r="G68" s="114">
        <v>621</v>
      </c>
      <c r="H68" s="114">
        <v>617</v>
      </c>
      <c r="I68" s="140">
        <v>613</v>
      </c>
      <c r="J68" s="115">
        <v>-56</v>
      </c>
      <c r="K68" s="116">
        <v>-9.1353996737357264</v>
      </c>
    </row>
    <row r="69" spans="1:11" ht="14.1" customHeight="1" x14ac:dyDescent="0.2">
      <c r="A69" s="306">
        <v>83</v>
      </c>
      <c r="B69" s="307" t="s">
        <v>304</v>
      </c>
      <c r="C69" s="308"/>
      <c r="D69" s="113">
        <v>2.6402110742681928</v>
      </c>
      <c r="E69" s="115">
        <v>1481</v>
      </c>
      <c r="F69" s="114">
        <v>1478</v>
      </c>
      <c r="G69" s="114">
        <v>1496</v>
      </c>
      <c r="H69" s="114">
        <v>1515</v>
      </c>
      <c r="I69" s="140">
        <v>1487</v>
      </c>
      <c r="J69" s="115">
        <v>-6</v>
      </c>
      <c r="K69" s="116">
        <v>-0.40349697377269672</v>
      </c>
    </row>
    <row r="70" spans="1:11" ht="14.1" customHeight="1" x14ac:dyDescent="0.2">
      <c r="A70" s="306" t="s">
        <v>305</v>
      </c>
      <c r="B70" s="307" t="s">
        <v>306</v>
      </c>
      <c r="C70" s="308"/>
      <c r="D70" s="113">
        <v>1.3798267194352336</v>
      </c>
      <c r="E70" s="115">
        <v>774</v>
      </c>
      <c r="F70" s="114">
        <v>760</v>
      </c>
      <c r="G70" s="114">
        <v>751</v>
      </c>
      <c r="H70" s="114">
        <v>740</v>
      </c>
      <c r="I70" s="140">
        <v>704</v>
      </c>
      <c r="J70" s="115">
        <v>70</v>
      </c>
      <c r="K70" s="116">
        <v>9.9431818181818183</v>
      </c>
    </row>
    <row r="71" spans="1:11" ht="14.1" customHeight="1" x14ac:dyDescent="0.2">
      <c r="A71" s="306"/>
      <c r="B71" s="307" t="s">
        <v>307</v>
      </c>
      <c r="C71" s="308"/>
      <c r="D71" s="113">
        <v>0.69347880343708779</v>
      </c>
      <c r="E71" s="115">
        <v>389</v>
      </c>
      <c r="F71" s="114">
        <v>397</v>
      </c>
      <c r="G71" s="114">
        <v>407</v>
      </c>
      <c r="H71" s="114">
        <v>418</v>
      </c>
      <c r="I71" s="140">
        <v>402</v>
      </c>
      <c r="J71" s="115">
        <v>-13</v>
      </c>
      <c r="K71" s="116">
        <v>-3.2338308457711444</v>
      </c>
    </row>
    <row r="72" spans="1:11" ht="14.1" customHeight="1" x14ac:dyDescent="0.2">
      <c r="A72" s="306">
        <v>84</v>
      </c>
      <c r="B72" s="307" t="s">
        <v>308</v>
      </c>
      <c r="C72" s="308"/>
      <c r="D72" s="113">
        <v>2.7578707170107322</v>
      </c>
      <c r="E72" s="115">
        <v>1547</v>
      </c>
      <c r="F72" s="114">
        <v>1718</v>
      </c>
      <c r="G72" s="114">
        <v>1490</v>
      </c>
      <c r="H72" s="114">
        <v>1663</v>
      </c>
      <c r="I72" s="140">
        <v>1472</v>
      </c>
      <c r="J72" s="115">
        <v>75</v>
      </c>
      <c r="K72" s="116">
        <v>5.0951086956521738</v>
      </c>
    </row>
    <row r="73" spans="1:11" ht="14.1" customHeight="1" x14ac:dyDescent="0.2">
      <c r="A73" s="306" t="s">
        <v>309</v>
      </c>
      <c r="B73" s="307" t="s">
        <v>310</v>
      </c>
      <c r="C73" s="308"/>
      <c r="D73" s="113">
        <v>9.4484258565978529E-2</v>
      </c>
      <c r="E73" s="115">
        <v>53</v>
      </c>
      <c r="F73" s="114">
        <v>55</v>
      </c>
      <c r="G73" s="114">
        <v>48</v>
      </c>
      <c r="H73" s="114">
        <v>48</v>
      </c>
      <c r="I73" s="140">
        <v>47</v>
      </c>
      <c r="J73" s="115">
        <v>6</v>
      </c>
      <c r="K73" s="116">
        <v>12.76595744680851</v>
      </c>
    </row>
    <row r="74" spans="1:11" ht="14.1" customHeight="1" x14ac:dyDescent="0.2">
      <c r="A74" s="306" t="s">
        <v>311</v>
      </c>
      <c r="B74" s="307" t="s">
        <v>312</v>
      </c>
      <c r="C74" s="308"/>
      <c r="D74" s="113">
        <v>0.14974863621777731</v>
      </c>
      <c r="E74" s="115">
        <v>84</v>
      </c>
      <c r="F74" s="114">
        <v>85</v>
      </c>
      <c r="G74" s="114">
        <v>97</v>
      </c>
      <c r="H74" s="114">
        <v>98</v>
      </c>
      <c r="I74" s="140">
        <v>100</v>
      </c>
      <c r="J74" s="115">
        <v>-16</v>
      </c>
      <c r="K74" s="116">
        <v>-16</v>
      </c>
    </row>
    <row r="75" spans="1:11" ht="14.1" customHeight="1" x14ac:dyDescent="0.2">
      <c r="A75" s="306" t="s">
        <v>313</v>
      </c>
      <c r="B75" s="307" t="s">
        <v>314</v>
      </c>
      <c r="C75" s="308"/>
      <c r="D75" s="113">
        <v>1.7149784290654972</v>
      </c>
      <c r="E75" s="115">
        <v>962</v>
      </c>
      <c r="F75" s="114">
        <v>1112</v>
      </c>
      <c r="G75" s="114">
        <v>886</v>
      </c>
      <c r="H75" s="114">
        <v>1050</v>
      </c>
      <c r="I75" s="140">
        <v>870</v>
      </c>
      <c r="J75" s="115">
        <v>92</v>
      </c>
      <c r="K75" s="116">
        <v>10.574712643678161</v>
      </c>
    </row>
    <row r="76" spans="1:11" ht="14.1" customHeight="1" x14ac:dyDescent="0.2">
      <c r="A76" s="306">
        <v>91</v>
      </c>
      <c r="B76" s="307" t="s">
        <v>315</v>
      </c>
      <c r="C76" s="308"/>
      <c r="D76" s="113">
        <v>0.20857845758904694</v>
      </c>
      <c r="E76" s="115">
        <v>117</v>
      </c>
      <c r="F76" s="114">
        <v>124</v>
      </c>
      <c r="G76" s="114">
        <v>123</v>
      </c>
      <c r="H76" s="114">
        <v>149</v>
      </c>
      <c r="I76" s="140">
        <v>129</v>
      </c>
      <c r="J76" s="115">
        <v>-12</v>
      </c>
      <c r="K76" s="116">
        <v>-9.3023255813953494</v>
      </c>
    </row>
    <row r="77" spans="1:11" ht="14.1" customHeight="1" x14ac:dyDescent="0.2">
      <c r="A77" s="306">
        <v>92</v>
      </c>
      <c r="B77" s="307" t="s">
        <v>316</v>
      </c>
      <c r="C77" s="308"/>
      <c r="D77" s="113">
        <v>0.5365992797803687</v>
      </c>
      <c r="E77" s="115">
        <v>301</v>
      </c>
      <c r="F77" s="114">
        <v>306</v>
      </c>
      <c r="G77" s="114">
        <v>305</v>
      </c>
      <c r="H77" s="114">
        <v>309</v>
      </c>
      <c r="I77" s="140">
        <v>299</v>
      </c>
      <c r="J77" s="115">
        <v>2</v>
      </c>
      <c r="K77" s="116">
        <v>0.66889632107023411</v>
      </c>
    </row>
    <row r="78" spans="1:11" ht="14.1" customHeight="1" x14ac:dyDescent="0.2">
      <c r="A78" s="306">
        <v>93</v>
      </c>
      <c r="B78" s="307" t="s">
        <v>317</v>
      </c>
      <c r="C78" s="308"/>
      <c r="D78" s="113">
        <v>8.0222483688094981E-2</v>
      </c>
      <c r="E78" s="115">
        <v>45</v>
      </c>
      <c r="F78" s="114">
        <v>44</v>
      </c>
      <c r="G78" s="114">
        <v>45</v>
      </c>
      <c r="H78" s="114">
        <v>43</v>
      </c>
      <c r="I78" s="140">
        <v>46</v>
      </c>
      <c r="J78" s="115">
        <v>-1</v>
      </c>
      <c r="K78" s="116">
        <v>-2.1739130434782608</v>
      </c>
    </row>
    <row r="79" spans="1:11" ht="14.1" customHeight="1" x14ac:dyDescent="0.2">
      <c r="A79" s="306">
        <v>94</v>
      </c>
      <c r="B79" s="307" t="s">
        <v>318</v>
      </c>
      <c r="C79" s="308"/>
      <c r="D79" s="113">
        <v>0.39398153100153316</v>
      </c>
      <c r="E79" s="115">
        <v>221</v>
      </c>
      <c r="F79" s="114">
        <v>240</v>
      </c>
      <c r="G79" s="114">
        <v>229</v>
      </c>
      <c r="H79" s="114">
        <v>237</v>
      </c>
      <c r="I79" s="140">
        <v>234</v>
      </c>
      <c r="J79" s="115">
        <v>-13</v>
      </c>
      <c r="K79" s="116">
        <v>-5.5555555555555554</v>
      </c>
    </row>
    <row r="80" spans="1:11" ht="14.1" customHeight="1" x14ac:dyDescent="0.2">
      <c r="A80" s="306" t="s">
        <v>319</v>
      </c>
      <c r="B80" s="307" t="s">
        <v>320</v>
      </c>
      <c r="C80" s="308"/>
      <c r="D80" s="113">
        <v>1.6044496737618996E-2</v>
      </c>
      <c r="E80" s="115">
        <v>9</v>
      </c>
      <c r="F80" s="114">
        <v>8</v>
      </c>
      <c r="G80" s="114">
        <v>5</v>
      </c>
      <c r="H80" s="114">
        <v>5</v>
      </c>
      <c r="I80" s="140">
        <v>6</v>
      </c>
      <c r="J80" s="115">
        <v>3</v>
      </c>
      <c r="K80" s="116">
        <v>50</v>
      </c>
    </row>
    <row r="81" spans="1:11" ht="14.1" customHeight="1" x14ac:dyDescent="0.2">
      <c r="A81" s="310" t="s">
        <v>321</v>
      </c>
      <c r="B81" s="311" t="s">
        <v>334</v>
      </c>
      <c r="C81" s="312"/>
      <c r="D81" s="125">
        <v>3.8952472635219455</v>
      </c>
      <c r="E81" s="143">
        <v>2185</v>
      </c>
      <c r="F81" s="144">
        <v>2282</v>
      </c>
      <c r="G81" s="144">
        <v>2279</v>
      </c>
      <c r="H81" s="144">
        <v>2345</v>
      </c>
      <c r="I81" s="145">
        <v>2285</v>
      </c>
      <c r="J81" s="143">
        <v>-100</v>
      </c>
      <c r="K81" s="146">
        <v>-4.3763676148796495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22710</v>
      </c>
      <c r="G12" s="536">
        <v>20331</v>
      </c>
      <c r="H12" s="536">
        <v>27672</v>
      </c>
      <c r="I12" s="536">
        <v>18676</v>
      </c>
      <c r="J12" s="537">
        <v>21118</v>
      </c>
      <c r="K12" s="538">
        <v>1592</v>
      </c>
      <c r="L12" s="349">
        <v>7.5385926697603942</v>
      </c>
    </row>
    <row r="13" spans="1:17" s="110" customFormat="1" ht="15" customHeight="1" x14ac:dyDescent="0.2">
      <c r="A13" s="350" t="s">
        <v>345</v>
      </c>
      <c r="B13" s="351" t="s">
        <v>346</v>
      </c>
      <c r="C13" s="347"/>
      <c r="D13" s="347"/>
      <c r="E13" s="348"/>
      <c r="F13" s="536">
        <v>12739</v>
      </c>
      <c r="G13" s="536">
        <v>10963</v>
      </c>
      <c r="H13" s="536">
        <v>15509</v>
      </c>
      <c r="I13" s="536">
        <v>10741</v>
      </c>
      <c r="J13" s="537">
        <v>11924</v>
      </c>
      <c r="K13" s="538">
        <v>815</v>
      </c>
      <c r="L13" s="349">
        <v>6.8349547131834951</v>
      </c>
    </row>
    <row r="14" spans="1:17" s="110" customFormat="1" ht="22.5" customHeight="1" x14ac:dyDescent="0.2">
      <c r="A14" s="350"/>
      <c r="B14" s="351" t="s">
        <v>347</v>
      </c>
      <c r="C14" s="347"/>
      <c r="D14" s="347"/>
      <c r="E14" s="348"/>
      <c r="F14" s="536">
        <v>9971</v>
      </c>
      <c r="G14" s="536">
        <v>9368</v>
      </c>
      <c r="H14" s="536">
        <v>12163</v>
      </c>
      <c r="I14" s="536">
        <v>7935</v>
      </c>
      <c r="J14" s="537">
        <v>9194</v>
      </c>
      <c r="K14" s="538">
        <v>777</v>
      </c>
      <c r="L14" s="349">
        <v>8.4511638024798774</v>
      </c>
    </row>
    <row r="15" spans="1:17" s="110" customFormat="1" ht="15" customHeight="1" x14ac:dyDescent="0.2">
      <c r="A15" s="350" t="s">
        <v>348</v>
      </c>
      <c r="B15" s="351" t="s">
        <v>108</v>
      </c>
      <c r="C15" s="347"/>
      <c r="D15" s="347"/>
      <c r="E15" s="348"/>
      <c r="F15" s="536">
        <v>4548</v>
      </c>
      <c r="G15" s="536">
        <v>4638</v>
      </c>
      <c r="H15" s="536">
        <v>9198</v>
      </c>
      <c r="I15" s="536">
        <v>4223</v>
      </c>
      <c r="J15" s="537">
        <v>4356</v>
      </c>
      <c r="K15" s="538">
        <v>192</v>
      </c>
      <c r="L15" s="349">
        <v>4.4077134986225897</v>
      </c>
    </row>
    <row r="16" spans="1:17" s="110" customFormat="1" ht="15" customHeight="1" x14ac:dyDescent="0.2">
      <c r="A16" s="350"/>
      <c r="B16" s="351" t="s">
        <v>109</v>
      </c>
      <c r="C16" s="347"/>
      <c r="D16" s="347"/>
      <c r="E16" s="348"/>
      <c r="F16" s="536">
        <v>15834</v>
      </c>
      <c r="G16" s="536">
        <v>13728</v>
      </c>
      <c r="H16" s="536">
        <v>16352</v>
      </c>
      <c r="I16" s="536">
        <v>12893</v>
      </c>
      <c r="J16" s="537">
        <v>14774</v>
      </c>
      <c r="K16" s="538">
        <v>1060</v>
      </c>
      <c r="L16" s="349">
        <v>7.174766481656965</v>
      </c>
    </row>
    <row r="17" spans="1:12" s="110" customFormat="1" ht="15" customHeight="1" x14ac:dyDescent="0.2">
      <c r="A17" s="350"/>
      <c r="B17" s="351" t="s">
        <v>110</v>
      </c>
      <c r="C17" s="347"/>
      <c r="D17" s="347"/>
      <c r="E17" s="348"/>
      <c r="F17" s="536">
        <v>2096</v>
      </c>
      <c r="G17" s="536">
        <v>1786</v>
      </c>
      <c r="H17" s="536">
        <v>1904</v>
      </c>
      <c r="I17" s="536">
        <v>1386</v>
      </c>
      <c r="J17" s="537">
        <v>1786</v>
      </c>
      <c r="K17" s="538">
        <v>310</v>
      </c>
      <c r="L17" s="349">
        <v>17.357222844344903</v>
      </c>
    </row>
    <row r="18" spans="1:12" s="110" customFormat="1" ht="15" customHeight="1" x14ac:dyDescent="0.2">
      <c r="A18" s="350"/>
      <c r="B18" s="351" t="s">
        <v>111</v>
      </c>
      <c r="C18" s="347"/>
      <c r="D18" s="347"/>
      <c r="E18" s="348"/>
      <c r="F18" s="536">
        <v>232</v>
      </c>
      <c r="G18" s="536">
        <v>179</v>
      </c>
      <c r="H18" s="536">
        <v>218</v>
      </c>
      <c r="I18" s="536">
        <v>174</v>
      </c>
      <c r="J18" s="537">
        <v>202</v>
      </c>
      <c r="K18" s="538">
        <v>30</v>
      </c>
      <c r="L18" s="349">
        <v>14.851485148514852</v>
      </c>
    </row>
    <row r="19" spans="1:12" s="110" customFormat="1" ht="15" customHeight="1" x14ac:dyDescent="0.2">
      <c r="A19" s="118" t="s">
        <v>113</v>
      </c>
      <c r="B19" s="119" t="s">
        <v>181</v>
      </c>
      <c r="C19" s="347"/>
      <c r="D19" s="347"/>
      <c r="E19" s="348"/>
      <c r="F19" s="536">
        <v>13950</v>
      </c>
      <c r="G19" s="536">
        <v>12666</v>
      </c>
      <c r="H19" s="536">
        <v>18968</v>
      </c>
      <c r="I19" s="536">
        <v>11643</v>
      </c>
      <c r="J19" s="537">
        <v>13442</v>
      </c>
      <c r="K19" s="538">
        <v>508</v>
      </c>
      <c r="L19" s="349">
        <v>3.7791995238803748</v>
      </c>
    </row>
    <row r="20" spans="1:12" s="110" customFormat="1" ht="15" customHeight="1" x14ac:dyDescent="0.2">
      <c r="A20" s="118"/>
      <c r="B20" s="119" t="s">
        <v>182</v>
      </c>
      <c r="C20" s="347"/>
      <c r="D20" s="347"/>
      <c r="E20" s="348"/>
      <c r="F20" s="536">
        <v>8760</v>
      </c>
      <c r="G20" s="536">
        <v>7665</v>
      </c>
      <c r="H20" s="536">
        <v>8704</v>
      </c>
      <c r="I20" s="536">
        <v>7033</v>
      </c>
      <c r="J20" s="537">
        <v>7676</v>
      </c>
      <c r="K20" s="538">
        <v>1084</v>
      </c>
      <c r="L20" s="349">
        <v>14.121938509640438</v>
      </c>
    </row>
    <row r="21" spans="1:12" s="110" customFormat="1" ht="15" customHeight="1" x14ac:dyDescent="0.2">
      <c r="A21" s="118" t="s">
        <v>113</v>
      </c>
      <c r="B21" s="119" t="s">
        <v>116</v>
      </c>
      <c r="C21" s="347"/>
      <c r="D21" s="347"/>
      <c r="E21" s="348"/>
      <c r="F21" s="536">
        <v>16951</v>
      </c>
      <c r="G21" s="536">
        <v>15372</v>
      </c>
      <c r="H21" s="536">
        <v>21827</v>
      </c>
      <c r="I21" s="536">
        <v>14124</v>
      </c>
      <c r="J21" s="537">
        <v>16456</v>
      </c>
      <c r="K21" s="538">
        <v>495</v>
      </c>
      <c r="L21" s="349">
        <v>3.0080213903743314</v>
      </c>
    </row>
    <row r="22" spans="1:12" s="110" customFormat="1" ht="15" customHeight="1" x14ac:dyDescent="0.2">
      <c r="A22" s="118"/>
      <c r="B22" s="119" t="s">
        <v>117</v>
      </c>
      <c r="C22" s="347"/>
      <c r="D22" s="347"/>
      <c r="E22" s="348"/>
      <c r="F22" s="536">
        <v>5716</v>
      </c>
      <c r="G22" s="536">
        <v>4920</v>
      </c>
      <c r="H22" s="536">
        <v>5797</v>
      </c>
      <c r="I22" s="536">
        <v>4495</v>
      </c>
      <c r="J22" s="537">
        <v>4616</v>
      </c>
      <c r="K22" s="538">
        <v>1100</v>
      </c>
      <c r="L22" s="349">
        <v>23.830155979202772</v>
      </c>
    </row>
    <row r="23" spans="1:12" s="110" customFormat="1" ht="15" customHeight="1" x14ac:dyDescent="0.2">
      <c r="A23" s="352" t="s">
        <v>348</v>
      </c>
      <c r="B23" s="353" t="s">
        <v>193</v>
      </c>
      <c r="C23" s="354"/>
      <c r="D23" s="354"/>
      <c r="E23" s="355"/>
      <c r="F23" s="539">
        <v>556</v>
      </c>
      <c r="G23" s="539">
        <v>1093</v>
      </c>
      <c r="H23" s="539">
        <v>4223</v>
      </c>
      <c r="I23" s="539">
        <v>630</v>
      </c>
      <c r="J23" s="540">
        <v>721</v>
      </c>
      <c r="K23" s="541">
        <v>-165</v>
      </c>
      <c r="L23" s="356">
        <v>-22.884882108183078</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40</v>
      </c>
      <c r="G25" s="542">
        <v>42.1</v>
      </c>
      <c r="H25" s="542">
        <v>42.5</v>
      </c>
      <c r="I25" s="542">
        <v>43.8</v>
      </c>
      <c r="J25" s="542">
        <v>42.6</v>
      </c>
      <c r="K25" s="543" t="s">
        <v>350</v>
      </c>
      <c r="L25" s="364">
        <v>-2.6000000000000014</v>
      </c>
    </row>
    <row r="26" spans="1:12" s="110" customFormat="1" ht="15" customHeight="1" x14ac:dyDescent="0.2">
      <c r="A26" s="365" t="s">
        <v>105</v>
      </c>
      <c r="B26" s="366" t="s">
        <v>346</v>
      </c>
      <c r="C26" s="362"/>
      <c r="D26" s="362"/>
      <c r="E26" s="363"/>
      <c r="F26" s="542">
        <v>36.9</v>
      </c>
      <c r="G26" s="542">
        <v>38.5</v>
      </c>
      <c r="H26" s="542">
        <v>39.5</v>
      </c>
      <c r="I26" s="542">
        <v>40.1</v>
      </c>
      <c r="J26" s="544">
        <v>39.5</v>
      </c>
      <c r="K26" s="543" t="s">
        <v>350</v>
      </c>
      <c r="L26" s="364">
        <v>-2.6000000000000014</v>
      </c>
    </row>
    <row r="27" spans="1:12" s="110" customFormat="1" ht="15" customHeight="1" x14ac:dyDescent="0.2">
      <c r="A27" s="365"/>
      <c r="B27" s="366" t="s">
        <v>347</v>
      </c>
      <c r="C27" s="362"/>
      <c r="D27" s="362"/>
      <c r="E27" s="363"/>
      <c r="F27" s="542">
        <v>43.9</v>
      </c>
      <c r="G27" s="542">
        <v>46.4</v>
      </c>
      <c r="H27" s="542">
        <v>46.4</v>
      </c>
      <c r="I27" s="542">
        <v>49</v>
      </c>
      <c r="J27" s="542">
        <v>46.6</v>
      </c>
      <c r="K27" s="543" t="s">
        <v>350</v>
      </c>
      <c r="L27" s="364">
        <v>-2.7000000000000028</v>
      </c>
    </row>
    <row r="28" spans="1:12" s="110" customFormat="1" ht="15" customHeight="1" x14ac:dyDescent="0.2">
      <c r="A28" s="365" t="s">
        <v>113</v>
      </c>
      <c r="B28" s="366" t="s">
        <v>108</v>
      </c>
      <c r="C28" s="362"/>
      <c r="D28" s="362"/>
      <c r="E28" s="363"/>
      <c r="F28" s="542">
        <v>58.4</v>
      </c>
      <c r="G28" s="542">
        <v>60.2</v>
      </c>
      <c r="H28" s="542">
        <v>56.9</v>
      </c>
      <c r="I28" s="542">
        <v>57.5</v>
      </c>
      <c r="J28" s="542">
        <v>58.9</v>
      </c>
      <c r="K28" s="543" t="s">
        <v>350</v>
      </c>
      <c r="L28" s="364">
        <v>-0.5</v>
      </c>
    </row>
    <row r="29" spans="1:12" s="110" customFormat="1" ht="11.25" x14ac:dyDescent="0.2">
      <c r="A29" s="365"/>
      <c r="B29" s="366" t="s">
        <v>109</v>
      </c>
      <c r="C29" s="362"/>
      <c r="D29" s="362"/>
      <c r="E29" s="363"/>
      <c r="F29" s="542">
        <v>36.9</v>
      </c>
      <c r="G29" s="542">
        <v>39</v>
      </c>
      <c r="H29" s="542">
        <v>39.4</v>
      </c>
      <c r="I29" s="542">
        <v>40.700000000000003</v>
      </c>
      <c r="J29" s="544">
        <v>39.4</v>
      </c>
      <c r="K29" s="543" t="s">
        <v>350</v>
      </c>
      <c r="L29" s="364">
        <v>-2.5</v>
      </c>
    </row>
    <row r="30" spans="1:12" s="110" customFormat="1" ht="15" customHeight="1" x14ac:dyDescent="0.2">
      <c r="A30" s="365"/>
      <c r="B30" s="366" t="s">
        <v>110</v>
      </c>
      <c r="C30" s="362"/>
      <c r="D30" s="362"/>
      <c r="E30" s="363"/>
      <c r="F30" s="542">
        <v>27.9</v>
      </c>
      <c r="G30" s="542">
        <v>27.8</v>
      </c>
      <c r="H30" s="542">
        <v>31.3</v>
      </c>
      <c r="I30" s="542">
        <v>34.700000000000003</v>
      </c>
      <c r="J30" s="542">
        <v>34.799999999999997</v>
      </c>
      <c r="K30" s="543" t="s">
        <v>350</v>
      </c>
      <c r="L30" s="364">
        <v>-6.8999999999999986</v>
      </c>
    </row>
    <row r="31" spans="1:12" s="110" customFormat="1" ht="15" customHeight="1" x14ac:dyDescent="0.2">
      <c r="A31" s="365"/>
      <c r="B31" s="366" t="s">
        <v>111</v>
      </c>
      <c r="C31" s="362"/>
      <c r="D31" s="362"/>
      <c r="E31" s="363"/>
      <c r="F31" s="542">
        <v>40.5</v>
      </c>
      <c r="G31" s="542">
        <v>48</v>
      </c>
      <c r="H31" s="542">
        <v>55</v>
      </c>
      <c r="I31" s="542">
        <v>50</v>
      </c>
      <c r="J31" s="542">
        <v>46</v>
      </c>
      <c r="K31" s="543" t="s">
        <v>350</v>
      </c>
      <c r="L31" s="364">
        <v>-5.5</v>
      </c>
    </row>
    <row r="32" spans="1:12" s="110" customFormat="1" ht="15" customHeight="1" x14ac:dyDescent="0.2">
      <c r="A32" s="367" t="s">
        <v>113</v>
      </c>
      <c r="B32" s="368" t="s">
        <v>181</v>
      </c>
      <c r="C32" s="362"/>
      <c r="D32" s="362"/>
      <c r="E32" s="363"/>
      <c r="F32" s="542">
        <v>30.9</v>
      </c>
      <c r="G32" s="542">
        <v>33.1</v>
      </c>
      <c r="H32" s="542">
        <v>34</v>
      </c>
      <c r="I32" s="542">
        <v>35.1</v>
      </c>
      <c r="J32" s="544">
        <v>35</v>
      </c>
      <c r="K32" s="543" t="s">
        <v>350</v>
      </c>
      <c r="L32" s="364">
        <v>-4.1000000000000014</v>
      </c>
    </row>
    <row r="33" spans="1:12" s="110" customFormat="1" ht="15" customHeight="1" x14ac:dyDescent="0.2">
      <c r="A33" s="367"/>
      <c r="B33" s="368" t="s">
        <v>182</v>
      </c>
      <c r="C33" s="362"/>
      <c r="D33" s="362"/>
      <c r="E33" s="363"/>
      <c r="F33" s="542">
        <v>53.9</v>
      </c>
      <c r="G33" s="542">
        <v>55.6</v>
      </c>
      <c r="H33" s="542">
        <v>56.4</v>
      </c>
      <c r="I33" s="542">
        <v>57.5</v>
      </c>
      <c r="J33" s="542">
        <v>55</v>
      </c>
      <c r="K33" s="543" t="s">
        <v>350</v>
      </c>
      <c r="L33" s="364">
        <v>-1.1000000000000014</v>
      </c>
    </row>
    <row r="34" spans="1:12" s="369" customFormat="1" ht="15" customHeight="1" x14ac:dyDescent="0.2">
      <c r="A34" s="367" t="s">
        <v>113</v>
      </c>
      <c r="B34" s="368" t="s">
        <v>116</v>
      </c>
      <c r="C34" s="362"/>
      <c r="D34" s="362"/>
      <c r="E34" s="363"/>
      <c r="F34" s="542">
        <v>36.700000000000003</v>
      </c>
      <c r="G34" s="542">
        <v>39.299999999999997</v>
      </c>
      <c r="H34" s="542">
        <v>40</v>
      </c>
      <c r="I34" s="542">
        <v>41.9</v>
      </c>
      <c r="J34" s="542">
        <v>40.799999999999997</v>
      </c>
      <c r="K34" s="543" t="s">
        <v>350</v>
      </c>
      <c r="L34" s="364">
        <v>-4.0999999999999943</v>
      </c>
    </row>
    <row r="35" spans="1:12" s="369" customFormat="1" ht="11.25" x14ac:dyDescent="0.2">
      <c r="A35" s="370"/>
      <c r="B35" s="371" t="s">
        <v>117</v>
      </c>
      <c r="C35" s="372"/>
      <c r="D35" s="372"/>
      <c r="E35" s="373"/>
      <c r="F35" s="545">
        <v>49.7</v>
      </c>
      <c r="G35" s="545">
        <v>50.3</v>
      </c>
      <c r="H35" s="545">
        <v>50.8</v>
      </c>
      <c r="I35" s="545">
        <v>49.8</v>
      </c>
      <c r="J35" s="546">
        <v>48.7</v>
      </c>
      <c r="K35" s="547" t="s">
        <v>350</v>
      </c>
      <c r="L35" s="374">
        <v>1</v>
      </c>
    </row>
    <row r="36" spans="1:12" s="369" customFormat="1" ht="15.95" customHeight="1" x14ac:dyDescent="0.2">
      <c r="A36" s="375" t="s">
        <v>351</v>
      </c>
      <c r="B36" s="376"/>
      <c r="C36" s="377"/>
      <c r="D36" s="376"/>
      <c r="E36" s="378"/>
      <c r="F36" s="548">
        <v>21963</v>
      </c>
      <c r="G36" s="548">
        <v>19028</v>
      </c>
      <c r="H36" s="548">
        <v>22534</v>
      </c>
      <c r="I36" s="548">
        <v>17909</v>
      </c>
      <c r="J36" s="548">
        <v>20206</v>
      </c>
      <c r="K36" s="549">
        <v>1757</v>
      </c>
      <c r="L36" s="380">
        <v>8.6954369989112141</v>
      </c>
    </row>
    <row r="37" spans="1:12" s="369" customFormat="1" ht="15.95" customHeight="1" x14ac:dyDescent="0.2">
      <c r="A37" s="381"/>
      <c r="B37" s="382" t="s">
        <v>113</v>
      </c>
      <c r="C37" s="382" t="s">
        <v>352</v>
      </c>
      <c r="D37" s="382"/>
      <c r="E37" s="383"/>
      <c r="F37" s="548">
        <v>8787</v>
      </c>
      <c r="G37" s="548">
        <v>8008</v>
      </c>
      <c r="H37" s="548">
        <v>9581</v>
      </c>
      <c r="I37" s="548">
        <v>7845</v>
      </c>
      <c r="J37" s="548">
        <v>8602</v>
      </c>
      <c r="K37" s="549">
        <v>185</v>
      </c>
      <c r="L37" s="380">
        <v>2.1506626365961403</v>
      </c>
    </row>
    <row r="38" spans="1:12" s="369" customFormat="1" ht="15.95" customHeight="1" x14ac:dyDescent="0.2">
      <c r="A38" s="381"/>
      <c r="B38" s="384" t="s">
        <v>105</v>
      </c>
      <c r="C38" s="384" t="s">
        <v>106</v>
      </c>
      <c r="D38" s="385"/>
      <c r="E38" s="383"/>
      <c r="F38" s="548">
        <v>12350</v>
      </c>
      <c r="G38" s="548">
        <v>10397</v>
      </c>
      <c r="H38" s="548">
        <v>12698</v>
      </c>
      <c r="I38" s="548">
        <v>10420</v>
      </c>
      <c r="J38" s="550">
        <v>11539</v>
      </c>
      <c r="K38" s="549">
        <v>811</v>
      </c>
      <c r="L38" s="380">
        <v>7.0283386775283816</v>
      </c>
    </row>
    <row r="39" spans="1:12" s="369" customFormat="1" ht="15.95" customHeight="1" x14ac:dyDescent="0.2">
      <c r="A39" s="381"/>
      <c r="B39" s="385"/>
      <c r="C39" s="382" t="s">
        <v>353</v>
      </c>
      <c r="D39" s="385"/>
      <c r="E39" s="383"/>
      <c r="F39" s="548">
        <v>4563</v>
      </c>
      <c r="G39" s="548">
        <v>4000</v>
      </c>
      <c r="H39" s="548">
        <v>5021</v>
      </c>
      <c r="I39" s="548">
        <v>4177</v>
      </c>
      <c r="J39" s="548">
        <v>4559</v>
      </c>
      <c r="K39" s="549">
        <v>4</v>
      </c>
      <c r="L39" s="380">
        <v>8.7738539153323095E-2</v>
      </c>
    </row>
    <row r="40" spans="1:12" s="369" customFormat="1" ht="15.95" customHeight="1" x14ac:dyDescent="0.2">
      <c r="A40" s="381"/>
      <c r="B40" s="384"/>
      <c r="C40" s="384" t="s">
        <v>107</v>
      </c>
      <c r="D40" s="385"/>
      <c r="E40" s="383"/>
      <c r="F40" s="548">
        <v>9613</v>
      </c>
      <c r="G40" s="548">
        <v>8631</v>
      </c>
      <c r="H40" s="548">
        <v>9836</v>
      </c>
      <c r="I40" s="548">
        <v>7489</v>
      </c>
      <c r="J40" s="548">
        <v>8667</v>
      </c>
      <c r="K40" s="549">
        <v>946</v>
      </c>
      <c r="L40" s="380">
        <v>10.914964809045806</v>
      </c>
    </row>
    <row r="41" spans="1:12" s="369" customFormat="1" ht="24" customHeight="1" x14ac:dyDescent="0.2">
      <c r="A41" s="381"/>
      <c r="B41" s="385"/>
      <c r="C41" s="382" t="s">
        <v>353</v>
      </c>
      <c r="D41" s="385"/>
      <c r="E41" s="383"/>
      <c r="F41" s="548">
        <v>4224</v>
      </c>
      <c r="G41" s="548">
        <v>4008</v>
      </c>
      <c r="H41" s="548">
        <v>4560</v>
      </c>
      <c r="I41" s="548">
        <v>3668</v>
      </c>
      <c r="J41" s="550">
        <v>4043</v>
      </c>
      <c r="K41" s="549">
        <v>181</v>
      </c>
      <c r="L41" s="380">
        <v>4.4768736087064065</v>
      </c>
    </row>
    <row r="42" spans="1:12" s="110" customFormat="1" ht="15" customHeight="1" x14ac:dyDescent="0.2">
      <c r="A42" s="381"/>
      <c r="B42" s="384" t="s">
        <v>113</v>
      </c>
      <c r="C42" s="384" t="s">
        <v>354</v>
      </c>
      <c r="D42" s="385"/>
      <c r="E42" s="383"/>
      <c r="F42" s="548">
        <v>4022</v>
      </c>
      <c r="G42" s="548">
        <v>3667</v>
      </c>
      <c r="H42" s="548">
        <v>4724</v>
      </c>
      <c r="I42" s="548">
        <v>3726</v>
      </c>
      <c r="J42" s="548">
        <v>3658</v>
      </c>
      <c r="K42" s="549">
        <v>364</v>
      </c>
      <c r="L42" s="380">
        <v>9.9507927829414982</v>
      </c>
    </row>
    <row r="43" spans="1:12" s="110" customFormat="1" ht="15" customHeight="1" x14ac:dyDescent="0.2">
      <c r="A43" s="381"/>
      <c r="B43" s="385"/>
      <c r="C43" s="382" t="s">
        <v>353</v>
      </c>
      <c r="D43" s="385"/>
      <c r="E43" s="383"/>
      <c r="F43" s="548">
        <v>2347</v>
      </c>
      <c r="G43" s="548">
        <v>2207</v>
      </c>
      <c r="H43" s="548">
        <v>2689</v>
      </c>
      <c r="I43" s="548">
        <v>2142</v>
      </c>
      <c r="J43" s="548">
        <v>2156</v>
      </c>
      <c r="K43" s="549">
        <v>191</v>
      </c>
      <c r="L43" s="380">
        <v>8.8589981447124302</v>
      </c>
    </row>
    <row r="44" spans="1:12" s="110" customFormat="1" ht="15" customHeight="1" x14ac:dyDescent="0.2">
      <c r="A44" s="381"/>
      <c r="B44" s="384"/>
      <c r="C44" s="366" t="s">
        <v>109</v>
      </c>
      <c r="D44" s="385"/>
      <c r="E44" s="383"/>
      <c r="F44" s="548">
        <v>15617</v>
      </c>
      <c r="G44" s="548">
        <v>13401</v>
      </c>
      <c r="H44" s="548">
        <v>15690</v>
      </c>
      <c r="I44" s="548">
        <v>12626</v>
      </c>
      <c r="J44" s="550">
        <v>14562</v>
      </c>
      <c r="K44" s="549">
        <v>1055</v>
      </c>
      <c r="L44" s="380">
        <v>7.2448839445131163</v>
      </c>
    </row>
    <row r="45" spans="1:12" s="110" customFormat="1" ht="15" customHeight="1" x14ac:dyDescent="0.2">
      <c r="A45" s="381"/>
      <c r="B45" s="385"/>
      <c r="C45" s="382" t="s">
        <v>353</v>
      </c>
      <c r="D45" s="385"/>
      <c r="E45" s="383"/>
      <c r="F45" s="548">
        <v>5762</v>
      </c>
      <c r="G45" s="548">
        <v>5220</v>
      </c>
      <c r="H45" s="548">
        <v>6177</v>
      </c>
      <c r="I45" s="548">
        <v>5136</v>
      </c>
      <c r="J45" s="548">
        <v>5732</v>
      </c>
      <c r="K45" s="549">
        <v>30</v>
      </c>
      <c r="L45" s="380">
        <v>0.52337752965806006</v>
      </c>
    </row>
    <row r="46" spans="1:12" s="110" customFormat="1" ht="15" customHeight="1" x14ac:dyDescent="0.2">
      <c r="A46" s="381"/>
      <c r="B46" s="384"/>
      <c r="C46" s="366" t="s">
        <v>110</v>
      </c>
      <c r="D46" s="385"/>
      <c r="E46" s="383"/>
      <c r="F46" s="548">
        <v>2092</v>
      </c>
      <c r="G46" s="548">
        <v>1781</v>
      </c>
      <c r="H46" s="548">
        <v>1902</v>
      </c>
      <c r="I46" s="548">
        <v>1383</v>
      </c>
      <c r="J46" s="548">
        <v>1784</v>
      </c>
      <c r="K46" s="549">
        <v>308</v>
      </c>
      <c r="L46" s="380">
        <v>17.264573991031391</v>
      </c>
    </row>
    <row r="47" spans="1:12" s="110" customFormat="1" ht="15" customHeight="1" x14ac:dyDescent="0.2">
      <c r="A47" s="381"/>
      <c r="B47" s="385"/>
      <c r="C47" s="382" t="s">
        <v>353</v>
      </c>
      <c r="D47" s="385"/>
      <c r="E47" s="383"/>
      <c r="F47" s="548">
        <v>584</v>
      </c>
      <c r="G47" s="548">
        <v>495</v>
      </c>
      <c r="H47" s="548">
        <v>595</v>
      </c>
      <c r="I47" s="548">
        <v>480</v>
      </c>
      <c r="J47" s="550">
        <v>621</v>
      </c>
      <c r="K47" s="549">
        <v>-37</v>
      </c>
      <c r="L47" s="380">
        <v>-5.9581320450885666</v>
      </c>
    </row>
    <row r="48" spans="1:12" s="110" customFormat="1" ht="15" customHeight="1" x14ac:dyDescent="0.2">
      <c r="A48" s="381"/>
      <c r="B48" s="385"/>
      <c r="C48" s="366" t="s">
        <v>111</v>
      </c>
      <c r="D48" s="386"/>
      <c r="E48" s="387"/>
      <c r="F48" s="548">
        <v>232</v>
      </c>
      <c r="G48" s="548">
        <v>179</v>
      </c>
      <c r="H48" s="548">
        <v>218</v>
      </c>
      <c r="I48" s="548">
        <v>174</v>
      </c>
      <c r="J48" s="548">
        <v>202</v>
      </c>
      <c r="K48" s="549">
        <v>30</v>
      </c>
      <c r="L48" s="380">
        <v>14.851485148514852</v>
      </c>
    </row>
    <row r="49" spans="1:12" s="110" customFormat="1" ht="15" customHeight="1" x14ac:dyDescent="0.2">
      <c r="A49" s="381"/>
      <c r="B49" s="385"/>
      <c r="C49" s="382" t="s">
        <v>353</v>
      </c>
      <c r="D49" s="385"/>
      <c r="E49" s="383"/>
      <c r="F49" s="548">
        <v>94</v>
      </c>
      <c r="G49" s="548">
        <v>86</v>
      </c>
      <c r="H49" s="548">
        <v>120</v>
      </c>
      <c r="I49" s="548">
        <v>87</v>
      </c>
      <c r="J49" s="548">
        <v>93</v>
      </c>
      <c r="K49" s="549">
        <v>1</v>
      </c>
      <c r="L49" s="380">
        <v>1.075268817204301</v>
      </c>
    </row>
    <row r="50" spans="1:12" s="110" customFormat="1" ht="15" customHeight="1" x14ac:dyDescent="0.2">
      <c r="A50" s="381"/>
      <c r="B50" s="384" t="s">
        <v>113</v>
      </c>
      <c r="C50" s="382" t="s">
        <v>181</v>
      </c>
      <c r="D50" s="385"/>
      <c r="E50" s="383"/>
      <c r="F50" s="548">
        <v>13241</v>
      </c>
      <c r="G50" s="548">
        <v>11435</v>
      </c>
      <c r="H50" s="548">
        <v>13990</v>
      </c>
      <c r="I50" s="548">
        <v>10922</v>
      </c>
      <c r="J50" s="550">
        <v>12565</v>
      </c>
      <c r="K50" s="549">
        <v>676</v>
      </c>
      <c r="L50" s="380">
        <v>5.3800238758456027</v>
      </c>
    </row>
    <row r="51" spans="1:12" s="110" customFormat="1" ht="15" customHeight="1" x14ac:dyDescent="0.2">
      <c r="A51" s="381"/>
      <c r="B51" s="385"/>
      <c r="C51" s="382" t="s">
        <v>353</v>
      </c>
      <c r="D51" s="385"/>
      <c r="E51" s="383"/>
      <c r="F51" s="548">
        <v>4089</v>
      </c>
      <c r="G51" s="548">
        <v>3788</v>
      </c>
      <c r="H51" s="548">
        <v>4760</v>
      </c>
      <c r="I51" s="548">
        <v>3830</v>
      </c>
      <c r="J51" s="548">
        <v>4403</v>
      </c>
      <c r="K51" s="549">
        <v>-314</v>
      </c>
      <c r="L51" s="380">
        <v>-7.1315012491483083</v>
      </c>
    </row>
    <row r="52" spans="1:12" s="110" customFormat="1" ht="15" customHeight="1" x14ac:dyDescent="0.2">
      <c r="A52" s="381"/>
      <c r="B52" s="384"/>
      <c r="C52" s="382" t="s">
        <v>182</v>
      </c>
      <c r="D52" s="385"/>
      <c r="E52" s="383"/>
      <c r="F52" s="548">
        <v>8722</v>
      </c>
      <c r="G52" s="548">
        <v>7593</v>
      </c>
      <c r="H52" s="548">
        <v>8544</v>
      </c>
      <c r="I52" s="548">
        <v>6987</v>
      </c>
      <c r="J52" s="548">
        <v>7641</v>
      </c>
      <c r="K52" s="549">
        <v>1081</v>
      </c>
      <c r="L52" s="380">
        <v>14.147362910613793</v>
      </c>
    </row>
    <row r="53" spans="1:12" s="269" customFormat="1" ht="11.25" customHeight="1" x14ac:dyDescent="0.2">
      <c r="A53" s="381"/>
      <c r="B53" s="385"/>
      <c r="C53" s="382" t="s">
        <v>353</v>
      </c>
      <c r="D53" s="385"/>
      <c r="E53" s="383"/>
      <c r="F53" s="548">
        <v>4698</v>
      </c>
      <c r="G53" s="548">
        <v>4220</v>
      </c>
      <c r="H53" s="548">
        <v>4821</v>
      </c>
      <c r="I53" s="548">
        <v>4015</v>
      </c>
      <c r="J53" s="550">
        <v>4199</v>
      </c>
      <c r="K53" s="549">
        <v>499</v>
      </c>
      <c r="L53" s="380">
        <v>11.8837818528221</v>
      </c>
    </row>
    <row r="54" spans="1:12" s="151" customFormat="1" ht="12.75" customHeight="1" x14ac:dyDescent="0.2">
      <c r="A54" s="381"/>
      <c r="B54" s="384" t="s">
        <v>113</v>
      </c>
      <c r="C54" s="384" t="s">
        <v>116</v>
      </c>
      <c r="D54" s="385"/>
      <c r="E54" s="383"/>
      <c r="F54" s="548">
        <v>16302</v>
      </c>
      <c r="G54" s="548">
        <v>14271</v>
      </c>
      <c r="H54" s="548">
        <v>17292</v>
      </c>
      <c r="I54" s="548">
        <v>13492</v>
      </c>
      <c r="J54" s="548">
        <v>15642</v>
      </c>
      <c r="K54" s="549">
        <v>660</v>
      </c>
      <c r="L54" s="380">
        <v>4.2194092827004219</v>
      </c>
    </row>
    <row r="55" spans="1:12" ht="11.25" x14ac:dyDescent="0.2">
      <c r="A55" s="381"/>
      <c r="B55" s="385"/>
      <c r="C55" s="382" t="s">
        <v>353</v>
      </c>
      <c r="D55" s="385"/>
      <c r="E55" s="383"/>
      <c r="F55" s="548">
        <v>5979</v>
      </c>
      <c r="G55" s="548">
        <v>5612</v>
      </c>
      <c r="H55" s="548">
        <v>6923</v>
      </c>
      <c r="I55" s="548">
        <v>5650</v>
      </c>
      <c r="J55" s="548">
        <v>6382</v>
      </c>
      <c r="K55" s="549">
        <v>-403</v>
      </c>
      <c r="L55" s="380">
        <v>-6.3146349106863049</v>
      </c>
    </row>
    <row r="56" spans="1:12" ht="14.25" customHeight="1" x14ac:dyDescent="0.2">
      <c r="A56" s="381"/>
      <c r="B56" s="385"/>
      <c r="C56" s="384" t="s">
        <v>117</v>
      </c>
      <c r="D56" s="385"/>
      <c r="E56" s="383"/>
      <c r="F56" s="548">
        <v>5619</v>
      </c>
      <c r="G56" s="548">
        <v>4720</v>
      </c>
      <c r="H56" s="548">
        <v>5200</v>
      </c>
      <c r="I56" s="548">
        <v>4362</v>
      </c>
      <c r="J56" s="548">
        <v>4519</v>
      </c>
      <c r="K56" s="549">
        <v>1100</v>
      </c>
      <c r="L56" s="380">
        <v>24.341668510732465</v>
      </c>
    </row>
    <row r="57" spans="1:12" ht="18.75" customHeight="1" x14ac:dyDescent="0.2">
      <c r="A57" s="388"/>
      <c r="B57" s="389"/>
      <c r="C57" s="390" t="s">
        <v>353</v>
      </c>
      <c r="D57" s="389"/>
      <c r="E57" s="391"/>
      <c r="F57" s="551">
        <v>2794</v>
      </c>
      <c r="G57" s="552">
        <v>2374</v>
      </c>
      <c r="H57" s="552">
        <v>2641</v>
      </c>
      <c r="I57" s="552">
        <v>2173</v>
      </c>
      <c r="J57" s="552">
        <v>2200</v>
      </c>
      <c r="K57" s="553">
        <f t="shared" ref="K57" si="0">IF(OR(F57=".",J57=".")=TRUE,".",IF(OR(F57="*",J57="*")=TRUE,"*",IF(AND(F57="-",J57="-")=TRUE,"-",IF(AND(ISNUMBER(J57),ISNUMBER(F57))=TRUE,IF(F57-J57=0,0,F57-J57),IF(ISNUMBER(F57)=TRUE,F57,-J57)))))</f>
        <v>594</v>
      </c>
      <c r="L57" s="392">
        <f t="shared" ref="L57" si="1">IF(K57 =".",".",IF(K57 ="*","*",IF(K57="-","-",IF(K57=0,0,IF(OR(J57="-",J57=".",F57="-",F57=".")=TRUE,"X",IF(J57=0,"0,0",IF(ABS(K57*100/J57)&gt;250,".X",(K57*100/J57))))))))</f>
        <v>27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22710</v>
      </c>
      <c r="E11" s="114">
        <v>20331</v>
      </c>
      <c r="F11" s="114">
        <v>27672</v>
      </c>
      <c r="G11" s="114">
        <v>18676</v>
      </c>
      <c r="H11" s="140">
        <v>21118</v>
      </c>
      <c r="I11" s="115">
        <v>1592</v>
      </c>
      <c r="J11" s="116">
        <v>7.5385926697603942</v>
      </c>
    </row>
    <row r="12" spans="1:15" s="110" customFormat="1" ht="24.95" customHeight="1" x14ac:dyDescent="0.2">
      <c r="A12" s="193" t="s">
        <v>132</v>
      </c>
      <c r="B12" s="194" t="s">
        <v>133</v>
      </c>
      <c r="C12" s="113">
        <v>8.8066930867459273E-2</v>
      </c>
      <c r="D12" s="115">
        <v>20</v>
      </c>
      <c r="E12" s="114">
        <v>20</v>
      </c>
      <c r="F12" s="114">
        <v>25</v>
      </c>
      <c r="G12" s="114">
        <v>18</v>
      </c>
      <c r="H12" s="140">
        <v>15</v>
      </c>
      <c r="I12" s="115">
        <v>5</v>
      </c>
      <c r="J12" s="116">
        <v>33.333333333333336</v>
      </c>
    </row>
    <row r="13" spans="1:15" s="110" customFormat="1" ht="24.95" customHeight="1" x14ac:dyDescent="0.2">
      <c r="A13" s="193" t="s">
        <v>134</v>
      </c>
      <c r="B13" s="199" t="s">
        <v>214</v>
      </c>
      <c r="C13" s="113">
        <v>4.526640246587406</v>
      </c>
      <c r="D13" s="115">
        <v>1028</v>
      </c>
      <c r="E13" s="114">
        <v>857</v>
      </c>
      <c r="F13" s="114">
        <v>1170</v>
      </c>
      <c r="G13" s="114">
        <v>295</v>
      </c>
      <c r="H13" s="140">
        <v>403</v>
      </c>
      <c r="I13" s="115">
        <v>625</v>
      </c>
      <c r="J13" s="116">
        <v>155.08684863523573</v>
      </c>
    </row>
    <row r="14" spans="1:15" s="287" customFormat="1" ht="24.95" customHeight="1" x14ac:dyDescent="0.2">
      <c r="A14" s="193" t="s">
        <v>215</v>
      </c>
      <c r="B14" s="199" t="s">
        <v>137</v>
      </c>
      <c r="C14" s="113">
        <v>3.993835314839278</v>
      </c>
      <c r="D14" s="115">
        <v>907</v>
      </c>
      <c r="E14" s="114">
        <v>622</v>
      </c>
      <c r="F14" s="114">
        <v>1153</v>
      </c>
      <c r="G14" s="114">
        <v>937</v>
      </c>
      <c r="H14" s="140">
        <v>1238</v>
      </c>
      <c r="I14" s="115">
        <v>-331</v>
      </c>
      <c r="J14" s="116">
        <v>-26.736672051696285</v>
      </c>
      <c r="K14" s="110"/>
      <c r="L14" s="110"/>
      <c r="M14" s="110"/>
      <c r="N14" s="110"/>
      <c r="O14" s="110"/>
    </row>
    <row r="15" spans="1:15" s="110" customFormat="1" ht="24.95" customHeight="1" x14ac:dyDescent="0.2">
      <c r="A15" s="193" t="s">
        <v>216</v>
      </c>
      <c r="B15" s="199" t="s">
        <v>217</v>
      </c>
      <c r="C15" s="113">
        <v>0.78379568472038752</v>
      </c>
      <c r="D15" s="115">
        <v>178</v>
      </c>
      <c r="E15" s="114">
        <v>167</v>
      </c>
      <c r="F15" s="114">
        <v>281</v>
      </c>
      <c r="G15" s="114">
        <v>257</v>
      </c>
      <c r="H15" s="140">
        <v>189</v>
      </c>
      <c r="I15" s="115">
        <v>-11</v>
      </c>
      <c r="J15" s="116">
        <v>-5.8201058201058204</v>
      </c>
    </row>
    <row r="16" spans="1:15" s="287" customFormat="1" ht="24.95" customHeight="1" x14ac:dyDescent="0.2">
      <c r="A16" s="193" t="s">
        <v>218</v>
      </c>
      <c r="B16" s="199" t="s">
        <v>141</v>
      </c>
      <c r="C16" s="113">
        <v>2.4526640246587408</v>
      </c>
      <c r="D16" s="115">
        <v>557</v>
      </c>
      <c r="E16" s="114">
        <v>332</v>
      </c>
      <c r="F16" s="114">
        <v>660</v>
      </c>
      <c r="G16" s="114">
        <v>537</v>
      </c>
      <c r="H16" s="140">
        <v>812</v>
      </c>
      <c r="I16" s="115">
        <v>-255</v>
      </c>
      <c r="J16" s="116">
        <v>-31.403940886699509</v>
      </c>
      <c r="K16" s="110"/>
      <c r="L16" s="110"/>
      <c r="M16" s="110"/>
      <c r="N16" s="110"/>
      <c r="O16" s="110"/>
    </row>
    <row r="17" spans="1:15" s="110" customFormat="1" ht="24.95" customHeight="1" x14ac:dyDescent="0.2">
      <c r="A17" s="193" t="s">
        <v>142</v>
      </c>
      <c r="B17" s="199" t="s">
        <v>220</v>
      </c>
      <c r="C17" s="113">
        <v>0.7573756054601497</v>
      </c>
      <c r="D17" s="115">
        <v>172</v>
      </c>
      <c r="E17" s="114">
        <v>123</v>
      </c>
      <c r="F17" s="114">
        <v>212</v>
      </c>
      <c r="G17" s="114">
        <v>143</v>
      </c>
      <c r="H17" s="140">
        <v>237</v>
      </c>
      <c r="I17" s="115">
        <v>-65</v>
      </c>
      <c r="J17" s="116">
        <v>-27.426160337552744</v>
      </c>
    </row>
    <row r="18" spans="1:15" s="287" customFormat="1" ht="24.95" customHeight="1" x14ac:dyDescent="0.2">
      <c r="A18" s="201" t="s">
        <v>144</v>
      </c>
      <c r="B18" s="202" t="s">
        <v>145</v>
      </c>
      <c r="C18" s="113">
        <v>6.4641127256715105</v>
      </c>
      <c r="D18" s="115">
        <v>1468</v>
      </c>
      <c r="E18" s="114">
        <v>835</v>
      </c>
      <c r="F18" s="114">
        <v>1663</v>
      </c>
      <c r="G18" s="114">
        <v>1028</v>
      </c>
      <c r="H18" s="140">
        <v>1227</v>
      </c>
      <c r="I18" s="115">
        <v>241</v>
      </c>
      <c r="J18" s="116">
        <v>19.641401792991037</v>
      </c>
      <c r="K18" s="110"/>
      <c r="L18" s="110"/>
      <c r="M18" s="110"/>
      <c r="N18" s="110"/>
      <c r="O18" s="110"/>
    </row>
    <row r="19" spans="1:15" s="110" customFormat="1" ht="24.95" customHeight="1" x14ac:dyDescent="0.2">
      <c r="A19" s="193" t="s">
        <v>146</v>
      </c>
      <c r="B19" s="199" t="s">
        <v>147</v>
      </c>
      <c r="C19" s="113">
        <v>11.118450022016733</v>
      </c>
      <c r="D19" s="115">
        <v>2525</v>
      </c>
      <c r="E19" s="114">
        <v>2403</v>
      </c>
      <c r="F19" s="114">
        <v>3503</v>
      </c>
      <c r="G19" s="114">
        <v>2404</v>
      </c>
      <c r="H19" s="140">
        <v>2904</v>
      </c>
      <c r="I19" s="115">
        <v>-379</v>
      </c>
      <c r="J19" s="116">
        <v>-13.050964187327823</v>
      </c>
    </row>
    <row r="20" spans="1:15" s="287" customFormat="1" ht="24.95" customHeight="1" x14ac:dyDescent="0.2">
      <c r="A20" s="193" t="s">
        <v>148</v>
      </c>
      <c r="B20" s="199" t="s">
        <v>149</v>
      </c>
      <c r="C20" s="113">
        <v>7.4328489652135623</v>
      </c>
      <c r="D20" s="115">
        <v>1688</v>
      </c>
      <c r="E20" s="114">
        <v>2854</v>
      </c>
      <c r="F20" s="114">
        <v>2045</v>
      </c>
      <c r="G20" s="114">
        <v>1304</v>
      </c>
      <c r="H20" s="140">
        <v>1560</v>
      </c>
      <c r="I20" s="115">
        <v>128</v>
      </c>
      <c r="J20" s="116">
        <v>8.2051282051282044</v>
      </c>
      <c r="K20" s="110"/>
      <c r="L20" s="110"/>
      <c r="M20" s="110"/>
      <c r="N20" s="110"/>
      <c r="O20" s="110"/>
    </row>
    <row r="21" spans="1:15" s="110" customFormat="1" ht="24.95" customHeight="1" x14ac:dyDescent="0.2">
      <c r="A21" s="201" t="s">
        <v>150</v>
      </c>
      <c r="B21" s="202" t="s">
        <v>151</v>
      </c>
      <c r="C21" s="113">
        <v>4.7247908410391899</v>
      </c>
      <c r="D21" s="115">
        <v>1073</v>
      </c>
      <c r="E21" s="114">
        <v>1091</v>
      </c>
      <c r="F21" s="114">
        <v>1323</v>
      </c>
      <c r="G21" s="114">
        <v>1128</v>
      </c>
      <c r="H21" s="140">
        <v>1215</v>
      </c>
      <c r="I21" s="115">
        <v>-142</v>
      </c>
      <c r="J21" s="116">
        <v>-11.687242798353909</v>
      </c>
    </row>
    <row r="22" spans="1:15" s="110" customFormat="1" ht="24.95" customHeight="1" x14ac:dyDescent="0.2">
      <c r="A22" s="201" t="s">
        <v>152</v>
      </c>
      <c r="B22" s="199" t="s">
        <v>153</v>
      </c>
      <c r="C22" s="113">
        <v>2.5891677675033025</v>
      </c>
      <c r="D22" s="115">
        <v>588</v>
      </c>
      <c r="E22" s="114">
        <v>443</v>
      </c>
      <c r="F22" s="114">
        <v>858</v>
      </c>
      <c r="G22" s="114">
        <v>635</v>
      </c>
      <c r="H22" s="140">
        <v>706</v>
      </c>
      <c r="I22" s="115">
        <v>-118</v>
      </c>
      <c r="J22" s="116">
        <v>-16.71388101983003</v>
      </c>
    </row>
    <row r="23" spans="1:15" s="110" customFormat="1" ht="24.95" customHeight="1" x14ac:dyDescent="0.2">
      <c r="A23" s="193" t="s">
        <v>154</v>
      </c>
      <c r="B23" s="199" t="s">
        <v>155</v>
      </c>
      <c r="C23" s="113">
        <v>1.0259797446059005</v>
      </c>
      <c r="D23" s="115">
        <v>233</v>
      </c>
      <c r="E23" s="114">
        <v>139</v>
      </c>
      <c r="F23" s="114">
        <v>375</v>
      </c>
      <c r="G23" s="114">
        <v>149</v>
      </c>
      <c r="H23" s="140">
        <v>204</v>
      </c>
      <c r="I23" s="115">
        <v>29</v>
      </c>
      <c r="J23" s="116">
        <v>14.215686274509803</v>
      </c>
    </row>
    <row r="24" spans="1:15" s="110" customFormat="1" ht="24.95" customHeight="1" x14ac:dyDescent="0.2">
      <c r="A24" s="193" t="s">
        <v>156</v>
      </c>
      <c r="B24" s="199" t="s">
        <v>221</v>
      </c>
      <c r="C24" s="113">
        <v>15.319242624394541</v>
      </c>
      <c r="D24" s="115">
        <v>3479</v>
      </c>
      <c r="E24" s="114">
        <v>1784</v>
      </c>
      <c r="F24" s="114">
        <v>2474</v>
      </c>
      <c r="G24" s="114">
        <v>1864</v>
      </c>
      <c r="H24" s="140">
        <v>2257</v>
      </c>
      <c r="I24" s="115">
        <v>1222</v>
      </c>
      <c r="J24" s="116">
        <v>54.142667257421358</v>
      </c>
    </row>
    <row r="25" spans="1:15" s="110" customFormat="1" ht="24.95" customHeight="1" x14ac:dyDescent="0.2">
      <c r="A25" s="193" t="s">
        <v>222</v>
      </c>
      <c r="B25" s="204" t="s">
        <v>159</v>
      </c>
      <c r="C25" s="113">
        <v>14.464993394980185</v>
      </c>
      <c r="D25" s="115">
        <v>3285</v>
      </c>
      <c r="E25" s="114">
        <v>2860</v>
      </c>
      <c r="F25" s="114">
        <v>3265</v>
      </c>
      <c r="G25" s="114">
        <v>2716</v>
      </c>
      <c r="H25" s="140">
        <v>2861</v>
      </c>
      <c r="I25" s="115">
        <v>424</v>
      </c>
      <c r="J25" s="116">
        <v>14.81999300943726</v>
      </c>
    </row>
    <row r="26" spans="1:15" s="110" customFormat="1" ht="24.95" customHeight="1" x14ac:dyDescent="0.2">
      <c r="A26" s="201">
        <v>782.78300000000002</v>
      </c>
      <c r="B26" s="203" t="s">
        <v>160</v>
      </c>
      <c r="C26" s="113">
        <v>7.7366798767062965</v>
      </c>
      <c r="D26" s="115">
        <v>1757</v>
      </c>
      <c r="E26" s="114">
        <v>1668</v>
      </c>
      <c r="F26" s="114">
        <v>2068</v>
      </c>
      <c r="G26" s="114">
        <v>1740</v>
      </c>
      <c r="H26" s="140">
        <v>1760</v>
      </c>
      <c r="I26" s="115">
        <v>-3</v>
      </c>
      <c r="J26" s="116">
        <v>-0.17045454545454544</v>
      </c>
    </row>
    <row r="27" spans="1:15" s="110" customFormat="1" ht="24.95" customHeight="1" x14ac:dyDescent="0.2">
      <c r="A27" s="193" t="s">
        <v>161</v>
      </c>
      <c r="B27" s="199" t="s">
        <v>162</v>
      </c>
      <c r="C27" s="113">
        <v>1.7745486569793043</v>
      </c>
      <c r="D27" s="115">
        <v>403</v>
      </c>
      <c r="E27" s="114">
        <v>301</v>
      </c>
      <c r="F27" s="114">
        <v>652</v>
      </c>
      <c r="G27" s="114">
        <v>344</v>
      </c>
      <c r="H27" s="140">
        <v>311</v>
      </c>
      <c r="I27" s="115">
        <v>92</v>
      </c>
      <c r="J27" s="116">
        <v>29.581993569131832</v>
      </c>
    </row>
    <row r="28" spans="1:15" s="110" customFormat="1" ht="24.95" customHeight="1" x14ac:dyDescent="0.2">
      <c r="A28" s="193" t="s">
        <v>163</v>
      </c>
      <c r="B28" s="199" t="s">
        <v>164</v>
      </c>
      <c r="C28" s="113">
        <v>3.1836195508586527</v>
      </c>
      <c r="D28" s="115">
        <v>723</v>
      </c>
      <c r="E28" s="114">
        <v>782</v>
      </c>
      <c r="F28" s="114">
        <v>1219</v>
      </c>
      <c r="G28" s="114">
        <v>692</v>
      </c>
      <c r="H28" s="140">
        <v>893</v>
      </c>
      <c r="I28" s="115">
        <v>-170</v>
      </c>
      <c r="J28" s="116">
        <v>-19.036954087346025</v>
      </c>
    </row>
    <row r="29" spans="1:15" s="110" customFormat="1" ht="24.95" customHeight="1" x14ac:dyDescent="0.2">
      <c r="A29" s="193">
        <v>86</v>
      </c>
      <c r="B29" s="199" t="s">
        <v>165</v>
      </c>
      <c r="C29" s="113">
        <v>6.0325847644209603</v>
      </c>
      <c r="D29" s="115">
        <v>1370</v>
      </c>
      <c r="E29" s="114">
        <v>1452</v>
      </c>
      <c r="F29" s="114">
        <v>1708</v>
      </c>
      <c r="G29" s="114">
        <v>1405</v>
      </c>
      <c r="H29" s="140">
        <v>1580</v>
      </c>
      <c r="I29" s="115">
        <v>-210</v>
      </c>
      <c r="J29" s="116">
        <v>-13.291139240506329</v>
      </c>
    </row>
    <row r="30" spans="1:15" s="110" customFormat="1" ht="24.95" customHeight="1" x14ac:dyDescent="0.2">
      <c r="A30" s="193">
        <v>87.88</v>
      </c>
      <c r="B30" s="204" t="s">
        <v>166</v>
      </c>
      <c r="C30" s="113">
        <v>5.9489211800968738</v>
      </c>
      <c r="D30" s="115">
        <v>1351</v>
      </c>
      <c r="E30" s="114">
        <v>1509</v>
      </c>
      <c r="F30" s="114">
        <v>3112</v>
      </c>
      <c r="G30" s="114">
        <v>1213</v>
      </c>
      <c r="H30" s="140">
        <v>1126</v>
      </c>
      <c r="I30" s="115">
        <v>225</v>
      </c>
      <c r="J30" s="116">
        <v>19.982238010657195</v>
      </c>
    </row>
    <row r="31" spans="1:15" s="110" customFormat="1" ht="24.95" customHeight="1" x14ac:dyDescent="0.2">
      <c r="A31" s="193" t="s">
        <v>167</v>
      </c>
      <c r="B31" s="199" t="s">
        <v>168</v>
      </c>
      <c r="C31" s="113">
        <v>3.5755173932188464</v>
      </c>
      <c r="D31" s="115">
        <v>812</v>
      </c>
      <c r="E31" s="114">
        <v>711</v>
      </c>
      <c r="F31" s="114">
        <v>1059</v>
      </c>
      <c r="G31" s="114">
        <v>804</v>
      </c>
      <c r="H31" s="140">
        <v>858</v>
      </c>
      <c r="I31" s="115">
        <v>-46</v>
      </c>
      <c r="J31" s="116">
        <v>-5.3613053613053614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8.8066930867459273E-2</v>
      </c>
      <c r="D34" s="115">
        <v>20</v>
      </c>
      <c r="E34" s="114">
        <v>20</v>
      </c>
      <c r="F34" s="114">
        <v>25</v>
      </c>
      <c r="G34" s="114">
        <v>18</v>
      </c>
      <c r="H34" s="140">
        <v>15</v>
      </c>
      <c r="I34" s="115">
        <v>5</v>
      </c>
      <c r="J34" s="116">
        <v>33.333333333333336</v>
      </c>
    </row>
    <row r="35" spans="1:10" s="110" customFormat="1" ht="24.95" customHeight="1" x14ac:dyDescent="0.2">
      <c r="A35" s="292" t="s">
        <v>171</v>
      </c>
      <c r="B35" s="293" t="s">
        <v>172</v>
      </c>
      <c r="C35" s="113">
        <v>14.984588287098195</v>
      </c>
      <c r="D35" s="115">
        <v>3403</v>
      </c>
      <c r="E35" s="114">
        <v>2314</v>
      </c>
      <c r="F35" s="114">
        <v>3986</v>
      </c>
      <c r="G35" s="114">
        <v>2260</v>
      </c>
      <c r="H35" s="140">
        <v>2868</v>
      </c>
      <c r="I35" s="115">
        <v>535</v>
      </c>
      <c r="J35" s="116">
        <v>18.654114365411438</v>
      </c>
    </row>
    <row r="36" spans="1:10" s="110" customFormat="1" ht="24.95" customHeight="1" x14ac:dyDescent="0.2">
      <c r="A36" s="294" t="s">
        <v>173</v>
      </c>
      <c r="B36" s="295" t="s">
        <v>174</v>
      </c>
      <c r="C36" s="125">
        <v>84.927344782034339</v>
      </c>
      <c r="D36" s="143">
        <v>19287</v>
      </c>
      <c r="E36" s="144">
        <v>17997</v>
      </c>
      <c r="F36" s="144">
        <v>23661</v>
      </c>
      <c r="G36" s="144">
        <v>16398</v>
      </c>
      <c r="H36" s="145">
        <v>18235</v>
      </c>
      <c r="I36" s="143">
        <v>1052</v>
      </c>
      <c r="J36" s="146">
        <v>5.7691253084727174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22710</v>
      </c>
      <c r="F11" s="264">
        <v>20331</v>
      </c>
      <c r="G11" s="264">
        <v>27672</v>
      </c>
      <c r="H11" s="264">
        <v>18676</v>
      </c>
      <c r="I11" s="265">
        <v>21118</v>
      </c>
      <c r="J11" s="263">
        <v>1592</v>
      </c>
      <c r="K11" s="266">
        <v>7.5385926697603942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24.509026860413915</v>
      </c>
      <c r="E13" s="115">
        <v>5566</v>
      </c>
      <c r="F13" s="114">
        <v>5341</v>
      </c>
      <c r="G13" s="114">
        <v>5576</v>
      </c>
      <c r="H13" s="114">
        <v>4397</v>
      </c>
      <c r="I13" s="140">
        <v>4762</v>
      </c>
      <c r="J13" s="115">
        <v>804</v>
      </c>
      <c r="K13" s="116">
        <v>16.883662326753466</v>
      </c>
    </row>
    <row r="14" spans="1:15" ht="15.95" customHeight="1" x14ac:dyDescent="0.2">
      <c r="A14" s="306" t="s">
        <v>230</v>
      </c>
      <c r="B14" s="307"/>
      <c r="C14" s="308"/>
      <c r="D14" s="113">
        <v>51.475121092029944</v>
      </c>
      <c r="E14" s="115">
        <v>11690</v>
      </c>
      <c r="F14" s="114">
        <v>10523</v>
      </c>
      <c r="G14" s="114">
        <v>16310</v>
      </c>
      <c r="H14" s="114">
        <v>10107</v>
      </c>
      <c r="I14" s="140">
        <v>11344</v>
      </c>
      <c r="J14" s="115">
        <v>346</v>
      </c>
      <c r="K14" s="116">
        <v>3.0500705218617772</v>
      </c>
    </row>
    <row r="15" spans="1:15" ht="15.95" customHeight="1" x14ac:dyDescent="0.2">
      <c r="A15" s="306" t="s">
        <v>231</v>
      </c>
      <c r="B15" s="307"/>
      <c r="C15" s="308"/>
      <c r="D15" s="113">
        <v>10.250990752972259</v>
      </c>
      <c r="E15" s="115">
        <v>2328</v>
      </c>
      <c r="F15" s="114">
        <v>1965</v>
      </c>
      <c r="G15" s="114">
        <v>2587</v>
      </c>
      <c r="H15" s="114">
        <v>1913</v>
      </c>
      <c r="I15" s="140">
        <v>2288</v>
      </c>
      <c r="J15" s="115">
        <v>40</v>
      </c>
      <c r="K15" s="116">
        <v>1.7482517482517483</v>
      </c>
    </row>
    <row r="16" spans="1:15" ht="15.95" customHeight="1" x14ac:dyDescent="0.2">
      <c r="A16" s="306" t="s">
        <v>232</v>
      </c>
      <c r="B16" s="307"/>
      <c r="C16" s="308"/>
      <c r="D16" s="113">
        <v>13.544693967415236</v>
      </c>
      <c r="E16" s="115">
        <v>3076</v>
      </c>
      <c r="F16" s="114">
        <v>2428</v>
      </c>
      <c r="G16" s="114">
        <v>2989</v>
      </c>
      <c r="H16" s="114">
        <v>2209</v>
      </c>
      <c r="I16" s="140">
        <v>2674</v>
      </c>
      <c r="J16" s="115">
        <v>402</v>
      </c>
      <c r="K16" s="116">
        <v>15.033657442034405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0.21576398062527521</v>
      </c>
      <c r="E18" s="115">
        <v>49</v>
      </c>
      <c r="F18" s="114">
        <v>42</v>
      </c>
      <c r="G18" s="114">
        <v>57</v>
      </c>
      <c r="H18" s="114">
        <v>41</v>
      </c>
      <c r="I18" s="140">
        <v>32</v>
      </c>
      <c r="J18" s="115">
        <v>17</v>
      </c>
      <c r="K18" s="116">
        <v>53.125</v>
      </c>
    </row>
    <row r="19" spans="1:11" ht="14.1" customHeight="1" x14ac:dyDescent="0.2">
      <c r="A19" s="306" t="s">
        <v>235</v>
      </c>
      <c r="B19" s="307" t="s">
        <v>236</v>
      </c>
      <c r="C19" s="308"/>
      <c r="D19" s="113">
        <v>0.10127697049757815</v>
      </c>
      <c r="E19" s="115">
        <v>23</v>
      </c>
      <c r="F19" s="114">
        <v>8</v>
      </c>
      <c r="G19" s="114">
        <v>12</v>
      </c>
      <c r="H19" s="114">
        <v>13</v>
      </c>
      <c r="I19" s="140">
        <v>11</v>
      </c>
      <c r="J19" s="115">
        <v>12</v>
      </c>
      <c r="K19" s="116">
        <v>109.09090909090909</v>
      </c>
    </row>
    <row r="20" spans="1:11" ht="14.1" customHeight="1" x14ac:dyDescent="0.2">
      <c r="A20" s="306">
        <v>12</v>
      </c>
      <c r="B20" s="307" t="s">
        <v>237</v>
      </c>
      <c r="C20" s="308"/>
      <c r="D20" s="113">
        <v>0.8190224570673712</v>
      </c>
      <c r="E20" s="115">
        <v>186</v>
      </c>
      <c r="F20" s="114">
        <v>99</v>
      </c>
      <c r="G20" s="114">
        <v>257</v>
      </c>
      <c r="H20" s="114">
        <v>186</v>
      </c>
      <c r="I20" s="140">
        <v>230</v>
      </c>
      <c r="J20" s="115">
        <v>-44</v>
      </c>
      <c r="K20" s="116">
        <v>-19.130434782608695</v>
      </c>
    </row>
    <row r="21" spans="1:11" ht="14.1" customHeight="1" x14ac:dyDescent="0.2">
      <c r="A21" s="306">
        <v>21</v>
      </c>
      <c r="B21" s="307" t="s">
        <v>238</v>
      </c>
      <c r="C21" s="308"/>
      <c r="D21" s="113">
        <v>0.13210039630118892</v>
      </c>
      <c r="E21" s="115">
        <v>30</v>
      </c>
      <c r="F21" s="114">
        <v>25</v>
      </c>
      <c r="G21" s="114">
        <v>38</v>
      </c>
      <c r="H21" s="114">
        <v>30</v>
      </c>
      <c r="I21" s="140">
        <v>28</v>
      </c>
      <c r="J21" s="115">
        <v>2</v>
      </c>
      <c r="K21" s="116">
        <v>7.1428571428571432</v>
      </c>
    </row>
    <row r="22" spans="1:11" ht="14.1" customHeight="1" x14ac:dyDescent="0.2">
      <c r="A22" s="306">
        <v>22</v>
      </c>
      <c r="B22" s="307" t="s">
        <v>239</v>
      </c>
      <c r="C22" s="308"/>
      <c r="D22" s="113">
        <v>0.47996477322765302</v>
      </c>
      <c r="E22" s="115">
        <v>109</v>
      </c>
      <c r="F22" s="114">
        <v>120</v>
      </c>
      <c r="G22" s="114">
        <v>263</v>
      </c>
      <c r="H22" s="114">
        <v>117</v>
      </c>
      <c r="I22" s="140">
        <v>164</v>
      </c>
      <c r="J22" s="115">
        <v>-55</v>
      </c>
      <c r="K22" s="116">
        <v>-33.536585365853661</v>
      </c>
    </row>
    <row r="23" spans="1:11" ht="14.1" customHeight="1" x14ac:dyDescent="0.2">
      <c r="A23" s="306">
        <v>23</v>
      </c>
      <c r="B23" s="307" t="s">
        <v>240</v>
      </c>
      <c r="C23" s="308"/>
      <c r="D23" s="113">
        <v>0.59885512989872303</v>
      </c>
      <c r="E23" s="115">
        <v>136</v>
      </c>
      <c r="F23" s="114">
        <v>97</v>
      </c>
      <c r="G23" s="114">
        <v>232</v>
      </c>
      <c r="H23" s="114">
        <v>120</v>
      </c>
      <c r="I23" s="140">
        <v>129</v>
      </c>
      <c r="J23" s="115">
        <v>7</v>
      </c>
      <c r="K23" s="116">
        <v>5.4263565891472867</v>
      </c>
    </row>
    <row r="24" spans="1:11" ht="14.1" customHeight="1" x14ac:dyDescent="0.2">
      <c r="A24" s="306">
        <v>24</v>
      </c>
      <c r="B24" s="307" t="s">
        <v>241</v>
      </c>
      <c r="C24" s="308"/>
      <c r="D24" s="113">
        <v>1.3606340819022458</v>
      </c>
      <c r="E24" s="115">
        <v>309</v>
      </c>
      <c r="F24" s="114">
        <v>161</v>
      </c>
      <c r="G24" s="114">
        <v>279</v>
      </c>
      <c r="H24" s="114">
        <v>329</v>
      </c>
      <c r="I24" s="140">
        <v>370</v>
      </c>
      <c r="J24" s="115">
        <v>-61</v>
      </c>
      <c r="K24" s="116">
        <v>-16.486486486486488</v>
      </c>
    </row>
    <row r="25" spans="1:11" ht="14.1" customHeight="1" x14ac:dyDescent="0.2">
      <c r="A25" s="306">
        <v>25</v>
      </c>
      <c r="B25" s="307" t="s">
        <v>242</v>
      </c>
      <c r="C25" s="308"/>
      <c r="D25" s="113">
        <v>2.8577719066490532</v>
      </c>
      <c r="E25" s="115">
        <v>649</v>
      </c>
      <c r="F25" s="114">
        <v>459</v>
      </c>
      <c r="G25" s="114">
        <v>789</v>
      </c>
      <c r="H25" s="114">
        <v>408</v>
      </c>
      <c r="I25" s="140">
        <v>627</v>
      </c>
      <c r="J25" s="115">
        <v>22</v>
      </c>
      <c r="K25" s="116">
        <v>3.5087719298245612</v>
      </c>
    </row>
    <row r="26" spans="1:11" ht="14.1" customHeight="1" x14ac:dyDescent="0.2">
      <c r="A26" s="306">
        <v>26</v>
      </c>
      <c r="B26" s="307" t="s">
        <v>243</v>
      </c>
      <c r="C26" s="308"/>
      <c r="D26" s="113">
        <v>2.6420079260237781</v>
      </c>
      <c r="E26" s="115">
        <v>600</v>
      </c>
      <c r="F26" s="114">
        <v>470</v>
      </c>
      <c r="G26" s="114">
        <v>747</v>
      </c>
      <c r="H26" s="114">
        <v>379</v>
      </c>
      <c r="I26" s="140">
        <v>411</v>
      </c>
      <c r="J26" s="115">
        <v>189</v>
      </c>
      <c r="K26" s="116">
        <v>45.985401459854018</v>
      </c>
    </row>
    <row r="27" spans="1:11" ht="14.1" customHeight="1" x14ac:dyDescent="0.2">
      <c r="A27" s="306">
        <v>27</v>
      </c>
      <c r="B27" s="307" t="s">
        <v>244</v>
      </c>
      <c r="C27" s="308"/>
      <c r="D27" s="113">
        <v>1.558784676354029</v>
      </c>
      <c r="E27" s="115">
        <v>354</v>
      </c>
      <c r="F27" s="114">
        <v>211</v>
      </c>
      <c r="G27" s="114">
        <v>277</v>
      </c>
      <c r="H27" s="114">
        <v>196</v>
      </c>
      <c r="I27" s="140">
        <v>272</v>
      </c>
      <c r="J27" s="115">
        <v>82</v>
      </c>
      <c r="K27" s="116">
        <v>30.147058823529413</v>
      </c>
    </row>
    <row r="28" spans="1:11" ht="14.1" customHeight="1" x14ac:dyDescent="0.2">
      <c r="A28" s="306">
        <v>28</v>
      </c>
      <c r="B28" s="307" t="s">
        <v>245</v>
      </c>
      <c r="C28" s="308"/>
      <c r="D28" s="113">
        <v>9.2470277410832233E-2</v>
      </c>
      <c r="E28" s="115">
        <v>21</v>
      </c>
      <c r="F28" s="114">
        <v>50</v>
      </c>
      <c r="G28" s="114">
        <v>36</v>
      </c>
      <c r="H28" s="114">
        <v>19</v>
      </c>
      <c r="I28" s="140">
        <v>23</v>
      </c>
      <c r="J28" s="115">
        <v>-2</v>
      </c>
      <c r="K28" s="116">
        <v>-8.695652173913043</v>
      </c>
    </row>
    <row r="29" spans="1:11" ht="14.1" customHeight="1" x14ac:dyDescent="0.2">
      <c r="A29" s="306">
        <v>29</v>
      </c>
      <c r="B29" s="307" t="s">
        <v>246</v>
      </c>
      <c r="C29" s="308"/>
      <c r="D29" s="113">
        <v>2.5847644209599294</v>
      </c>
      <c r="E29" s="115">
        <v>587</v>
      </c>
      <c r="F29" s="114">
        <v>580</v>
      </c>
      <c r="G29" s="114">
        <v>759</v>
      </c>
      <c r="H29" s="114">
        <v>697</v>
      </c>
      <c r="I29" s="140">
        <v>628</v>
      </c>
      <c r="J29" s="115">
        <v>-41</v>
      </c>
      <c r="K29" s="116">
        <v>-6.5286624203821653</v>
      </c>
    </row>
    <row r="30" spans="1:11" ht="14.1" customHeight="1" x14ac:dyDescent="0.2">
      <c r="A30" s="306" t="s">
        <v>247</v>
      </c>
      <c r="B30" s="307" t="s">
        <v>248</v>
      </c>
      <c r="C30" s="308"/>
      <c r="D30" s="113">
        <v>0.57243505063848521</v>
      </c>
      <c r="E30" s="115">
        <v>130</v>
      </c>
      <c r="F30" s="114">
        <v>123</v>
      </c>
      <c r="G30" s="114">
        <v>153</v>
      </c>
      <c r="H30" s="114" t="s">
        <v>514</v>
      </c>
      <c r="I30" s="140">
        <v>119</v>
      </c>
      <c r="J30" s="115">
        <v>11</v>
      </c>
      <c r="K30" s="116">
        <v>9.2436974789915958</v>
      </c>
    </row>
    <row r="31" spans="1:11" ht="14.1" customHeight="1" x14ac:dyDescent="0.2">
      <c r="A31" s="306" t="s">
        <v>249</v>
      </c>
      <c r="B31" s="307" t="s">
        <v>250</v>
      </c>
      <c r="C31" s="308"/>
      <c r="D31" s="113">
        <v>1.9991193306913253</v>
      </c>
      <c r="E31" s="115">
        <v>454</v>
      </c>
      <c r="F31" s="114">
        <v>454</v>
      </c>
      <c r="G31" s="114">
        <v>601</v>
      </c>
      <c r="H31" s="114">
        <v>482</v>
      </c>
      <c r="I31" s="140">
        <v>506</v>
      </c>
      <c r="J31" s="115">
        <v>-52</v>
      </c>
      <c r="K31" s="116">
        <v>-10.276679841897232</v>
      </c>
    </row>
    <row r="32" spans="1:11" ht="14.1" customHeight="1" x14ac:dyDescent="0.2">
      <c r="A32" s="306">
        <v>31</v>
      </c>
      <c r="B32" s="307" t="s">
        <v>251</v>
      </c>
      <c r="C32" s="308"/>
      <c r="D32" s="113">
        <v>1.2241303390576839</v>
      </c>
      <c r="E32" s="115">
        <v>278</v>
      </c>
      <c r="F32" s="114">
        <v>168</v>
      </c>
      <c r="G32" s="114">
        <v>196</v>
      </c>
      <c r="H32" s="114">
        <v>108</v>
      </c>
      <c r="I32" s="140">
        <v>140</v>
      </c>
      <c r="J32" s="115">
        <v>138</v>
      </c>
      <c r="K32" s="116">
        <v>98.571428571428569</v>
      </c>
    </row>
    <row r="33" spans="1:11" ht="14.1" customHeight="1" x14ac:dyDescent="0.2">
      <c r="A33" s="306">
        <v>32</v>
      </c>
      <c r="B33" s="307" t="s">
        <v>252</v>
      </c>
      <c r="C33" s="308"/>
      <c r="D33" s="113">
        <v>2.4702774108322325</v>
      </c>
      <c r="E33" s="115">
        <v>561</v>
      </c>
      <c r="F33" s="114">
        <v>332</v>
      </c>
      <c r="G33" s="114">
        <v>590</v>
      </c>
      <c r="H33" s="114">
        <v>447</v>
      </c>
      <c r="I33" s="140">
        <v>435</v>
      </c>
      <c r="J33" s="115">
        <v>126</v>
      </c>
      <c r="K33" s="116">
        <v>28.96551724137931</v>
      </c>
    </row>
    <row r="34" spans="1:11" ht="14.1" customHeight="1" x14ac:dyDescent="0.2">
      <c r="A34" s="306">
        <v>33</v>
      </c>
      <c r="B34" s="307" t="s">
        <v>253</v>
      </c>
      <c r="C34" s="308"/>
      <c r="D34" s="113">
        <v>1.092029942756495</v>
      </c>
      <c r="E34" s="115">
        <v>248</v>
      </c>
      <c r="F34" s="114">
        <v>161</v>
      </c>
      <c r="G34" s="114">
        <v>500</v>
      </c>
      <c r="H34" s="114">
        <v>221</v>
      </c>
      <c r="I34" s="140">
        <v>312</v>
      </c>
      <c r="J34" s="115">
        <v>-64</v>
      </c>
      <c r="K34" s="116">
        <v>-20.512820512820515</v>
      </c>
    </row>
    <row r="35" spans="1:11" ht="14.1" customHeight="1" x14ac:dyDescent="0.2">
      <c r="A35" s="306">
        <v>34</v>
      </c>
      <c r="B35" s="307" t="s">
        <v>254</v>
      </c>
      <c r="C35" s="308"/>
      <c r="D35" s="113">
        <v>1.2901805372082782</v>
      </c>
      <c r="E35" s="115">
        <v>293</v>
      </c>
      <c r="F35" s="114">
        <v>220</v>
      </c>
      <c r="G35" s="114">
        <v>391</v>
      </c>
      <c r="H35" s="114">
        <v>271</v>
      </c>
      <c r="I35" s="140">
        <v>383</v>
      </c>
      <c r="J35" s="115">
        <v>-90</v>
      </c>
      <c r="K35" s="116">
        <v>-23.49869451697128</v>
      </c>
    </row>
    <row r="36" spans="1:11" ht="14.1" customHeight="1" x14ac:dyDescent="0.2">
      <c r="A36" s="306">
        <v>41</v>
      </c>
      <c r="B36" s="307" t="s">
        <v>255</v>
      </c>
      <c r="C36" s="308"/>
      <c r="D36" s="113">
        <v>0.38749449581682077</v>
      </c>
      <c r="E36" s="115">
        <v>88</v>
      </c>
      <c r="F36" s="114">
        <v>65</v>
      </c>
      <c r="G36" s="114">
        <v>165</v>
      </c>
      <c r="H36" s="114">
        <v>98</v>
      </c>
      <c r="I36" s="140">
        <v>112</v>
      </c>
      <c r="J36" s="115">
        <v>-24</v>
      </c>
      <c r="K36" s="116">
        <v>-21.428571428571427</v>
      </c>
    </row>
    <row r="37" spans="1:11" ht="14.1" customHeight="1" x14ac:dyDescent="0.2">
      <c r="A37" s="306">
        <v>42</v>
      </c>
      <c r="B37" s="307" t="s">
        <v>256</v>
      </c>
      <c r="C37" s="308"/>
      <c r="D37" s="113">
        <v>7.9260237780713338E-2</v>
      </c>
      <c r="E37" s="115">
        <v>18</v>
      </c>
      <c r="F37" s="114">
        <v>25</v>
      </c>
      <c r="G37" s="114">
        <v>19</v>
      </c>
      <c r="H37" s="114">
        <v>30</v>
      </c>
      <c r="I37" s="140">
        <v>31</v>
      </c>
      <c r="J37" s="115">
        <v>-13</v>
      </c>
      <c r="K37" s="116">
        <v>-41.935483870967744</v>
      </c>
    </row>
    <row r="38" spans="1:11" ht="14.1" customHeight="1" x14ac:dyDescent="0.2">
      <c r="A38" s="306">
        <v>43</v>
      </c>
      <c r="B38" s="307" t="s">
        <v>257</v>
      </c>
      <c r="C38" s="308"/>
      <c r="D38" s="113">
        <v>2.4086305592250108</v>
      </c>
      <c r="E38" s="115">
        <v>547</v>
      </c>
      <c r="F38" s="114">
        <v>389</v>
      </c>
      <c r="G38" s="114">
        <v>742</v>
      </c>
      <c r="H38" s="114">
        <v>502</v>
      </c>
      <c r="I38" s="140">
        <v>480</v>
      </c>
      <c r="J38" s="115">
        <v>67</v>
      </c>
      <c r="K38" s="116">
        <v>13.958333333333334</v>
      </c>
    </row>
    <row r="39" spans="1:11" ht="14.1" customHeight="1" x14ac:dyDescent="0.2">
      <c r="A39" s="306">
        <v>51</v>
      </c>
      <c r="B39" s="307" t="s">
        <v>258</v>
      </c>
      <c r="C39" s="308"/>
      <c r="D39" s="113">
        <v>9.1369440774988995</v>
      </c>
      <c r="E39" s="115">
        <v>2075</v>
      </c>
      <c r="F39" s="114">
        <v>3026</v>
      </c>
      <c r="G39" s="114">
        <v>2568</v>
      </c>
      <c r="H39" s="114">
        <v>1509</v>
      </c>
      <c r="I39" s="140">
        <v>1749</v>
      </c>
      <c r="J39" s="115">
        <v>326</v>
      </c>
      <c r="K39" s="116">
        <v>18.639222412807317</v>
      </c>
    </row>
    <row r="40" spans="1:11" ht="14.1" customHeight="1" x14ac:dyDescent="0.2">
      <c r="A40" s="306" t="s">
        <v>259</v>
      </c>
      <c r="B40" s="307" t="s">
        <v>260</v>
      </c>
      <c r="C40" s="308"/>
      <c r="D40" s="113">
        <v>8.2694848084544255</v>
      </c>
      <c r="E40" s="115">
        <v>1878</v>
      </c>
      <c r="F40" s="114">
        <v>2895</v>
      </c>
      <c r="G40" s="114">
        <v>2365</v>
      </c>
      <c r="H40" s="114">
        <v>1355</v>
      </c>
      <c r="I40" s="140">
        <v>1575</v>
      </c>
      <c r="J40" s="115">
        <v>303</v>
      </c>
      <c r="K40" s="116">
        <v>19.238095238095237</v>
      </c>
    </row>
    <row r="41" spans="1:11" ht="14.1" customHeight="1" x14ac:dyDescent="0.2">
      <c r="A41" s="306"/>
      <c r="B41" s="307" t="s">
        <v>261</v>
      </c>
      <c r="C41" s="308"/>
      <c r="D41" s="113">
        <v>6.666666666666667</v>
      </c>
      <c r="E41" s="115">
        <v>1514</v>
      </c>
      <c r="F41" s="114">
        <v>1414</v>
      </c>
      <c r="G41" s="114">
        <v>1607</v>
      </c>
      <c r="H41" s="114">
        <v>1163</v>
      </c>
      <c r="I41" s="140">
        <v>1346</v>
      </c>
      <c r="J41" s="115">
        <v>168</v>
      </c>
      <c r="K41" s="116">
        <v>12.481426448736999</v>
      </c>
    </row>
    <row r="42" spans="1:11" ht="14.1" customHeight="1" x14ac:dyDescent="0.2">
      <c r="A42" s="306">
        <v>52</v>
      </c>
      <c r="B42" s="307" t="s">
        <v>262</v>
      </c>
      <c r="C42" s="308"/>
      <c r="D42" s="113">
        <v>3.8573315719947159</v>
      </c>
      <c r="E42" s="115">
        <v>876</v>
      </c>
      <c r="F42" s="114">
        <v>841</v>
      </c>
      <c r="G42" s="114">
        <v>914</v>
      </c>
      <c r="H42" s="114">
        <v>908</v>
      </c>
      <c r="I42" s="140">
        <v>912</v>
      </c>
      <c r="J42" s="115">
        <v>-36</v>
      </c>
      <c r="K42" s="116">
        <v>-3.9473684210526314</v>
      </c>
    </row>
    <row r="43" spans="1:11" ht="14.1" customHeight="1" x14ac:dyDescent="0.2">
      <c r="A43" s="306" t="s">
        <v>263</v>
      </c>
      <c r="B43" s="307" t="s">
        <v>264</v>
      </c>
      <c r="C43" s="308"/>
      <c r="D43" s="113">
        <v>3.4390136503742843</v>
      </c>
      <c r="E43" s="115">
        <v>781</v>
      </c>
      <c r="F43" s="114">
        <v>768</v>
      </c>
      <c r="G43" s="114">
        <v>827</v>
      </c>
      <c r="H43" s="114">
        <v>806</v>
      </c>
      <c r="I43" s="140">
        <v>839</v>
      </c>
      <c r="J43" s="115">
        <v>-58</v>
      </c>
      <c r="K43" s="116">
        <v>-6.9129916567342073</v>
      </c>
    </row>
    <row r="44" spans="1:11" ht="14.1" customHeight="1" x14ac:dyDescent="0.2">
      <c r="A44" s="306">
        <v>53</v>
      </c>
      <c r="B44" s="307" t="s">
        <v>265</v>
      </c>
      <c r="C44" s="308"/>
      <c r="D44" s="113">
        <v>1.4090708938793484</v>
      </c>
      <c r="E44" s="115">
        <v>320</v>
      </c>
      <c r="F44" s="114">
        <v>267</v>
      </c>
      <c r="G44" s="114">
        <v>366</v>
      </c>
      <c r="H44" s="114">
        <v>476</v>
      </c>
      <c r="I44" s="140">
        <v>338</v>
      </c>
      <c r="J44" s="115">
        <v>-18</v>
      </c>
      <c r="K44" s="116">
        <v>-5.3254437869822482</v>
      </c>
    </row>
    <row r="45" spans="1:11" ht="14.1" customHeight="1" x14ac:dyDescent="0.2">
      <c r="A45" s="306" t="s">
        <v>266</v>
      </c>
      <c r="B45" s="307" t="s">
        <v>267</v>
      </c>
      <c r="C45" s="308"/>
      <c r="D45" s="113">
        <v>1.321003963011889</v>
      </c>
      <c r="E45" s="115">
        <v>300</v>
      </c>
      <c r="F45" s="114">
        <v>263</v>
      </c>
      <c r="G45" s="114">
        <v>345</v>
      </c>
      <c r="H45" s="114">
        <v>462</v>
      </c>
      <c r="I45" s="140">
        <v>326</v>
      </c>
      <c r="J45" s="115">
        <v>-26</v>
      </c>
      <c r="K45" s="116">
        <v>-7.9754601226993866</v>
      </c>
    </row>
    <row r="46" spans="1:11" ht="14.1" customHeight="1" x14ac:dyDescent="0.2">
      <c r="A46" s="306">
        <v>54</v>
      </c>
      <c r="B46" s="307" t="s">
        <v>268</v>
      </c>
      <c r="C46" s="308"/>
      <c r="D46" s="113">
        <v>6.4112725671510349</v>
      </c>
      <c r="E46" s="115">
        <v>1456</v>
      </c>
      <c r="F46" s="114">
        <v>1059</v>
      </c>
      <c r="G46" s="114">
        <v>1246</v>
      </c>
      <c r="H46" s="114">
        <v>1013</v>
      </c>
      <c r="I46" s="140">
        <v>1089</v>
      </c>
      <c r="J46" s="115">
        <v>367</v>
      </c>
      <c r="K46" s="116">
        <v>33.700642791551886</v>
      </c>
    </row>
    <row r="47" spans="1:11" ht="14.1" customHeight="1" x14ac:dyDescent="0.2">
      <c r="A47" s="306">
        <v>61</v>
      </c>
      <c r="B47" s="307" t="s">
        <v>269</v>
      </c>
      <c r="C47" s="308"/>
      <c r="D47" s="113">
        <v>3.4390136503742843</v>
      </c>
      <c r="E47" s="115">
        <v>781</v>
      </c>
      <c r="F47" s="114">
        <v>507</v>
      </c>
      <c r="G47" s="114">
        <v>943</v>
      </c>
      <c r="H47" s="114">
        <v>641</v>
      </c>
      <c r="I47" s="140">
        <v>826</v>
      </c>
      <c r="J47" s="115">
        <v>-45</v>
      </c>
      <c r="K47" s="116">
        <v>-5.4479418886198543</v>
      </c>
    </row>
    <row r="48" spans="1:11" ht="14.1" customHeight="1" x14ac:dyDescent="0.2">
      <c r="A48" s="306">
        <v>62</v>
      </c>
      <c r="B48" s="307" t="s">
        <v>270</v>
      </c>
      <c r="C48" s="308"/>
      <c r="D48" s="113">
        <v>5.4117129018053722</v>
      </c>
      <c r="E48" s="115">
        <v>1229</v>
      </c>
      <c r="F48" s="114">
        <v>1279</v>
      </c>
      <c r="G48" s="114">
        <v>1707</v>
      </c>
      <c r="H48" s="114">
        <v>1118</v>
      </c>
      <c r="I48" s="140">
        <v>1397</v>
      </c>
      <c r="J48" s="115">
        <v>-168</v>
      </c>
      <c r="K48" s="116">
        <v>-12.025769506084467</v>
      </c>
    </row>
    <row r="49" spans="1:11" ht="14.1" customHeight="1" x14ac:dyDescent="0.2">
      <c r="A49" s="306">
        <v>63</v>
      </c>
      <c r="B49" s="307" t="s">
        <v>271</v>
      </c>
      <c r="C49" s="308"/>
      <c r="D49" s="113">
        <v>3.25407309555262</v>
      </c>
      <c r="E49" s="115">
        <v>739</v>
      </c>
      <c r="F49" s="114">
        <v>1099</v>
      </c>
      <c r="G49" s="114">
        <v>945</v>
      </c>
      <c r="H49" s="114">
        <v>769</v>
      </c>
      <c r="I49" s="140">
        <v>839</v>
      </c>
      <c r="J49" s="115">
        <v>-100</v>
      </c>
      <c r="K49" s="116">
        <v>-11.918951132300357</v>
      </c>
    </row>
    <row r="50" spans="1:11" ht="14.1" customHeight="1" x14ac:dyDescent="0.2">
      <c r="A50" s="306" t="s">
        <v>272</v>
      </c>
      <c r="B50" s="307" t="s">
        <v>273</v>
      </c>
      <c r="C50" s="308"/>
      <c r="D50" s="113">
        <v>0.43593130779392336</v>
      </c>
      <c r="E50" s="115">
        <v>99</v>
      </c>
      <c r="F50" s="114">
        <v>113</v>
      </c>
      <c r="G50" s="114">
        <v>160</v>
      </c>
      <c r="H50" s="114">
        <v>89</v>
      </c>
      <c r="I50" s="140">
        <v>128</v>
      </c>
      <c r="J50" s="115">
        <v>-29</v>
      </c>
      <c r="K50" s="116">
        <v>-22.65625</v>
      </c>
    </row>
    <row r="51" spans="1:11" ht="14.1" customHeight="1" x14ac:dyDescent="0.2">
      <c r="A51" s="306" t="s">
        <v>274</v>
      </c>
      <c r="B51" s="307" t="s">
        <v>275</v>
      </c>
      <c r="C51" s="308"/>
      <c r="D51" s="113">
        <v>2.4218405988551299</v>
      </c>
      <c r="E51" s="115">
        <v>550</v>
      </c>
      <c r="F51" s="114">
        <v>573</v>
      </c>
      <c r="G51" s="114">
        <v>673</v>
      </c>
      <c r="H51" s="114">
        <v>605</v>
      </c>
      <c r="I51" s="140">
        <v>633</v>
      </c>
      <c r="J51" s="115">
        <v>-83</v>
      </c>
      <c r="K51" s="116">
        <v>-13.11216429699842</v>
      </c>
    </row>
    <row r="52" spans="1:11" ht="14.1" customHeight="1" x14ac:dyDescent="0.2">
      <c r="A52" s="306">
        <v>71</v>
      </c>
      <c r="B52" s="307" t="s">
        <v>276</v>
      </c>
      <c r="C52" s="308"/>
      <c r="D52" s="113">
        <v>14.685160722148833</v>
      </c>
      <c r="E52" s="115">
        <v>3335</v>
      </c>
      <c r="F52" s="114">
        <v>2609</v>
      </c>
      <c r="G52" s="114">
        <v>3711</v>
      </c>
      <c r="H52" s="114">
        <v>2684</v>
      </c>
      <c r="I52" s="140">
        <v>3172</v>
      </c>
      <c r="J52" s="115">
        <v>163</v>
      </c>
      <c r="K52" s="116">
        <v>5.1387137452711222</v>
      </c>
    </row>
    <row r="53" spans="1:11" ht="14.1" customHeight="1" x14ac:dyDescent="0.2">
      <c r="A53" s="306" t="s">
        <v>277</v>
      </c>
      <c r="B53" s="307" t="s">
        <v>278</v>
      </c>
      <c r="C53" s="308"/>
      <c r="D53" s="113">
        <v>5.9489211800968738</v>
      </c>
      <c r="E53" s="115">
        <v>1351</v>
      </c>
      <c r="F53" s="114">
        <v>1030</v>
      </c>
      <c r="G53" s="114">
        <v>1392</v>
      </c>
      <c r="H53" s="114">
        <v>1017</v>
      </c>
      <c r="I53" s="140">
        <v>1076</v>
      </c>
      <c r="J53" s="115">
        <v>275</v>
      </c>
      <c r="K53" s="116">
        <v>25.557620817843866</v>
      </c>
    </row>
    <row r="54" spans="1:11" ht="14.1" customHeight="1" x14ac:dyDescent="0.2">
      <c r="A54" s="306" t="s">
        <v>279</v>
      </c>
      <c r="B54" s="307" t="s">
        <v>280</v>
      </c>
      <c r="C54" s="308"/>
      <c r="D54" s="113">
        <v>6.992514310876266</v>
      </c>
      <c r="E54" s="115">
        <v>1588</v>
      </c>
      <c r="F54" s="114">
        <v>1278</v>
      </c>
      <c r="G54" s="114">
        <v>1951</v>
      </c>
      <c r="H54" s="114">
        <v>1396</v>
      </c>
      <c r="I54" s="140">
        <v>1714</v>
      </c>
      <c r="J54" s="115">
        <v>-126</v>
      </c>
      <c r="K54" s="116">
        <v>-7.3512252042007002</v>
      </c>
    </row>
    <row r="55" spans="1:11" ht="14.1" customHeight="1" x14ac:dyDescent="0.2">
      <c r="A55" s="306">
        <v>72</v>
      </c>
      <c r="B55" s="307" t="s">
        <v>281</v>
      </c>
      <c r="C55" s="308"/>
      <c r="D55" s="113">
        <v>2.6640246587406429</v>
      </c>
      <c r="E55" s="115">
        <v>605</v>
      </c>
      <c r="F55" s="114">
        <v>470</v>
      </c>
      <c r="G55" s="114">
        <v>710</v>
      </c>
      <c r="H55" s="114">
        <v>407</v>
      </c>
      <c r="I55" s="140">
        <v>532</v>
      </c>
      <c r="J55" s="115">
        <v>73</v>
      </c>
      <c r="K55" s="116">
        <v>13.721804511278195</v>
      </c>
    </row>
    <row r="56" spans="1:11" ht="14.1" customHeight="1" x14ac:dyDescent="0.2">
      <c r="A56" s="306" t="s">
        <v>282</v>
      </c>
      <c r="B56" s="307" t="s">
        <v>283</v>
      </c>
      <c r="C56" s="308"/>
      <c r="D56" s="113">
        <v>0.84103918978423597</v>
      </c>
      <c r="E56" s="115">
        <v>191</v>
      </c>
      <c r="F56" s="114">
        <v>91</v>
      </c>
      <c r="G56" s="114">
        <v>259</v>
      </c>
      <c r="H56" s="114">
        <v>91</v>
      </c>
      <c r="I56" s="140">
        <v>154</v>
      </c>
      <c r="J56" s="115">
        <v>37</v>
      </c>
      <c r="K56" s="116">
        <v>24.025974025974026</v>
      </c>
    </row>
    <row r="57" spans="1:11" ht="14.1" customHeight="1" x14ac:dyDescent="0.2">
      <c r="A57" s="306" t="s">
        <v>284</v>
      </c>
      <c r="B57" s="307" t="s">
        <v>285</v>
      </c>
      <c r="C57" s="308"/>
      <c r="D57" s="113">
        <v>1.439894319682959</v>
      </c>
      <c r="E57" s="115">
        <v>327</v>
      </c>
      <c r="F57" s="114">
        <v>304</v>
      </c>
      <c r="G57" s="114">
        <v>281</v>
      </c>
      <c r="H57" s="114">
        <v>214</v>
      </c>
      <c r="I57" s="140">
        <v>278</v>
      </c>
      <c r="J57" s="115">
        <v>49</v>
      </c>
      <c r="K57" s="116">
        <v>17.625899280575538</v>
      </c>
    </row>
    <row r="58" spans="1:11" ht="14.1" customHeight="1" x14ac:dyDescent="0.2">
      <c r="A58" s="306">
        <v>73</v>
      </c>
      <c r="B58" s="307" t="s">
        <v>286</v>
      </c>
      <c r="C58" s="308"/>
      <c r="D58" s="113">
        <v>2.3337736679876708</v>
      </c>
      <c r="E58" s="115">
        <v>530</v>
      </c>
      <c r="F58" s="114">
        <v>340</v>
      </c>
      <c r="G58" s="114">
        <v>708</v>
      </c>
      <c r="H58" s="114">
        <v>390</v>
      </c>
      <c r="I58" s="140">
        <v>450</v>
      </c>
      <c r="J58" s="115">
        <v>80</v>
      </c>
      <c r="K58" s="116">
        <v>17.777777777777779</v>
      </c>
    </row>
    <row r="59" spans="1:11" ht="14.1" customHeight="1" x14ac:dyDescent="0.2">
      <c r="A59" s="306" t="s">
        <v>287</v>
      </c>
      <c r="B59" s="307" t="s">
        <v>288</v>
      </c>
      <c r="C59" s="308"/>
      <c r="D59" s="113">
        <v>1.338617349185381</v>
      </c>
      <c r="E59" s="115">
        <v>304</v>
      </c>
      <c r="F59" s="114">
        <v>193</v>
      </c>
      <c r="G59" s="114">
        <v>400</v>
      </c>
      <c r="H59" s="114">
        <v>252</v>
      </c>
      <c r="I59" s="140">
        <v>270</v>
      </c>
      <c r="J59" s="115">
        <v>34</v>
      </c>
      <c r="K59" s="116">
        <v>12.592592592592593</v>
      </c>
    </row>
    <row r="60" spans="1:11" ht="14.1" customHeight="1" x14ac:dyDescent="0.2">
      <c r="A60" s="306">
        <v>81</v>
      </c>
      <c r="B60" s="307" t="s">
        <v>289</v>
      </c>
      <c r="C60" s="308"/>
      <c r="D60" s="113">
        <v>6.8163804491413478</v>
      </c>
      <c r="E60" s="115">
        <v>1548</v>
      </c>
      <c r="F60" s="114">
        <v>1513</v>
      </c>
      <c r="G60" s="114">
        <v>1951</v>
      </c>
      <c r="H60" s="114">
        <v>1416</v>
      </c>
      <c r="I60" s="140">
        <v>1589</v>
      </c>
      <c r="J60" s="115">
        <v>-41</v>
      </c>
      <c r="K60" s="116">
        <v>-2.5802391441157959</v>
      </c>
    </row>
    <row r="61" spans="1:11" ht="14.1" customHeight="1" x14ac:dyDescent="0.2">
      <c r="A61" s="306" t="s">
        <v>290</v>
      </c>
      <c r="B61" s="307" t="s">
        <v>291</v>
      </c>
      <c r="C61" s="308"/>
      <c r="D61" s="113">
        <v>1.7349185380889476</v>
      </c>
      <c r="E61" s="115">
        <v>394</v>
      </c>
      <c r="F61" s="114">
        <v>347</v>
      </c>
      <c r="G61" s="114">
        <v>612</v>
      </c>
      <c r="H61" s="114">
        <v>433</v>
      </c>
      <c r="I61" s="140">
        <v>396</v>
      </c>
      <c r="J61" s="115">
        <v>-2</v>
      </c>
      <c r="K61" s="116">
        <v>-0.50505050505050508</v>
      </c>
    </row>
    <row r="62" spans="1:11" ht="14.1" customHeight="1" x14ac:dyDescent="0.2">
      <c r="A62" s="306" t="s">
        <v>292</v>
      </c>
      <c r="B62" s="307" t="s">
        <v>293</v>
      </c>
      <c r="C62" s="308"/>
      <c r="D62" s="113">
        <v>2.4350506384852486</v>
      </c>
      <c r="E62" s="115">
        <v>553</v>
      </c>
      <c r="F62" s="114">
        <v>617</v>
      </c>
      <c r="G62" s="114">
        <v>781</v>
      </c>
      <c r="H62" s="114">
        <v>548</v>
      </c>
      <c r="I62" s="140">
        <v>421</v>
      </c>
      <c r="J62" s="115">
        <v>132</v>
      </c>
      <c r="K62" s="116">
        <v>31.35391923990499</v>
      </c>
    </row>
    <row r="63" spans="1:11" ht="14.1" customHeight="1" x14ac:dyDescent="0.2">
      <c r="A63" s="306"/>
      <c r="B63" s="307" t="s">
        <v>294</v>
      </c>
      <c r="C63" s="308"/>
      <c r="D63" s="113">
        <v>2.1047996477322766</v>
      </c>
      <c r="E63" s="115">
        <v>478</v>
      </c>
      <c r="F63" s="114">
        <v>538</v>
      </c>
      <c r="G63" s="114">
        <v>638</v>
      </c>
      <c r="H63" s="114">
        <v>497</v>
      </c>
      <c r="I63" s="140">
        <v>367</v>
      </c>
      <c r="J63" s="115">
        <v>111</v>
      </c>
      <c r="K63" s="116">
        <v>30.245231607629428</v>
      </c>
    </row>
    <row r="64" spans="1:11" ht="14.1" customHeight="1" x14ac:dyDescent="0.2">
      <c r="A64" s="306" t="s">
        <v>295</v>
      </c>
      <c r="B64" s="307" t="s">
        <v>296</v>
      </c>
      <c r="C64" s="308"/>
      <c r="D64" s="113">
        <v>1.2989872302950243</v>
      </c>
      <c r="E64" s="115">
        <v>295</v>
      </c>
      <c r="F64" s="114">
        <v>214</v>
      </c>
      <c r="G64" s="114">
        <v>205</v>
      </c>
      <c r="H64" s="114">
        <v>197</v>
      </c>
      <c r="I64" s="140">
        <v>261</v>
      </c>
      <c r="J64" s="115">
        <v>34</v>
      </c>
      <c r="K64" s="116">
        <v>13.026819923371647</v>
      </c>
    </row>
    <row r="65" spans="1:11" ht="14.1" customHeight="1" x14ac:dyDescent="0.2">
      <c r="A65" s="306" t="s">
        <v>297</v>
      </c>
      <c r="B65" s="307" t="s">
        <v>298</v>
      </c>
      <c r="C65" s="308"/>
      <c r="D65" s="113">
        <v>0.50638485248789078</v>
      </c>
      <c r="E65" s="115">
        <v>115</v>
      </c>
      <c r="F65" s="114">
        <v>168</v>
      </c>
      <c r="G65" s="114">
        <v>118</v>
      </c>
      <c r="H65" s="114">
        <v>92</v>
      </c>
      <c r="I65" s="140">
        <v>283</v>
      </c>
      <c r="J65" s="115">
        <v>-168</v>
      </c>
      <c r="K65" s="116">
        <v>-59.363957597173147</v>
      </c>
    </row>
    <row r="66" spans="1:11" ht="14.1" customHeight="1" x14ac:dyDescent="0.2">
      <c r="A66" s="306">
        <v>82</v>
      </c>
      <c r="B66" s="307" t="s">
        <v>299</v>
      </c>
      <c r="C66" s="308"/>
      <c r="D66" s="113">
        <v>3.8485248789079702</v>
      </c>
      <c r="E66" s="115">
        <v>874</v>
      </c>
      <c r="F66" s="114">
        <v>932</v>
      </c>
      <c r="G66" s="114">
        <v>863</v>
      </c>
      <c r="H66" s="114">
        <v>786</v>
      </c>
      <c r="I66" s="140">
        <v>611</v>
      </c>
      <c r="J66" s="115">
        <v>263</v>
      </c>
      <c r="K66" s="116">
        <v>43.044189852700491</v>
      </c>
    </row>
    <row r="67" spans="1:11" ht="14.1" customHeight="1" x14ac:dyDescent="0.2">
      <c r="A67" s="306" t="s">
        <v>300</v>
      </c>
      <c r="B67" s="307" t="s">
        <v>301</v>
      </c>
      <c r="C67" s="308"/>
      <c r="D67" s="113">
        <v>2.8005284015852046</v>
      </c>
      <c r="E67" s="115">
        <v>636</v>
      </c>
      <c r="F67" s="114">
        <v>741</v>
      </c>
      <c r="G67" s="114">
        <v>548</v>
      </c>
      <c r="H67" s="114">
        <v>567</v>
      </c>
      <c r="I67" s="140">
        <v>375</v>
      </c>
      <c r="J67" s="115">
        <v>261</v>
      </c>
      <c r="K67" s="116">
        <v>69.599999999999994</v>
      </c>
    </row>
    <row r="68" spans="1:11" ht="14.1" customHeight="1" x14ac:dyDescent="0.2">
      <c r="A68" s="306" t="s">
        <v>302</v>
      </c>
      <c r="B68" s="307" t="s">
        <v>303</v>
      </c>
      <c r="C68" s="308"/>
      <c r="D68" s="113">
        <v>0.64288859533245268</v>
      </c>
      <c r="E68" s="115">
        <v>146</v>
      </c>
      <c r="F68" s="114">
        <v>123</v>
      </c>
      <c r="G68" s="114">
        <v>178</v>
      </c>
      <c r="H68" s="114">
        <v>126</v>
      </c>
      <c r="I68" s="140">
        <v>157</v>
      </c>
      <c r="J68" s="115">
        <v>-11</v>
      </c>
      <c r="K68" s="116">
        <v>-7.0063694267515926</v>
      </c>
    </row>
    <row r="69" spans="1:11" ht="14.1" customHeight="1" x14ac:dyDescent="0.2">
      <c r="A69" s="306">
        <v>83</v>
      </c>
      <c r="B69" s="307" t="s">
        <v>304</v>
      </c>
      <c r="C69" s="308"/>
      <c r="D69" s="113">
        <v>5.1695288419198588</v>
      </c>
      <c r="E69" s="115">
        <v>1174</v>
      </c>
      <c r="F69" s="114">
        <v>746</v>
      </c>
      <c r="G69" s="114">
        <v>2186</v>
      </c>
      <c r="H69" s="114">
        <v>610</v>
      </c>
      <c r="I69" s="140">
        <v>751</v>
      </c>
      <c r="J69" s="115">
        <v>423</v>
      </c>
      <c r="K69" s="116">
        <v>56.324900133155793</v>
      </c>
    </row>
    <row r="70" spans="1:11" ht="14.1" customHeight="1" x14ac:dyDescent="0.2">
      <c r="A70" s="306" t="s">
        <v>305</v>
      </c>
      <c r="B70" s="307" t="s">
        <v>306</v>
      </c>
      <c r="C70" s="308"/>
      <c r="D70" s="113">
        <v>2.8313518273888154</v>
      </c>
      <c r="E70" s="115">
        <v>643</v>
      </c>
      <c r="F70" s="114">
        <v>602</v>
      </c>
      <c r="G70" s="114">
        <v>1918</v>
      </c>
      <c r="H70" s="114">
        <v>448</v>
      </c>
      <c r="I70" s="140">
        <v>566</v>
      </c>
      <c r="J70" s="115">
        <v>77</v>
      </c>
      <c r="K70" s="116">
        <v>13.604240282685513</v>
      </c>
    </row>
    <row r="71" spans="1:11" ht="14.1" customHeight="1" x14ac:dyDescent="0.2">
      <c r="A71" s="306"/>
      <c r="B71" s="307" t="s">
        <v>307</v>
      </c>
      <c r="C71" s="308"/>
      <c r="D71" s="113">
        <v>1.2417437252311756</v>
      </c>
      <c r="E71" s="115">
        <v>282</v>
      </c>
      <c r="F71" s="114">
        <v>239</v>
      </c>
      <c r="G71" s="114">
        <v>1079</v>
      </c>
      <c r="H71" s="114">
        <v>165</v>
      </c>
      <c r="I71" s="140">
        <v>245</v>
      </c>
      <c r="J71" s="115">
        <v>37</v>
      </c>
      <c r="K71" s="116">
        <v>15.102040816326531</v>
      </c>
    </row>
    <row r="72" spans="1:11" ht="14.1" customHeight="1" x14ac:dyDescent="0.2">
      <c r="A72" s="306">
        <v>84</v>
      </c>
      <c r="B72" s="307" t="s">
        <v>308</v>
      </c>
      <c r="C72" s="308"/>
      <c r="D72" s="113">
        <v>2.2721268163804491</v>
      </c>
      <c r="E72" s="115">
        <v>516</v>
      </c>
      <c r="F72" s="114">
        <v>663</v>
      </c>
      <c r="G72" s="114">
        <v>619</v>
      </c>
      <c r="H72" s="114">
        <v>573</v>
      </c>
      <c r="I72" s="140">
        <v>606</v>
      </c>
      <c r="J72" s="115">
        <v>-90</v>
      </c>
      <c r="K72" s="116">
        <v>-14.851485148514852</v>
      </c>
    </row>
    <row r="73" spans="1:11" ht="14.1" customHeight="1" x14ac:dyDescent="0.2">
      <c r="A73" s="306" t="s">
        <v>309</v>
      </c>
      <c r="B73" s="307" t="s">
        <v>310</v>
      </c>
      <c r="C73" s="308"/>
      <c r="D73" s="113">
        <v>0.62527520915896084</v>
      </c>
      <c r="E73" s="115">
        <v>142</v>
      </c>
      <c r="F73" s="114">
        <v>160</v>
      </c>
      <c r="G73" s="114">
        <v>170</v>
      </c>
      <c r="H73" s="114">
        <v>145</v>
      </c>
      <c r="I73" s="140">
        <v>169</v>
      </c>
      <c r="J73" s="115">
        <v>-27</v>
      </c>
      <c r="K73" s="116">
        <v>-15.976331360946746</v>
      </c>
    </row>
    <row r="74" spans="1:11" ht="14.1" customHeight="1" x14ac:dyDescent="0.2">
      <c r="A74" s="306" t="s">
        <v>311</v>
      </c>
      <c r="B74" s="307" t="s">
        <v>312</v>
      </c>
      <c r="C74" s="308"/>
      <c r="D74" s="113">
        <v>0.25099075297225892</v>
      </c>
      <c r="E74" s="115">
        <v>57</v>
      </c>
      <c r="F74" s="114">
        <v>118</v>
      </c>
      <c r="G74" s="114">
        <v>94</v>
      </c>
      <c r="H74" s="114">
        <v>62</v>
      </c>
      <c r="I74" s="140">
        <v>45</v>
      </c>
      <c r="J74" s="115">
        <v>12</v>
      </c>
      <c r="K74" s="116">
        <v>26.666666666666668</v>
      </c>
    </row>
    <row r="75" spans="1:11" ht="14.1" customHeight="1" x14ac:dyDescent="0.2">
      <c r="A75" s="306" t="s">
        <v>313</v>
      </c>
      <c r="B75" s="307" t="s">
        <v>314</v>
      </c>
      <c r="C75" s="308"/>
      <c r="D75" s="113">
        <v>0.92470277410832236</v>
      </c>
      <c r="E75" s="115">
        <v>210</v>
      </c>
      <c r="F75" s="114">
        <v>312</v>
      </c>
      <c r="G75" s="114">
        <v>236</v>
      </c>
      <c r="H75" s="114">
        <v>279</v>
      </c>
      <c r="I75" s="140">
        <v>298</v>
      </c>
      <c r="J75" s="115">
        <v>-88</v>
      </c>
      <c r="K75" s="116">
        <v>-29.530201342281877</v>
      </c>
    </row>
    <row r="76" spans="1:11" ht="14.1" customHeight="1" x14ac:dyDescent="0.2">
      <c r="A76" s="306">
        <v>91</v>
      </c>
      <c r="B76" s="307" t="s">
        <v>315</v>
      </c>
      <c r="C76" s="308"/>
      <c r="D76" s="113">
        <v>0.25099075297225892</v>
      </c>
      <c r="E76" s="115">
        <v>57</v>
      </c>
      <c r="F76" s="114">
        <v>58</v>
      </c>
      <c r="G76" s="114">
        <v>146</v>
      </c>
      <c r="H76" s="114">
        <v>41</v>
      </c>
      <c r="I76" s="140">
        <v>54</v>
      </c>
      <c r="J76" s="115">
        <v>3</v>
      </c>
      <c r="K76" s="116">
        <v>5.5555555555555554</v>
      </c>
    </row>
    <row r="77" spans="1:11" ht="14.1" customHeight="1" x14ac:dyDescent="0.2">
      <c r="A77" s="306">
        <v>92</v>
      </c>
      <c r="B77" s="307" t="s">
        <v>316</v>
      </c>
      <c r="C77" s="308"/>
      <c r="D77" s="113">
        <v>6.0237780713342142</v>
      </c>
      <c r="E77" s="115">
        <v>1368</v>
      </c>
      <c r="F77" s="114">
        <v>1066</v>
      </c>
      <c r="G77" s="114">
        <v>1272</v>
      </c>
      <c r="H77" s="114">
        <v>1006</v>
      </c>
      <c r="I77" s="140">
        <v>1247</v>
      </c>
      <c r="J77" s="115">
        <v>121</v>
      </c>
      <c r="K77" s="116">
        <v>9.7032878909382525</v>
      </c>
    </row>
    <row r="78" spans="1:11" ht="14.1" customHeight="1" x14ac:dyDescent="0.2">
      <c r="A78" s="306">
        <v>93</v>
      </c>
      <c r="B78" s="307" t="s">
        <v>317</v>
      </c>
      <c r="C78" s="308"/>
      <c r="D78" s="113">
        <v>0.13210039630118892</v>
      </c>
      <c r="E78" s="115">
        <v>30</v>
      </c>
      <c r="F78" s="114">
        <v>22</v>
      </c>
      <c r="G78" s="114">
        <v>58</v>
      </c>
      <c r="H78" s="114">
        <v>22</v>
      </c>
      <c r="I78" s="140" t="s">
        <v>514</v>
      </c>
      <c r="J78" s="115" t="s">
        <v>514</v>
      </c>
      <c r="K78" s="116" t="s">
        <v>514</v>
      </c>
    </row>
    <row r="79" spans="1:11" ht="14.1" customHeight="1" x14ac:dyDescent="0.2">
      <c r="A79" s="306">
        <v>94</v>
      </c>
      <c r="B79" s="307" t="s">
        <v>318</v>
      </c>
      <c r="C79" s="308"/>
      <c r="D79" s="113">
        <v>0.36988110964332893</v>
      </c>
      <c r="E79" s="115">
        <v>84</v>
      </c>
      <c r="F79" s="114">
        <v>86</v>
      </c>
      <c r="G79" s="114">
        <v>209</v>
      </c>
      <c r="H79" s="114">
        <v>55</v>
      </c>
      <c r="I79" s="140">
        <v>77</v>
      </c>
      <c r="J79" s="115">
        <v>7</v>
      </c>
      <c r="K79" s="116">
        <v>9.0909090909090917</v>
      </c>
    </row>
    <row r="80" spans="1:11" ht="14.1" customHeight="1" x14ac:dyDescent="0.2">
      <c r="A80" s="306" t="s">
        <v>319</v>
      </c>
      <c r="B80" s="307" t="s">
        <v>320</v>
      </c>
      <c r="C80" s="308"/>
      <c r="D80" s="113">
        <v>0</v>
      </c>
      <c r="E80" s="115">
        <v>0</v>
      </c>
      <c r="F80" s="114">
        <v>0</v>
      </c>
      <c r="G80" s="114">
        <v>3</v>
      </c>
      <c r="H80" s="114">
        <v>3</v>
      </c>
      <c r="I80" s="140" t="s">
        <v>514</v>
      </c>
      <c r="J80" s="115" t="s">
        <v>514</v>
      </c>
      <c r="K80" s="116" t="s">
        <v>514</v>
      </c>
    </row>
    <row r="81" spans="1:11" ht="14.1" customHeight="1" x14ac:dyDescent="0.2">
      <c r="A81" s="310" t="s">
        <v>321</v>
      </c>
      <c r="B81" s="311" t="s">
        <v>334</v>
      </c>
      <c r="C81" s="312"/>
      <c r="D81" s="125">
        <v>0.22016732716864817</v>
      </c>
      <c r="E81" s="143">
        <v>50</v>
      </c>
      <c r="F81" s="144">
        <v>74</v>
      </c>
      <c r="G81" s="144">
        <v>210</v>
      </c>
      <c r="H81" s="144">
        <v>50</v>
      </c>
      <c r="I81" s="145">
        <v>50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23302</v>
      </c>
      <c r="E11" s="114">
        <v>19099</v>
      </c>
      <c r="F11" s="114">
        <v>23464</v>
      </c>
      <c r="G11" s="114">
        <v>18739</v>
      </c>
      <c r="H11" s="140">
        <v>21226</v>
      </c>
      <c r="I11" s="115">
        <v>2076</v>
      </c>
      <c r="J11" s="116">
        <v>9.7804579289550553</v>
      </c>
    </row>
    <row r="12" spans="1:15" s="110" customFormat="1" ht="24.95" customHeight="1" x14ac:dyDescent="0.2">
      <c r="A12" s="193" t="s">
        <v>132</v>
      </c>
      <c r="B12" s="194" t="s">
        <v>133</v>
      </c>
      <c r="C12" s="113">
        <v>9.0121019654965245E-2</v>
      </c>
      <c r="D12" s="115">
        <v>21</v>
      </c>
      <c r="E12" s="114">
        <v>18</v>
      </c>
      <c r="F12" s="114">
        <v>20</v>
      </c>
      <c r="G12" s="114">
        <v>17</v>
      </c>
      <c r="H12" s="140">
        <v>17</v>
      </c>
      <c r="I12" s="115">
        <v>4</v>
      </c>
      <c r="J12" s="116">
        <v>23.529411764705884</v>
      </c>
    </row>
    <row r="13" spans="1:15" s="110" customFormat="1" ht="24.95" customHeight="1" x14ac:dyDescent="0.2">
      <c r="A13" s="193" t="s">
        <v>134</v>
      </c>
      <c r="B13" s="199" t="s">
        <v>214</v>
      </c>
      <c r="C13" s="113">
        <v>1.7251738048236203</v>
      </c>
      <c r="D13" s="115">
        <v>402</v>
      </c>
      <c r="E13" s="114">
        <v>915</v>
      </c>
      <c r="F13" s="114">
        <v>1089</v>
      </c>
      <c r="G13" s="114">
        <v>276</v>
      </c>
      <c r="H13" s="140">
        <v>383</v>
      </c>
      <c r="I13" s="115">
        <v>19</v>
      </c>
      <c r="J13" s="116">
        <v>4.9608355091383816</v>
      </c>
    </row>
    <row r="14" spans="1:15" s="287" customFormat="1" ht="24.95" customHeight="1" x14ac:dyDescent="0.2">
      <c r="A14" s="193" t="s">
        <v>215</v>
      </c>
      <c r="B14" s="199" t="s">
        <v>137</v>
      </c>
      <c r="C14" s="113">
        <v>5.8106600291820447</v>
      </c>
      <c r="D14" s="115">
        <v>1354</v>
      </c>
      <c r="E14" s="114">
        <v>910</v>
      </c>
      <c r="F14" s="114">
        <v>942</v>
      </c>
      <c r="G14" s="114">
        <v>977</v>
      </c>
      <c r="H14" s="140">
        <v>999</v>
      </c>
      <c r="I14" s="115">
        <v>355</v>
      </c>
      <c r="J14" s="116">
        <v>35.535535535535537</v>
      </c>
      <c r="K14" s="110"/>
      <c r="L14" s="110"/>
      <c r="M14" s="110"/>
      <c r="N14" s="110"/>
      <c r="O14" s="110"/>
    </row>
    <row r="15" spans="1:15" s="110" customFormat="1" ht="24.95" customHeight="1" x14ac:dyDescent="0.2">
      <c r="A15" s="193" t="s">
        <v>216</v>
      </c>
      <c r="B15" s="199" t="s">
        <v>217</v>
      </c>
      <c r="C15" s="113">
        <v>1.0042056475838983</v>
      </c>
      <c r="D15" s="115">
        <v>234</v>
      </c>
      <c r="E15" s="114">
        <v>268</v>
      </c>
      <c r="F15" s="114">
        <v>232</v>
      </c>
      <c r="G15" s="114">
        <v>199</v>
      </c>
      <c r="H15" s="140">
        <v>168</v>
      </c>
      <c r="I15" s="115">
        <v>66</v>
      </c>
      <c r="J15" s="116">
        <v>39.285714285714285</v>
      </c>
    </row>
    <row r="16" spans="1:15" s="287" customFormat="1" ht="24.95" customHeight="1" x14ac:dyDescent="0.2">
      <c r="A16" s="193" t="s">
        <v>218</v>
      </c>
      <c r="B16" s="199" t="s">
        <v>141</v>
      </c>
      <c r="C16" s="113">
        <v>3.9953652047034591</v>
      </c>
      <c r="D16" s="115">
        <v>931</v>
      </c>
      <c r="E16" s="114">
        <v>495</v>
      </c>
      <c r="F16" s="114">
        <v>553</v>
      </c>
      <c r="G16" s="114">
        <v>602</v>
      </c>
      <c r="H16" s="140">
        <v>648</v>
      </c>
      <c r="I16" s="115">
        <v>283</v>
      </c>
      <c r="J16" s="116">
        <v>43.672839506172842</v>
      </c>
      <c r="K16" s="110"/>
      <c r="L16" s="110"/>
      <c r="M16" s="110"/>
      <c r="N16" s="110"/>
      <c r="O16" s="110"/>
    </row>
    <row r="17" spans="1:15" s="110" customFormat="1" ht="24.95" customHeight="1" x14ac:dyDescent="0.2">
      <c r="A17" s="193" t="s">
        <v>142</v>
      </c>
      <c r="B17" s="199" t="s">
        <v>220</v>
      </c>
      <c r="C17" s="113">
        <v>0.81108917689468718</v>
      </c>
      <c r="D17" s="115">
        <v>189</v>
      </c>
      <c r="E17" s="114">
        <v>147</v>
      </c>
      <c r="F17" s="114">
        <v>157</v>
      </c>
      <c r="G17" s="114">
        <v>176</v>
      </c>
      <c r="H17" s="140">
        <v>183</v>
      </c>
      <c r="I17" s="115">
        <v>6</v>
      </c>
      <c r="J17" s="116">
        <v>3.278688524590164</v>
      </c>
    </row>
    <row r="18" spans="1:15" s="287" customFormat="1" ht="24.95" customHeight="1" x14ac:dyDescent="0.2">
      <c r="A18" s="201" t="s">
        <v>144</v>
      </c>
      <c r="B18" s="202" t="s">
        <v>145</v>
      </c>
      <c r="C18" s="113">
        <v>4.9394901725173801</v>
      </c>
      <c r="D18" s="115">
        <v>1151</v>
      </c>
      <c r="E18" s="114">
        <v>1017</v>
      </c>
      <c r="F18" s="114">
        <v>1190</v>
      </c>
      <c r="G18" s="114">
        <v>1005</v>
      </c>
      <c r="H18" s="140">
        <v>1029</v>
      </c>
      <c r="I18" s="115">
        <v>122</v>
      </c>
      <c r="J18" s="116">
        <v>11.85617103984451</v>
      </c>
      <c r="K18" s="110"/>
      <c r="L18" s="110"/>
      <c r="M18" s="110"/>
      <c r="N18" s="110"/>
      <c r="O18" s="110"/>
    </row>
    <row r="19" spans="1:15" s="110" customFormat="1" ht="24.95" customHeight="1" x14ac:dyDescent="0.2">
      <c r="A19" s="193" t="s">
        <v>146</v>
      </c>
      <c r="B19" s="199" t="s">
        <v>147</v>
      </c>
      <c r="C19" s="113">
        <v>11.771521757789031</v>
      </c>
      <c r="D19" s="115">
        <v>2743</v>
      </c>
      <c r="E19" s="114">
        <v>2186</v>
      </c>
      <c r="F19" s="114">
        <v>2915</v>
      </c>
      <c r="G19" s="114">
        <v>2534</v>
      </c>
      <c r="H19" s="140">
        <v>3121</v>
      </c>
      <c r="I19" s="115">
        <v>-378</v>
      </c>
      <c r="J19" s="116">
        <v>-12.111502723486062</v>
      </c>
    </row>
    <row r="20" spans="1:15" s="287" customFormat="1" ht="24.95" customHeight="1" x14ac:dyDescent="0.2">
      <c r="A20" s="193" t="s">
        <v>148</v>
      </c>
      <c r="B20" s="199" t="s">
        <v>149</v>
      </c>
      <c r="C20" s="113">
        <v>7.007982147455154</v>
      </c>
      <c r="D20" s="115">
        <v>1633</v>
      </c>
      <c r="E20" s="114">
        <v>1683</v>
      </c>
      <c r="F20" s="114">
        <v>1582</v>
      </c>
      <c r="G20" s="114">
        <v>1241</v>
      </c>
      <c r="H20" s="140">
        <v>1753</v>
      </c>
      <c r="I20" s="115">
        <v>-120</v>
      </c>
      <c r="J20" s="116">
        <v>-6.8454078722190532</v>
      </c>
      <c r="K20" s="110"/>
      <c r="L20" s="110"/>
      <c r="M20" s="110"/>
      <c r="N20" s="110"/>
      <c r="O20" s="110"/>
    </row>
    <row r="21" spans="1:15" s="110" customFormat="1" ht="24.95" customHeight="1" x14ac:dyDescent="0.2">
      <c r="A21" s="201" t="s">
        <v>150</v>
      </c>
      <c r="B21" s="202" t="s">
        <v>151</v>
      </c>
      <c r="C21" s="113">
        <v>5.9050725259634369</v>
      </c>
      <c r="D21" s="115">
        <v>1376</v>
      </c>
      <c r="E21" s="114">
        <v>1263</v>
      </c>
      <c r="F21" s="114">
        <v>1230</v>
      </c>
      <c r="G21" s="114">
        <v>947</v>
      </c>
      <c r="H21" s="140">
        <v>1052</v>
      </c>
      <c r="I21" s="115">
        <v>324</v>
      </c>
      <c r="J21" s="116">
        <v>30.798479087452471</v>
      </c>
    </row>
    <row r="22" spans="1:15" s="110" customFormat="1" ht="24.95" customHeight="1" x14ac:dyDescent="0.2">
      <c r="A22" s="201" t="s">
        <v>152</v>
      </c>
      <c r="B22" s="199" t="s">
        <v>153</v>
      </c>
      <c r="C22" s="113">
        <v>2.9611192172345722</v>
      </c>
      <c r="D22" s="115">
        <v>690</v>
      </c>
      <c r="E22" s="114">
        <v>490</v>
      </c>
      <c r="F22" s="114">
        <v>658</v>
      </c>
      <c r="G22" s="114">
        <v>633</v>
      </c>
      <c r="H22" s="140">
        <v>681</v>
      </c>
      <c r="I22" s="115">
        <v>9</v>
      </c>
      <c r="J22" s="116">
        <v>1.3215859030837005</v>
      </c>
    </row>
    <row r="23" spans="1:15" s="110" customFormat="1" ht="24.95" customHeight="1" x14ac:dyDescent="0.2">
      <c r="A23" s="193" t="s">
        <v>154</v>
      </c>
      <c r="B23" s="199" t="s">
        <v>155</v>
      </c>
      <c r="C23" s="113">
        <v>1.4076044974680284</v>
      </c>
      <c r="D23" s="115">
        <v>328</v>
      </c>
      <c r="E23" s="114">
        <v>211</v>
      </c>
      <c r="F23" s="114">
        <v>299</v>
      </c>
      <c r="G23" s="114">
        <v>454</v>
      </c>
      <c r="H23" s="140">
        <v>328</v>
      </c>
      <c r="I23" s="115">
        <v>0</v>
      </c>
      <c r="J23" s="116">
        <v>0</v>
      </c>
    </row>
    <row r="24" spans="1:15" s="110" customFormat="1" ht="24.95" customHeight="1" x14ac:dyDescent="0.2">
      <c r="A24" s="193" t="s">
        <v>156</v>
      </c>
      <c r="B24" s="199" t="s">
        <v>221</v>
      </c>
      <c r="C24" s="113">
        <v>12.960260921809287</v>
      </c>
      <c r="D24" s="115">
        <v>3020</v>
      </c>
      <c r="E24" s="114">
        <v>1579</v>
      </c>
      <c r="F24" s="114">
        <v>1861</v>
      </c>
      <c r="G24" s="114">
        <v>1703</v>
      </c>
      <c r="H24" s="140">
        <v>2000</v>
      </c>
      <c r="I24" s="115">
        <v>1020</v>
      </c>
      <c r="J24" s="116">
        <v>51</v>
      </c>
    </row>
    <row r="25" spans="1:15" s="110" customFormat="1" ht="24.95" customHeight="1" x14ac:dyDescent="0.2">
      <c r="A25" s="193" t="s">
        <v>222</v>
      </c>
      <c r="B25" s="204" t="s">
        <v>159</v>
      </c>
      <c r="C25" s="113">
        <v>14.475152347437987</v>
      </c>
      <c r="D25" s="115">
        <v>3373</v>
      </c>
      <c r="E25" s="114">
        <v>2500</v>
      </c>
      <c r="F25" s="114">
        <v>3181</v>
      </c>
      <c r="G25" s="114">
        <v>2679</v>
      </c>
      <c r="H25" s="140">
        <v>2731</v>
      </c>
      <c r="I25" s="115">
        <v>642</v>
      </c>
      <c r="J25" s="116">
        <v>23.507872574148664</v>
      </c>
    </row>
    <row r="26" spans="1:15" s="110" customFormat="1" ht="24.95" customHeight="1" x14ac:dyDescent="0.2">
      <c r="A26" s="201">
        <v>782.78300000000002</v>
      </c>
      <c r="B26" s="203" t="s">
        <v>160</v>
      </c>
      <c r="C26" s="113">
        <v>7.9563985923955025</v>
      </c>
      <c r="D26" s="115">
        <v>1854</v>
      </c>
      <c r="E26" s="114">
        <v>2047</v>
      </c>
      <c r="F26" s="114">
        <v>1907</v>
      </c>
      <c r="G26" s="114">
        <v>1766</v>
      </c>
      <c r="H26" s="140">
        <v>2053</v>
      </c>
      <c r="I26" s="115">
        <v>-199</v>
      </c>
      <c r="J26" s="116">
        <v>-9.6931320019483689</v>
      </c>
    </row>
    <row r="27" spans="1:15" s="110" customFormat="1" ht="24.95" customHeight="1" x14ac:dyDescent="0.2">
      <c r="A27" s="193" t="s">
        <v>161</v>
      </c>
      <c r="B27" s="199" t="s">
        <v>162</v>
      </c>
      <c r="C27" s="113">
        <v>1.2616942751695133</v>
      </c>
      <c r="D27" s="115">
        <v>294</v>
      </c>
      <c r="E27" s="114">
        <v>275</v>
      </c>
      <c r="F27" s="114">
        <v>331</v>
      </c>
      <c r="G27" s="114">
        <v>357</v>
      </c>
      <c r="H27" s="140">
        <v>360</v>
      </c>
      <c r="I27" s="115">
        <v>-66</v>
      </c>
      <c r="J27" s="116">
        <v>-18.333333333333332</v>
      </c>
    </row>
    <row r="28" spans="1:15" s="110" customFormat="1" ht="24.95" customHeight="1" x14ac:dyDescent="0.2">
      <c r="A28" s="193" t="s">
        <v>163</v>
      </c>
      <c r="B28" s="199" t="s">
        <v>164</v>
      </c>
      <c r="C28" s="113">
        <v>3.6949618058535747</v>
      </c>
      <c r="D28" s="115">
        <v>861</v>
      </c>
      <c r="E28" s="114">
        <v>769</v>
      </c>
      <c r="F28" s="114">
        <v>1071</v>
      </c>
      <c r="G28" s="114">
        <v>827</v>
      </c>
      <c r="H28" s="140">
        <v>982</v>
      </c>
      <c r="I28" s="115">
        <v>-121</v>
      </c>
      <c r="J28" s="116">
        <v>-12.321792260692463</v>
      </c>
    </row>
    <row r="29" spans="1:15" s="110" customFormat="1" ht="24.95" customHeight="1" x14ac:dyDescent="0.2">
      <c r="A29" s="193">
        <v>86</v>
      </c>
      <c r="B29" s="199" t="s">
        <v>165</v>
      </c>
      <c r="C29" s="113">
        <v>6.2398077418247357</v>
      </c>
      <c r="D29" s="115">
        <v>1454</v>
      </c>
      <c r="E29" s="114">
        <v>1298</v>
      </c>
      <c r="F29" s="114">
        <v>1404</v>
      </c>
      <c r="G29" s="114">
        <v>1431</v>
      </c>
      <c r="H29" s="140">
        <v>1335</v>
      </c>
      <c r="I29" s="115">
        <v>119</v>
      </c>
      <c r="J29" s="116">
        <v>8.9138576779026213</v>
      </c>
    </row>
    <row r="30" spans="1:15" s="110" customFormat="1" ht="24.95" customHeight="1" x14ac:dyDescent="0.2">
      <c r="A30" s="193">
        <v>87.88</v>
      </c>
      <c r="B30" s="204" t="s">
        <v>166</v>
      </c>
      <c r="C30" s="113">
        <v>7.8619860956141103</v>
      </c>
      <c r="D30" s="115">
        <v>1832</v>
      </c>
      <c r="E30" s="114">
        <v>1266</v>
      </c>
      <c r="F30" s="114">
        <v>2797</v>
      </c>
      <c r="G30" s="114">
        <v>1201</v>
      </c>
      <c r="H30" s="140">
        <v>1367</v>
      </c>
      <c r="I30" s="115">
        <v>465</v>
      </c>
      <c r="J30" s="116">
        <v>34.01609363569861</v>
      </c>
    </row>
    <row r="31" spans="1:15" s="110" customFormat="1" ht="24.95" customHeight="1" x14ac:dyDescent="0.2">
      <c r="A31" s="193" t="s">
        <v>167</v>
      </c>
      <c r="B31" s="199" t="s">
        <v>168</v>
      </c>
      <c r="C31" s="113">
        <v>3.9309930478070552</v>
      </c>
      <c r="D31" s="115">
        <v>916</v>
      </c>
      <c r="E31" s="114">
        <v>672</v>
      </c>
      <c r="F31" s="114">
        <v>987</v>
      </c>
      <c r="G31" s="114">
        <v>691</v>
      </c>
      <c r="H31" s="140">
        <v>1035</v>
      </c>
      <c r="I31" s="115">
        <v>-119</v>
      </c>
      <c r="J31" s="116">
        <v>-11.497584541062801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9.0121019654965245E-2</v>
      </c>
      <c r="D34" s="115">
        <v>21</v>
      </c>
      <c r="E34" s="114">
        <v>18</v>
      </c>
      <c r="F34" s="114">
        <v>20</v>
      </c>
      <c r="G34" s="114">
        <v>17</v>
      </c>
      <c r="H34" s="140">
        <v>17</v>
      </c>
      <c r="I34" s="115">
        <v>4</v>
      </c>
      <c r="J34" s="116">
        <v>23.529411764705884</v>
      </c>
    </row>
    <row r="35" spans="1:10" s="110" customFormat="1" ht="24.95" customHeight="1" x14ac:dyDescent="0.2">
      <c r="A35" s="292" t="s">
        <v>171</v>
      </c>
      <c r="B35" s="293" t="s">
        <v>172</v>
      </c>
      <c r="C35" s="113">
        <v>12.475324006523046</v>
      </c>
      <c r="D35" s="115">
        <v>2907</v>
      </c>
      <c r="E35" s="114">
        <v>2842</v>
      </c>
      <c r="F35" s="114">
        <v>3221</v>
      </c>
      <c r="G35" s="114">
        <v>2258</v>
      </c>
      <c r="H35" s="140">
        <v>2411</v>
      </c>
      <c r="I35" s="115">
        <v>496</v>
      </c>
      <c r="J35" s="116">
        <v>20.572376607216924</v>
      </c>
    </row>
    <row r="36" spans="1:10" s="110" customFormat="1" ht="24.95" customHeight="1" x14ac:dyDescent="0.2">
      <c r="A36" s="294" t="s">
        <v>173</v>
      </c>
      <c r="B36" s="295" t="s">
        <v>174</v>
      </c>
      <c r="C36" s="125">
        <v>87.434554973821989</v>
      </c>
      <c r="D36" s="143">
        <v>20374</v>
      </c>
      <c r="E36" s="144">
        <v>16239</v>
      </c>
      <c r="F36" s="144">
        <v>20223</v>
      </c>
      <c r="G36" s="144">
        <v>16464</v>
      </c>
      <c r="H36" s="145">
        <v>18798</v>
      </c>
      <c r="I36" s="143">
        <v>1576</v>
      </c>
      <c r="J36" s="146">
        <v>8.3838706245345254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23302</v>
      </c>
      <c r="F11" s="264">
        <v>19099</v>
      </c>
      <c r="G11" s="264">
        <v>23464</v>
      </c>
      <c r="H11" s="264">
        <v>18739</v>
      </c>
      <c r="I11" s="265">
        <v>21226</v>
      </c>
      <c r="J11" s="263">
        <v>2076</v>
      </c>
      <c r="K11" s="266">
        <v>9.7804579289550553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23.216891253969617</v>
      </c>
      <c r="E13" s="115">
        <v>5410</v>
      </c>
      <c r="F13" s="114">
        <v>4753</v>
      </c>
      <c r="G13" s="114">
        <v>5096</v>
      </c>
      <c r="H13" s="114">
        <v>4196</v>
      </c>
      <c r="I13" s="140">
        <v>4770</v>
      </c>
      <c r="J13" s="115">
        <v>640</v>
      </c>
      <c r="K13" s="116">
        <v>13.417190775681341</v>
      </c>
    </row>
    <row r="14" spans="1:17" ht="15.95" customHeight="1" x14ac:dyDescent="0.2">
      <c r="A14" s="306" t="s">
        <v>230</v>
      </c>
      <c r="B14" s="307"/>
      <c r="C14" s="308"/>
      <c r="D14" s="113">
        <v>54.493176551368983</v>
      </c>
      <c r="E14" s="115">
        <v>12698</v>
      </c>
      <c r="F14" s="114">
        <v>10543</v>
      </c>
      <c r="G14" s="114">
        <v>13259</v>
      </c>
      <c r="H14" s="114">
        <v>10571</v>
      </c>
      <c r="I14" s="140">
        <v>11808</v>
      </c>
      <c r="J14" s="115">
        <v>890</v>
      </c>
      <c r="K14" s="116">
        <v>7.5372628726287259</v>
      </c>
    </row>
    <row r="15" spans="1:17" ht="15.95" customHeight="1" x14ac:dyDescent="0.2">
      <c r="A15" s="306" t="s">
        <v>231</v>
      </c>
      <c r="B15" s="307"/>
      <c r="C15" s="308"/>
      <c r="D15" s="113">
        <v>9.2652991159557114</v>
      </c>
      <c r="E15" s="115">
        <v>2159</v>
      </c>
      <c r="F15" s="114">
        <v>1774</v>
      </c>
      <c r="G15" s="114">
        <v>2191</v>
      </c>
      <c r="H15" s="114">
        <v>1814</v>
      </c>
      <c r="I15" s="140">
        <v>2036</v>
      </c>
      <c r="J15" s="115">
        <v>123</v>
      </c>
      <c r="K15" s="116">
        <v>6.0412573673870336</v>
      </c>
    </row>
    <row r="16" spans="1:17" ht="15.95" customHeight="1" x14ac:dyDescent="0.2">
      <c r="A16" s="306" t="s">
        <v>232</v>
      </c>
      <c r="B16" s="307"/>
      <c r="C16" s="308"/>
      <c r="D16" s="113">
        <v>12.801476268131491</v>
      </c>
      <c r="E16" s="115">
        <v>2983</v>
      </c>
      <c r="F16" s="114">
        <v>1983</v>
      </c>
      <c r="G16" s="114">
        <v>2729</v>
      </c>
      <c r="H16" s="114">
        <v>2098</v>
      </c>
      <c r="I16" s="140">
        <v>2531</v>
      </c>
      <c r="J16" s="115">
        <v>452</v>
      </c>
      <c r="K16" s="116">
        <v>17.858553931252469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0.19311647068921123</v>
      </c>
      <c r="E18" s="115">
        <v>45</v>
      </c>
      <c r="F18" s="114">
        <v>47</v>
      </c>
      <c r="G18" s="114">
        <v>47</v>
      </c>
      <c r="H18" s="114">
        <v>40</v>
      </c>
      <c r="I18" s="140">
        <v>42</v>
      </c>
      <c r="J18" s="115">
        <v>3</v>
      </c>
      <c r="K18" s="116">
        <v>7.1428571428571432</v>
      </c>
    </row>
    <row r="19" spans="1:11" ht="14.1" customHeight="1" x14ac:dyDescent="0.2">
      <c r="A19" s="306" t="s">
        <v>235</v>
      </c>
      <c r="B19" s="307" t="s">
        <v>236</v>
      </c>
      <c r="C19" s="308"/>
      <c r="D19" s="113">
        <v>7.2955111149257568E-2</v>
      </c>
      <c r="E19" s="115">
        <v>17</v>
      </c>
      <c r="F19" s="114">
        <v>12</v>
      </c>
      <c r="G19" s="114">
        <v>14</v>
      </c>
      <c r="H19" s="114">
        <v>10</v>
      </c>
      <c r="I19" s="140">
        <v>10</v>
      </c>
      <c r="J19" s="115">
        <v>7</v>
      </c>
      <c r="K19" s="116">
        <v>70</v>
      </c>
    </row>
    <row r="20" spans="1:11" ht="14.1" customHeight="1" x14ac:dyDescent="0.2">
      <c r="A20" s="306">
        <v>12</v>
      </c>
      <c r="B20" s="307" t="s">
        <v>237</v>
      </c>
      <c r="C20" s="308"/>
      <c r="D20" s="113">
        <v>0.93125053643464084</v>
      </c>
      <c r="E20" s="115">
        <v>217</v>
      </c>
      <c r="F20" s="114">
        <v>153</v>
      </c>
      <c r="G20" s="114">
        <v>153</v>
      </c>
      <c r="H20" s="114">
        <v>161</v>
      </c>
      <c r="I20" s="140">
        <v>250</v>
      </c>
      <c r="J20" s="115">
        <v>-33</v>
      </c>
      <c r="K20" s="116">
        <v>-13.2</v>
      </c>
    </row>
    <row r="21" spans="1:11" ht="14.1" customHeight="1" x14ac:dyDescent="0.2">
      <c r="A21" s="306">
        <v>21</v>
      </c>
      <c r="B21" s="307" t="s">
        <v>238</v>
      </c>
      <c r="C21" s="308"/>
      <c r="D21" s="113">
        <v>0.15449317655136899</v>
      </c>
      <c r="E21" s="115">
        <v>36</v>
      </c>
      <c r="F21" s="114">
        <v>30</v>
      </c>
      <c r="G21" s="114">
        <v>24</v>
      </c>
      <c r="H21" s="114">
        <v>39</v>
      </c>
      <c r="I21" s="140">
        <v>32</v>
      </c>
      <c r="J21" s="115">
        <v>4</v>
      </c>
      <c r="K21" s="116">
        <v>12.5</v>
      </c>
    </row>
    <row r="22" spans="1:11" ht="14.1" customHeight="1" x14ac:dyDescent="0.2">
      <c r="A22" s="306">
        <v>22</v>
      </c>
      <c r="B22" s="307" t="s">
        <v>239</v>
      </c>
      <c r="C22" s="308"/>
      <c r="D22" s="113">
        <v>0.57076645781477986</v>
      </c>
      <c r="E22" s="115">
        <v>133</v>
      </c>
      <c r="F22" s="114">
        <v>145</v>
      </c>
      <c r="G22" s="114">
        <v>201</v>
      </c>
      <c r="H22" s="114">
        <v>168</v>
      </c>
      <c r="I22" s="140">
        <v>220</v>
      </c>
      <c r="J22" s="115">
        <v>-87</v>
      </c>
      <c r="K22" s="116">
        <v>-39.545454545454547</v>
      </c>
    </row>
    <row r="23" spans="1:11" ht="14.1" customHeight="1" x14ac:dyDescent="0.2">
      <c r="A23" s="306">
        <v>23</v>
      </c>
      <c r="B23" s="307" t="s">
        <v>240</v>
      </c>
      <c r="C23" s="308"/>
      <c r="D23" s="113">
        <v>0.65659600034331822</v>
      </c>
      <c r="E23" s="115">
        <v>153</v>
      </c>
      <c r="F23" s="114">
        <v>129</v>
      </c>
      <c r="G23" s="114">
        <v>182</v>
      </c>
      <c r="H23" s="114">
        <v>122</v>
      </c>
      <c r="I23" s="140">
        <v>142</v>
      </c>
      <c r="J23" s="115">
        <v>11</v>
      </c>
      <c r="K23" s="116">
        <v>7.746478873239437</v>
      </c>
    </row>
    <row r="24" spans="1:11" ht="14.1" customHeight="1" x14ac:dyDescent="0.2">
      <c r="A24" s="306">
        <v>24</v>
      </c>
      <c r="B24" s="307" t="s">
        <v>241</v>
      </c>
      <c r="C24" s="308"/>
      <c r="D24" s="113">
        <v>1.8238777787314393</v>
      </c>
      <c r="E24" s="115">
        <v>425</v>
      </c>
      <c r="F24" s="114">
        <v>281</v>
      </c>
      <c r="G24" s="114">
        <v>331</v>
      </c>
      <c r="H24" s="114">
        <v>364</v>
      </c>
      <c r="I24" s="140">
        <v>314</v>
      </c>
      <c r="J24" s="115">
        <v>111</v>
      </c>
      <c r="K24" s="116">
        <v>35.35031847133758</v>
      </c>
    </row>
    <row r="25" spans="1:11" ht="14.1" customHeight="1" x14ac:dyDescent="0.2">
      <c r="A25" s="306">
        <v>25</v>
      </c>
      <c r="B25" s="307" t="s">
        <v>242</v>
      </c>
      <c r="C25" s="308"/>
      <c r="D25" s="113">
        <v>3.1327783022916487</v>
      </c>
      <c r="E25" s="115">
        <v>730</v>
      </c>
      <c r="F25" s="114">
        <v>574</v>
      </c>
      <c r="G25" s="114">
        <v>630</v>
      </c>
      <c r="H25" s="114">
        <v>403</v>
      </c>
      <c r="I25" s="140">
        <v>652</v>
      </c>
      <c r="J25" s="115">
        <v>78</v>
      </c>
      <c r="K25" s="116">
        <v>11.963190184049079</v>
      </c>
    </row>
    <row r="26" spans="1:11" ht="14.1" customHeight="1" x14ac:dyDescent="0.2">
      <c r="A26" s="306">
        <v>26</v>
      </c>
      <c r="B26" s="307" t="s">
        <v>243</v>
      </c>
      <c r="C26" s="308"/>
      <c r="D26" s="113">
        <v>2.7508368380396533</v>
      </c>
      <c r="E26" s="115">
        <v>641</v>
      </c>
      <c r="F26" s="114">
        <v>520</v>
      </c>
      <c r="G26" s="114">
        <v>559</v>
      </c>
      <c r="H26" s="114">
        <v>414</v>
      </c>
      <c r="I26" s="140">
        <v>506</v>
      </c>
      <c r="J26" s="115">
        <v>135</v>
      </c>
      <c r="K26" s="116">
        <v>26.679841897233203</v>
      </c>
    </row>
    <row r="27" spans="1:11" ht="14.1" customHeight="1" x14ac:dyDescent="0.2">
      <c r="A27" s="306">
        <v>27</v>
      </c>
      <c r="B27" s="307" t="s">
        <v>244</v>
      </c>
      <c r="C27" s="308"/>
      <c r="D27" s="113">
        <v>1.4033130203416015</v>
      </c>
      <c r="E27" s="115">
        <v>327</v>
      </c>
      <c r="F27" s="114">
        <v>249</v>
      </c>
      <c r="G27" s="114">
        <v>240</v>
      </c>
      <c r="H27" s="114">
        <v>203</v>
      </c>
      <c r="I27" s="140">
        <v>236</v>
      </c>
      <c r="J27" s="115">
        <v>91</v>
      </c>
      <c r="K27" s="116">
        <v>38.559322033898304</v>
      </c>
    </row>
    <row r="28" spans="1:11" ht="14.1" customHeight="1" x14ac:dyDescent="0.2">
      <c r="A28" s="306">
        <v>28</v>
      </c>
      <c r="B28" s="307" t="s">
        <v>245</v>
      </c>
      <c r="C28" s="308"/>
      <c r="D28" s="113">
        <v>0.1587846536777959</v>
      </c>
      <c r="E28" s="115">
        <v>37</v>
      </c>
      <c r="F28" s="114">
        <v>35</v>
      </c>
      <c r="G28" s="114">
        <v>32</v>
      </c>
      <c r="H28" s="114">
        <v>23</v>
      </c>
      <c r="I28" s="140">
        <v>29</v>
      </c>
      <c r="J28" s="115">
        <v>8</v>
      </c>
      <c r="K28" s="116">
        <v>27.586206896551722</v>
      </c>
    </row>
    <row r="29" spans="1:11" ht="14.1" customHeight="1" x14ac:dyDescent="0.2">
      <c r="A29" s="306">
        <v>29</v>
      </c>
      <c r="B29" s="307" t="s">
        <v>246</v>
      </c>
      <c r="C29" s="308"/>
      <c r="D29" s="113">
        <v>2.7894601321774957</v>
      </c>
      <c r="E29" s="115">
        <v>650</v>
      </c>
      <c r="F29" s="114">
        <v>656</v>
      </c>
      <c r="G29" s="114">
        <v>704</v>
      </c>
      <c r="H29" s="114">
        <v>546</v>
      </c>
      <c r="I29" s="140">
        <v>591</v>
      </c>
      <c r="J29" s="115">
        <v>59</v>
      </c>
      <c r="K29" s="116">
        <v>9.9830795262267351</v>
      </c>
    </row>
    <row r="30" spans="1:11" ht="14.1" customHeight="1" x14ac:dyDescent="0.2">
      <c r="A30" s="306" t="s">
        <v>247</v>
      </c>
      <c r="B30" s="307" t="s">
        <v>248</v>
      </c>
      <c r="C30" s="308"/>
      <c r="D30" s="113">
        <v>0.43343918976911855</v>
      </c>
      <c r="E30" s="115">
        <v>101</v>
      </c>
      <c r="F30" s="114">
        <v>184</v>
      </c>
      <c r="G30" s="114">
        <v>162</v>
      </c>
      <c r="H30" s="114">
        <v>121</v>
      </c>
      <c r="I30" s="140" t="s">
        <v>514</v>
      </c>
      <c r="J30" s="115" t="s">
        <v>514</v>
      </c>
      <c r="K30" s="116" t="s">
        <v>514</v>
      </c>
    </row>
    <row r="31" spans="1:11" ht="14.1" customHeight="1" x14ac:dyDescent="0.2">
      <c r="A31" s="306" t="s">
        <v>249</v>
      </c>
      <c r="B31" s="307" t="s">
        <v>250</v>
      </c>
      <c r="C31" s="308"/>
      <c r="D31" s="113">
        <v>2.3388550339026692</v>
      </c>
      <c r="E31" s="115">
        <v>545</v>
      </c>
      <c r="F31" s="114">
        <v>467</v>
      </c>
      <c r="G31" s="114">
        <v>536</v>
      </c>
      <c r="H31" s="114">
        <v>421</v>
      </c>
      <c r="I31" s="140">
        <v>495</v>
      </c>
      <c r="J31" s="115">
        <v>50</v>
      </c>
      <c r="K31" s="116">
        <v>10.1010101010101</v>
      </c>
    </row>
    <row r="32" spans="1:11" ht="14.1" customHeight="1" x14ac:dyDescent="0.2">
      <c r="A32" s="306">
        <v>31</v>
      </c>
      <c r="B32" s="307" t="s">
        <v>251</v>
      </c>
      <c r="C32" s="308"/>
      <c r="D32" s="113">
        <v>0.96129087631962917</v>
      </c>
      <c r="E32" s="115">
        <v>224</v>
      </c>
      <c r="F32" s="114">
        <v>143</v>
      </c>
      <c r="G32" s="114">
        <v>145</v>
      </c>
      <c r="H32" s="114">
        <v>135</v>
      </c>
      <c r="I32" s="140">
        <v>122</v>
      </c>
      <c r="J32" s="115">
        <v>102</v>
      </c>
      <c r="K32" s="116">
        <v>83.606557377049185</v>
      </c>
    </row>
    <row r="33" spans="1:11" ht="14.1" customHeight="1" x14ac:dyDescent="0.2">
      <c r="A33" s="306">
        <v>32</v>
      </c>
      <c r="B33" s="307" t="s">
        <v>252</v>
      </c>
      <c r="C33" s="308"/>
      <c r="D33" s="113">
        <v>1.4290618831001631</v>
      </c>
      <c r="E33" s="115">
        <v>333</v>
      </c>
      <c r="F33" s="114">
        <v>472</v>
      </c>
      <c r="G33" s="114">
        <v>441</v>
      </c>
      <c r="H33" s="114">
        <v>408</v>
      </c>
      <c r="I33" s="140">
        <v>314</v>
      </c>
      <c r="J33" s="115">
        <v>19</v>
      </c>
      <c r="K33" s="116">
        <v>6.0509554140127388</v>
      </c>
    </row>
    <row r="34" spans="1:11" ht="14.1" customHeight="1" x14ac:dyDescent="0.2">
      <c r="A34" s="306">
        <v>33</v>
      </c>
      <c r="B34" s="307" t="s">
        <v>253</v>
      </c>
      <c r="C34" s="308"/>
      <c r="D34" s="113">
        <v>0.89691871942322543</v>
      </c>
      <c r="E34" s="115">
        <v>209</v>
      </c>
      <c r="F34" s="114">
        <v>253</v>
      </c>
      <c r="G34" s="114">
        <v>351</v>
      </c>
      <c r="H34" s="114">
        <v>216</v>
      </c>
      <c r="I34" s="140">
        <v>297</v>
      </c>
      <c r="J34" s="115">
        <v>-88</v>
      </c>
      <c r="K34" s="116">
        <v>-29.62962962962963</v>
      </c>
    </row>
    <row r="35" spans="1:11" ht="14.1" customHeight="1" x14ac:dyDescent="0.2">
      <c r="A35" s="306">
        <v>34</v>
      </c>
      <c r="B35" s="307" t="s">
        <v>254</v>
      </c>
      <c r="C35" s="308"/>
      <c r="D35" s="113">
        <v>1.5663891511458243</v>
      </c>
      <c r="E35" s="115">
        <v>365</v>
      </c>
      <c r="F35" s="114">
        <v>217</v>
      </c>
      <c r="G35" s="114">
        <v>284</v>
      </c>
      <c r="H35" s="114">
        <v>251</v>
      </c>
      <c r="I35" s="140">
        <v>335</v>
      </c>
      <c r="J35" s="115">
        <v>30</v>
      </c>
      <c r="K35" s="116">
        <v>8.9552238805970141</v>
      </c>
    </row>
    <row r="36" spans="1:11" ht="14.1" customHeight="1" x14ac:dyDescent="0.2">
      <c r="A36" s="306">
        <v>41</v>
      </c>
      <c r="B36" s="307" t="s">
        <v>255</v>
      </c>
      <c r="C36" s="308"/>
      <c r="D36" s="113">
        <v>0.44202214402197237</v>
      </c>
      <c r="E36" s="115">
        <v>103</v>
      </c>
      <c r="F36" s="114">
        <v>76</v>
      </c>
      <c r="G36" s="114">
        <v>113</v>
      </c>
      <c r="H36" s="114">
        <v>89</v>
      </c>
      <c r="I36" s="140">
        <v>102</v>
      </c>
      <c r="J36" s="115">
        <v>1</v>
      </c>
      <c r="K36" s="116">
        <v>0.98039215686274506</v>
      </c>
    </row>
    <row r="37" spans="1:11" ht="14.1" customHeight="1" x14ac:dyDescent="0.2">
      <c r="A37" s="306">
        <v>42</v>
      </c>
      <c r="B37" s="307" t="s">
        <v>256</v>
      </c>
      <c r="C37" s="308"/>
      <c r="D37" s="113" t="s">
        <v>514</v>
      </c>
      <c r="E37" s="115" t="s">
        <v>514</v>
      </c>
      <c r="F37" s="114" t="s">
        <v>514</v>
      </c>
      <c r="G37" s="114">
        <v>17</v>
      </c>
      <c r="H37" s="114" t="s">
        <v>514</v>
      </c>
      <c r="I37" s="140">
        <v>37</v>
      </c>
      <c r="J37" s="115" t="s">
        <v>514</v>
      </c>
      <c r="K37" s="116" t="s">
        <v>514</v>
      </c>
    </row>
    <row r="38" spans="1:11" ht="14.1" customHeight="1" x14ac:dyDescent="0.2">
      <c r="A38" s="306">
        <v>43</v>
      </c>
      <c r="B38" s="307" t="s">
        <v>257</v>
      </c>
      <c r="C38" s="308"/>
      <c r="D38" s="113">
        <v>1.8925414127542701</v>
      </c>
      <c r="E38" s="115">
        <v>441</v>
      </c>
      <c r="F38" s="114">
        <v>311</v>
      </c>
      <c r="G38" s="114">
        <v>425</v>
      </c>
      <c r="H38" s="114">
        <v>389</v>
      </c>
      <c r="I38" s="140">
        <v>393</v>
      </c>
      <c r="J38" s="115">
        <v>48</v>
      </c>
      <c r="K38" s="116">
        <v>12.213740458015268</v>
      </c>
    </row>
    <row r="39" spans="1:11" ht="14.1" customHeight="1" x14ac:dyDescent="0.2">
      <c r="A39" s="306">
        <v>51</v>
      </c>
      <c r="B39" s="307" t="s">
        <v>258</v>
      </c>
      <c r="C39" s="308"/>
      <c r="D39" s="113">
        <v>8.3512144880267787</v>
      </c>
      <c r="E39" s="115">
        <v>1946</v>
      </c>
      <c r="F39" s="114">
        <v>2113</v>
      </c>
      <c r="G39" s="114">
        <v>2153</v>
      </c>
      <c r="H39" s="114">
        <v>1657</v>
      </c>
      <c r="I39" s="140">
        <v>1996</v>
      </c>
      <c r="J39" s="115">
        <v>-50</v>
      </c>
      <c r="K39" s="116">
        <v>-2.5050100200400802</v>
      </c>
    </row>
    <row r="40" spans="1:11" ht="14.1" customHeight="1" x14ac:dyDescent="0.2">
      <c r="A40" s="306" t="s">
        <v>259</v>
      </c>
      <c r="B40" s="307" t="s">
        <v>260</v>
      </c>
      <c r="C40" s="308"/>
      <c r="D40" s="113">
        <v>7.7976139387177064</v>
      </c>
      <c r="E40" s="115">
        <v>1817</v>
      </c>
      <c r="F40" s="114">
        <v>1982</v>
      </c>
      <c r="G40" s="114">
        <v>1993</v>
      </c>
      <c r="H40" s="114">
        <v>1479</v>
      </c>
      <c r="I40" s="140">
        <v>1848</v>
      </c>
      <c r="J40" s="115">
        <v>-31</v>
      </c>
      <c r="K40" s="116">
        <v>-1.6774891774891776</v>
      </c>
    </row>
    <row r="41" spans="1:11" ht="14.1" customHeight="1" x14ac:dyDescent="0.2">
      <c r="A41" s="306"/>
      <c r="B41" s="307" t="s">
        <v>261</v>
      </c>
      <c r="C41" s="308"/>
      <c r="D41" s="113">
        <v>6.0295253626298173</v>
      </c>
      <c r="E41" s="115">
        <v>1405</v>
      </c>
      <c r="F41" s="114">
        <v>1505</v>
      </c>
      <c r="G41" s="114">
        <v>1454</v>
      </c>
      <c r="H41" s="114">
        <v>1240</v>
      </c>
      <c r="I41" s="140">
        <v>1550</v>
      </c>
      <c r="J41" s="115">
        <v>-145</v>
      </c>
      <c r="K41" s="116">
        <v>-9.3548387096774199</v>
      </c>
    </row>
    <row r="42" spans="1:11" ht="14.1" customHeight="1" x14ac:dyDescent="0.2">
      <c r="A42" s="306">
        <v>52</v>
      </c>
      <c r="B42" s="307" t="s">
        <v>262</v>
      </c>
      <c r="C42" s="308"/>
      <c r="D42" s="113">
        <v>4.2185220152776584</v>
      </c>
      <c r="E42" s="115">
        <v>983</v>
      </c>
      <c r="F42" s="114">
        <v>806</v>
      </c>
      <c r="G42" s="114">
        <v>816</v>
      </c>
      <c r="H42" s="114">
        <v>816</v>
      </c>
      <c r="I42" s="140">
        <v>989</v>
      </c>
      <c r="J42" s="115">
        <v>-6</v>
      </c>
      <c r="K42" s="116">
        <v>-0.60667340748230536</v>
      </c>
    </row>
    <row r="43" spans="1:11" ht="14.1" customHeight="1" x14ac:dyDescent="0.2">
      <c r="A43" s="306" t="s">
        <v>263</v>
      </c>
      <c r="B43" s="307" t="s">
        <v>264</v>
      </c>
      <c r="C43" s="308"/>
      <c r="D43" s="113">
        <v>3.6606299888421594</v>
      </c>
      <c r="E43" s="115">
        <v>853</v>
      </c>
      <c r="F43" s="114">
        <v>706</v>
      </c>
      <c r="G43" s="114">
        <v>731</v>
      </c>
      <c r="H43" s="114">
        <v>742</v>
      </c>
      <c r="I43" s="140">
        <v>908</v>
      </c>
      <c r="J43" s="115">
        <v>-55</v>
      </c>
      <c r="K43" s="116">
        <v>-6.0572687224669606</v>
      </c>
    </row>
    <row r="44" spans="1:11" ht="14.1" customHeight="1" x14ac:dyDescent="0.2">
      <c r="A44" s="306">
        <v>53</v>
      </c>
      <c r="B44" s="307" t="s">
        <v>265</v>
      </c>
      <c r="C44" s="308"/>
      <c r="D44" s="113">
        <v>1.6307613080422281</v>
      </c>
      <c r="E44" s="115">
        <v>380</v>
      </c>
      <c r="F44" s="114">
        <v>302</v>
      </c>
      <c r="G44" s="114">
        <v>374</v>
      </c>
      <c r="H44" s="114">
        <v>327</v>
      </c>
      <c r="I44" s="140">
        <v>333</v>
      </c>
      <c r="J44" s="115">
        <v>47</v>
      </c>
      <c r="K44" s="116">
        <v>14.114114114114114</v>
      </c>
    </row>
    <row r="45" spans="1:11" ht="14.1" customHeight="1" x14ac:dyDescent="0.2">
      <c r="A45" s="306" t="s">
        <v>266</v>
      </c>
      <c r="B45" s="307" t="s">
        <v>267</v>
      </c>
      <c r="C45" s="308"/>
      <c r="D45" s="113">
        <v>1.583555059651532</v>
      </c>
      <c r="E45" s="115">
        <v>369</v>
      </c>
      <c r="F45" s="114">
        <v>297</v>
      </c>
      <c r="G45" s="114">
        <v>359</v>
      </c>
      <c r="H45" s="114">
        <v>314</v>
      </c>
      <c r="I45" s="140">
        <v>324</v>
      </c>
      <c r="J45" s="115">
        <v>45</v>
      </c>
      <c r="K45" s="116">
        <v>13.888888888888889</v>
      </c>
    </row>
    <row r="46" spans="1:11" ht="14.1" customHeight="1" x14ac:dyDescent="0.2">
      <c r="A46" s="306">
        <v>54</v>
      </c>
      <c r="B46" s="307" t="s">
        <v>268</v>
      </c>
      <c r="C46" s="308"/>
      <c r="D46" s="113">
        <v>5.2870998197579606</v>
      </c>
      <c r="E46" s="115">
        <v>1232</v>
      </c>
      <c r="F46" s="114">
        <v>1028</v>
      </c>
      <c r="G46" s="114">
        <v>1097</v>
      </c>
      <c r="H46" s="114">
        <v>1039</v>
      </c>
      <c r="I46" s="140">
        <v>991</v>
      </c>
      <c r="J46" s="115">
        <v>241</v>
      </c>
      <c r="K46" s="116">
        <v>24.318869828456105</v>
      </c>
    </row>
    <row r="47" spans="1:11" ht="14.1" customHeight="1" x14ac:dyDescent="0.2">
      <c r="A47" s="306">
        <v>61</v>
      </c>
      <c r="B47" s="307" t="s">
        <v>269</v>
      </c>
      <c r="C47" s="308"/>
      <c r="D47" s="113">
        <v>3.3387692043601409</v>
      </c>
      <c r="E47" s="115">
        <v>778</v>
      </c>
      <c r="F47" s="114">
        <v>454</v>
      </c>
      <c r="G47" s="114">
        <v>702</v>
      </c>
      <c r="H47" s="114">
        <v>681</v>
      </c>
      <c r="I47" s="140">
        <v>783</v>
      </c>
      <c r="J47" s="115">
        <v>-5</v>
      </c>
      <c r="K47" s="116">
        <v>-0.63856960408684549</v>
      </c>
    </row>
    <row r="48" spans="1:11" ht="14.1" customHeight="1" x14ac:dyDescent="0.2">
      <c r="A48" s="306">
        <v>62</v>
      </c>
      <c r="B48" s="307" t="s">
        <v>270</v>
      </c>
      <c r="C48" s="308"/>
      <c r="D48" s="113">
        <v>6.2440992189511633</v>
      </c>
      <c r="E48" s="115">
        <v>1455</v>
      </c>
      <c r="F48" s="114">
        <v>1257</v>
      </c>
      <c r="G48" s="114">
        <v>1554</v>
      </c>
      <c r="H48" s="114">
        <v>1269</v>
      </c>
      <c r="I48" s="140">
        <v>1616</v>
      </c>
      <c r="J48" s="115">
        <v>-161</v>
      </c>
      <c r="K48" s="116">
        <v>-9.9628712871287135</v>
      </c>
    </row>
    <row r="49" spans="1:11" ht="14.1" customHeight="1" x14ac:dyDescent="0.2">
      <c r="A49" s="306">
        <v>63</v>
      </c>
      <c r="B49" s="307" t="s">
        <v>271</v>
      </c>
      <c r="C49" s="308"/>
      <c r="D49" s="113">
        <v>4.1713157668869627</v>
      </c>
      <c r="E49" s="115">
        <v>972</v>
      </c>
      <c r="F49" s="114">
        <v>882</v>
      </c>
      <c r="G49" s="114">
        <v>904</v>
      </c>
      <c r="H49" s="114">
        <v>700</v>
      </c>
      <c r="I49" s="140">
        <v>745</v>
      </c>
      <c r="J49" s="115">
        <v>227</v>
      </c>
      <c r="K49" s="116">
        <v>30.469798657718123</v>
      </c>
    </row>
    <row r="50" spans="1:11" ht="14.1" customHeight="1" x14ac:dyDescent="0.2">
      <c r="A50" s="306" t="s">
        <v>272</v>
      </c>
      <c r="B50" s="307" t="s">
        <v>273</v>
      </c>
      <c r="C50" s="308"/>
      <c r="D50" s="113">
        <v>0.5192687322976568</v>
      </c>
      <c r="E50" s="115">
        <v>121</v>
      </c>
      <c r="F50" s="114">
        <v>97</v>
      </c>
      <c r="G50" s="114">
        <v>110</v>
      </c>
      <c r="H50" s="114">
        <v>108</v>
      </c>
      <c r="I50" s="140">
        <v>86</v>
      </c>
      <c r="J50" s="115">
        <v>35</v>
      </c>
      <c r="K50" s="116">
        <v>40.697674418604649</v>
      </c>
    </row>
    <row r="51" spans="1:11" ht="14.1" customHeight="1" x14ac:dyDescent="0.2">
      <c r="A51" s="306" t="s">
        <v>274</v>
      </c>
      <c r="B51" s="307" t="s">
        <v>275</v>
      </c>
      <c r="C51" s="308"/>
      <c r="D51" s="113">
        <v>3.1070294395330871</v>
      </c>
      <c r="E51" s="115">
        <v>724</v>
      </c>
      <c r="F51" s="114">
        <v>704</v>
      </c>
      <c r="G51" s="114">
        <v>691</v>
      </c>
      <c r="H51" s="114">
        <v>501</v>
      </c>
      <c r="I51" s="140">
        <v>563</v>
      </c>
      <c r="J51" s="115">
        <v>161</v>
      </c>
      <c r="K51" s="116">
        <v>28.596802841918294</v>
      </c>
    </row>
    <row r="52" spans="1:11" ht="14.1" customHeight="1" x14ac:dyDescent="0.2">
      <c r="A52" s="306">
        <v>71</v>
      </c>
      <c r="B52" s="307" t="s">
        <v>276</v>
      </c>
      <c r="C52" s="308"/>
      <c r="D52" s="113">
        <v>14.921465968586388</v>
      </c>
      <c r="E52" s="115">
        <v>3477</v>
      </c>
      <c r="F52" s="114">
        <v>2523</v>
      </c>
      <c r="G52" s="114">
        <v>3135</v>
      </c>
      <c r="H52" s="114">
        <v>2556</v>
      </c>
      <c r="I52" s="140">
        <v>3143</v>
      </c>
      <c r="J52" s="115">
        <v>334</v>
      </c>
      <c r="K52" s="116">
        <v>10.626789691377665</v>
      </c>
    </row>
    <row r="53" spans="1:11" ht="14.1" customHeight="1" x14ac:dyDescent="0.2">
      <c r="A53" s="306" t="s">
        <v>277</v>
      </c>
      <c r="B53" s="307" t="s">
        <v>278</v>
      </c>
      <c r="C53" s="308"/>
      <c r="D53" s="113">
        <v>5.4630503819414642</v>
      </c>
      <c r="E53" s="115">
        <v>1273</v>
      </c>
      <c r="F53" s="114">
        <v>914</v>
      </c>
      <c r="G53" s="114">
        <v>1113</v>
      </c>
      <c r="H53" s="114">
        <v>885</v>
      </c>
      <c r="I53" s="140">
        <v>987</v>
      </c>
      <c r="J53" s="115">
        <v>286</v>
      </c>
      <c r="K53" s="116">
        <v>28.976697061803446</v>
      </c>
    </row>
    <row r="54" spans="1:11" ht="14.1" customHeight="1" x14ac:dyDescent="0.2">
      <c r="A54" s="306" t="s">
        <v>279</v>
      </c>
      <c r="B54" s="307" t="s">
        <v>280</v>
      </c>
      <c r="C54" s="308"/>
      <c r="D54" s="113">
        <v>7.6002059909020687</v>
      </c>
      <c r="E54" s="115">
        <v>1771</v>
      </c>
      <c r="F54" s="114">
        <v>1339</v>
      </c>
      <c r="G54" s="114">
        <v>1708</v>
      </c>
      <c r="H54" s="114">
        <v>1394</v>
      </c>
      <c r="I54" s="140">
        <v>1804</v>
      </c>
      <c r="J54" s="115">
        <v>-33</v>
      </c>
      <c r="K54" s="116">
        <v>-1.8292682926829269</v>
      </c>
    </row>
    <row r="55" spans="1:11" ht="14.1" customHeight="1" x14ac:dyDescent="0.2">
      <c r="A55" s="306">
        <v>72</v>
      </c>
      <c r="B55" s="307" t="s">
        <v>281</v>
      </c>
      <c r="C55" s="308"/>
      <c r="D55" s="113">
        <v>3.1156123937859412</v>
      </c>
      <c r="E55" s="115">
        <v>726</v>
      </c>
      <c r="F55" s="114">
        <v>472</v>
      </c>
      <c r="G55" s="114">
        <v>576</v>
      </c>
      <c r="H55" s="114">
        <v>631</v>
      </c>
      <c r="I55" s="140">
        <v>602</v>
      </c>
      <c r="J55" s="115">
        <v>124</v>
      </c>
      <c r="K55" s="116">
        <v>20.598006644518271</v>
      </c>
    </row>
    <row r="56" spans="1:11" ht="14.1" customHeight="1" x14ac:dyDescent="0.2">
      <c r="A56" s="306" t="s">
        <v>282</v>
      </c>
      <c r="B56" s="307" t="s">
        <v>283</v>
      </c>
      <c r="C56" s="308"/>
      <c r="D56" s="113">
        <v>1.227362458158098</v>
      </c>
      <c r="E56" s="115">
        <v>286</v>
      </c>
      <c r="F56" s="114">
        <v>150</v>
      </c>
      <c r="G56" s="114">
        <v>224</v>
      </c>
      <c r="H56" s="114">
        <v>269</v>
      </c>
      <c r="I56" s="140">
        <v>255</v>
      </c>
      <c r="J56" s="115">
        <v>31</v>
      </c>
      <c r="K56" s="116">
        <v>12.156862745098039</v>
      </c>
    </row>
    <row r="57" spans="1:11" ht="14.1" customHeight="1" x14ac:dyDescent="0.2">
      <c r="A57" s="306" t="s">
        <v>284</v>
      </c>
      <c r="B57" s="307" t="s">
        <v>285</v>
      </c>
      <c r="C57" s="308"/>
      <c r="D57" s="113">
        <v>1.4762681314908592</v>
      </c>
      <c r="E57" s="115">
        <v>344</v>
      </c>
      <c r="F57" s="114">
        <v>249</v>
      </c>
      <c r="G57" s="114">
        <v>255</v>
      </c>
      <c r="H57" s="114">
        <v>254</v>
      </c>
      <c r="I57" s="140">
        <v>242</v>
      </c>
      <c r="J57" s="115">
        <v>102</v>
      </c>
      <c r="K57" s="116">
        <v>42.148760330578511</v>
      </c>
    </row>
    <row r="58" spans="1:11" ht="14.1" customHeight="1" x14ac:dyDescent="0.2">
      <c r="A58" s="306">
        <v>73</v>
      </c>
      <c r="B58" s="307" t="s">
        <v>286</v>
      </c>
      <c r="C58" s="308"/>
      <c r="D58" s="113">
        <v>2.0942408376963351</v>
      </c>
      <c r="E58" s="115">
        <v>488</v>
      </c>
      <c r="F58" s="114">
        <v>354</v>
      </c>
      <c r="G58" s="114">
        <v>468</v>
      </c>
      <c r="H58" s="114">
        <v>429</v>
      </c>
      <c r="I58" s="140">
        <v>476</v>
      </c>
      <c r="J58" s="115">
        <v>12</v>
      </c>
      <c r="K58" s="116">
        <v>2.5210084033613445</v>
      </c>
    </row>
    <row r="59" spans="1:11" ht="14.1" customHeight="1" x14ac:dyDescent="0.2">
      <c r="A59" s="306" t="s">
        <v>287</v>
      </c>
      <c r="B59" s="307" t="s">
        <v>288</v>
      </c>
      <c r="C59" s="308"/>
      <c r="D59" s="113">
        <v>1.2016135953995366</v>
      </c>
      <c r="E59" s="115">
        <v>280</v>
      </c>
      <c r="F59" s="114">
        <v>194</v>
      </c>
      <c r="G59" s="114">
        <v>266</v>
      </c>
      <c r="H59" s="114">
        <v>275</v>
      </c>
      <c r="I59" s="140">
        <v>287</v>
      </c>
      <c r="J59" s="115">
        <v>-7</v>
      </c>
      <c r="K59" s="116">
        <v>-2.4390243902439024</v>
      </c>
    </row>
    <row r="60" spans="1:11" ht="14.1" customHeight="1" x14ac:dyDescent="0.2">
      <c r="A60" s="306">
        <v>81</v>
      </c>
      <c r="B60" s="307" t="s">
        <v>289</v>
      </c>
      <c r="C60" s="308"/>
      <c r="D60" s="113">
        <v>7.3470088404428804</v>
      </c>
      <c r="E60" s="115">
        <v>1712</v>
      </c>
      <c r="F60" s="114">
        <v>1472</v>
      </c>
      <c r="G60" s="114">
        <v>1614</v>
      </c>
      <c r="H60" s="114">
        <v>1478</v>
      </c>
      <c r="I60" s="140">
        <v>1412</v>
      </c>
      <c r="J60" s="115">
        <v>300</v>
      </c>
      <c r="K60" s="116">
        <v>21.246458923512748</v>
      </c>
    </row>
    <row r="61" spans="1:11" ht="14.1" customHeight="1" x14ac:dyDescent="0.2">
      <c r="A61" s="306" t="s">
        <v>290</v>
      </c>
      <c r="B61" s="307" t="s">
        <v>291</v>
      </c>
      <c r="C61" s="308"/>
      <c r="D61" s="113">
        <v>1.939747661144966</v>
      </c>
      <c r="E61" s="115">
        <v>452</v>
      </c>
      <c r="F61" s="114">
        <v>416</v>
      </c>
      <c r="G61" s="114">
        <v>412</v>
      </c>
      <c r="H61" s="114">
        <v>473</v>
      </c>
      <c r="I61" s="140">
        <v>414</v>
      </c>
      <c r="J61" s="115">
        <v>38</v>
      </c>
      <c r="K61" s="116">
        <v>9.1787439613526569</v>
      </c>
    </row>
    <row r="62" spans="1:11" ht="14.1" customHeight="1" x14ac:dyDescent="0.2">
      <c r="A62" s="306" t="s">
        <v>292</v>
      </c>
      <c r="B62" s="307" t="s">
        <v>293</v>
      </c>
      <c r="C62" s="308"/>
      <c r="D62" s="113">
        <v>2.9224959230967298</v>
      </c>
      <c r="E62" s="115">
        <v>681</v>
      </c>
      <c r="F62" s="114">
        <v>559</v>
      </c>
      <c r="G62" s="114">
        <v>678</v>
      </c>
      <c r="H62" s="114">
        <v>562</v>
      </c>
      <c r="I62" s="140">
        <v>504</v>
      </c>
      <c r="J62" s="115">
        <v>177</v>
      </c>
      <c r="K62" s="116">
        <v>35.11904761904762</v>
      </c>
    </row>
    <row r="63" spans="1:11" ht="14.1" customHeight="1" x14ac:dyDescent="0.2">
      <c r="A63" s="306"/>
      <c r="B63" s="307" t="s">
        <v>294</v>
      </c>
      <c r="C63" s="308"/>
      <c r="D63" s="113">
        <v>2.6006351386147113</v>
      </c>
      <c r="E63" s="115">
        <v>606</v>
      </c>
      <c r="F63" s="114">
        <v>487</v>
      </c>
      <c r="G63" s="114">
        <v>564</v>
      </c>
      <c r="H63" s="114">
        <v>509</v>
      </c>
      <c r="I63" s="140">
        <v>444</v>
      </c>
      <c r="J63" s="115">
        <v>162</v>
      </c>
      <c r="K63" s="116">
        <v>36.486486486486484</v>
      </c>
    </row>
    <row r="64" spans="1:11" ht="14.1" customHeight="1" x14ac:dyDescent="0.2">
      <c r="A64" s="306" t="s">
        <v>295</v>
      </c>
      <c r="B64" s="307" t="s">
        <v>296</v>
      </c>
      <c r="C64" s="308"/>
      <c r="D64" s="113">
        <v>1.1372414385031329</v>
      </c>
      <c r="E64" s="115">
        <v>265</v>
      </c>
      <c r="F64" s="114">
        <v>194</v>
      </c>
      <c r="G64" s="114">
        <v>198</v>
      </c>
      <c r="H64" s="114">
        <v>201</v>
      </c>
      <c r="I64" s="140">
        <v>236</v>
      </c>
      <c r="J64" s="115">
        <v>29</v>
      </c>
      <c r="K64" s="116">
        <v>12.288135593220339</v>
      </c>
    </row>
    <row r="65" spans="1:11" ht="14.1" customHeight="1" x14ac:dyDescent="0.2">
      <c r="A65" s="306" t="s">
        <v>297</v>
      </c>
      <c r="B65" s="307" t="s">
        <v>298</v>
      </c>
      <c r="C65" s="308"/>
      <c r="D65" s="113">
        <v>0.47635396103338767</v>
      </c>
      <c r="E65" s="115">
        <v>111</v>
      </c>
      <c r="F65" s="114">
        <v>126</v>
      </c>
      <c r="G65" s="114">
        <v>123</v>
      </c>
      <c r="H65" s="114">
        <v>85</v>
      </c>
      <c r="I65" s="140">
        <v>124</v>
      </c>
      <c r="J65" s="115">
        <v>-13</v>
      </c>
      <c r="K65" s="116">
        <v>-10.483870967741936</v>
      </c>
    </row>
    <row r="66" spans="1:11" ht="14.1" customHeight="1" x14ac:dyDescent="0.2">
      <c r="A66" s="306">
        <v>82</v>
      </c>
      <c r="B66" s="307" t="s">
        <v>299</v>
      </c>
      <c r="C66" s="308"/>
      <c r="D66" s="113">
        <v>4.1841901982662435</v>
      </c>
      <c r="E66" s="115">
        <v>975</v>
      </c>
      <c r="F66" s="114">
        <v>822</v>
      </c>
      <c r="G66" s="114">
        <v>766</v>
      </c>
      <c r="H66" s="114">
        <v>704</v>
      </c>
      <c r="I66" s="140">
        <v>669</v>
      </c>
      <c r="J66" s="115">
        <v>306</v>
      </c>
      <c r="K66" s="116">
        <v>45.739910313901348</v>
      </c>
    </row>
    <row r="67" spans="1:11" ht="14.1" customHeight="1" x14ac:dyDescent="0.2">
      <c r="A67" s="306" t="s">
        <v>300</v>
      </c>
      <c r="B67" s="307" t="s">
        <v>301</v>
      </c>
      <c r="C67" s="308"/>
      <c r="D67" s="113">
        <v>3.0726976225216718</v>
      </c>
      <c r="E67" s="115">
        <v>716</v>
      </c>
      <c r="F67" s="114">
        <v>620</v>
      </c>
      <c r="G67" s="114">
        <v>506</v>
      </c>
      <c r="H67" s="114">
        <v>476</v>
      </c>
      <c r="I67" s="140">
        <v>408</v>
      </c>
      <c r="J67" s="115">
        <v>308</v>
      </c>
      <c r="K67" s="116">
        <v>75.490196078431367</v>
      </c>
    </row>
    <row r="68" spans="1:11" ht="14.1" customHeight="1" x14ac:dyDescent="0.2">
      <c r="A68" s="306" t="s">
        <v>302</v>
      </c>
      <c r="B68" s="307" t="s">
        <v>303</v>
      </c>
      <c r="C68" s="308"/>
      <c r="D68" s="113">
        <v>0.74671701999828344</v>
      </c>
      <c r="E68" s="115">
        <v>174</v>
      </c>
      <c r="F68" s="114">
        <v>133</v>
      </c>
      <c r="G68" s="114">
        <v>175</v>
      </c>
      <c r="H68" s="114">
        <v>130</v>
      </c>
      <c r="I68" s="140">
        <v>175</v>
      </c>
      <c r="J68" s="115">
        <v>-1</v>
      </c>
      <c r="K68" s="116">
        <v>-0.5714285714285714</v>
      </c>
    </row>
    <row r="69" spans="1:11" ht="14.1" customHeight="1" x14ac:dyDescent="0.2">
      <c r="A69" s="306">
        <v>83</v>
      </c>
      <c r="B69" s="307" t="s">
        <v>304</v>
      </c>
      <c r="C69" s="308"/>
      <c r="D69" s="113">
        <v>4.8536606299888421</v>
      </c>
      <c r="E69" s="115">
        <v>1131</v>
      </c>
      <c r="F69" s="114">
        <v>613</v>
      </c>
      <c r="G69" s="114">
        <v>1896</v>
      </c>
      <c r="H69" s="114">
        <v>628</v>
      </c>
      <c r="I69" s="140">
        <v>736</v>
      </c>
      <c r="J69" s="115">
        <v>395</v>
      </c>
      <c r="K69" s="116">
        <v>53.668478260869563</v>
      </c>
    </row>
    <row r="70" spans="1:11" ht="14.1" customHeight="1" x14ac:dyDescent="0.2">
      <c r="A70" s="306" t="s">
        <v>305</v>
      </c>
      <c r="B70" s="307" t="s">
        <v>306</v>
      </c>
      <c r="C70" s="308"/>
      <c r="D70" s="113">
        <v>2.673590249763969</v>
      </c>
      <c r="E70" s="115">
        <v>623</v>
      </c>
      <c r="F70" s="114">
        <v>457</v>
      </c>
      <c r="G70" s="114">
        <v>1684</v>
      </c>
      <c r="H70" s="114">
        <v>484</v>
      </c>
      <c r="I70" s="140">
        <v>531</v>
      </c>
      <c r="J70" s="115">
        <v>92</v>
      </c>
      <c r="K70" s="116">
        <v>17.325800376647834</v>
      </c>
    </row>
    <row r="71" spans="1:11" ht="14.1" customHeight="1" x14ac:dyDescent="0.2">
      <c r="A71" s="306"/>
      <c r="B71" s="307" t="s">
        <v>307</v>
      </c>
      <c r="C71" s="308"/>
      <c r="D71" s="113">
        <v>1.2488198437902327</v>
      </c>
      <c r="E71" s="115">
        <v>291</v>
      </c>
      <c r="F71" s="114">
        <v>221</v>
      </c>
      <c r="G71" s="114">
        <v>937</v>
      </c>
      <c r="H71" s="114">
        <v>200</v>
      </c>
      <c r="I71" s="140">
        <v>227</v>
      </c>
      <c r="J71" s="115">
        <v>64</v>
      </c>
      <c r="K71" s="116">
        <v>28.193832599118942</v>
      </c>
    </row>
    <row r="72" spans="1:11" ht="14.1" customHeight="1" x14ac:dyDescent="0.2">
      <c r="A72" s="306">
        <v>84</v>
      </c>
      <c r="B72" s="307" t="s">
        <v>308</v>
      </c>
      <c r="C72" s="308"/>
      <c r="D72" s="113">
        <v>2.5705947987297226</v>
      </c>
      <c r="E72" s="115">
        <v>599</v>
      </c>
      <c r="F72" s="114">
        <v>530</v>
      </c>
      <c r="G72" s="114">
        <v>641</v>
      </c>
      <c r="H72" s="114">
        <v>519</v>
      </c>
      <c r="I72" s="140">
        <v>591</v>
      </c>
      <c r="J72" s="115">
        <v>8</v>
      </c>
      <c r="K72" s="116">
        <v>1.3536379018612521</v>
      </c>
    </row>
    <row r="73" spans="1:11" ht="14.1" customHeight="1" x14ac:dyDescent="0.2">
      <c r="A73" s="306" t="s">
        <v>309</v>
      </c>
      <c r="B73" s="307" t="s">
        <v>310</v>
      </c>
      <c r="C73" s="308"/>
      <c r="D73" s="113">
        <v>0.52356020942408377</v>
      </c>
      <c r="E73" s="115">
        <v>122</v>
      </c>
      <c r="F73" s="114">
        <v>129</v>
      </c>
      <c r="G73" s="114">
        <v>211</v>
      </c>
      <c r="H73" s="114">
        <v>124</v>
      </c>
      <c r="I73" s="140">
        <v>106</v>
      </c>
      <c r="J73" s="115">
        <v>16</v>
      </c>
      <c r="K73" s="116">
        <v>15.09433962264151</v>
      </c>
    </row>
    <row r="74" spans="1:11" ht="14.1" customHeight="1" x14ac:dyDescent="0.2">
      <c r="A74" s="306" t="s">
        <v>311</v>
      </c>
      <c r="B74" s="307" t="s">
        <v>312</v>
      </c>
      <c r="C74" s="308"/>
      <c r="D74" s="113">
        <v>0.22744828770062656</v>
      </c>
      <c r="E74" s="115">
        <v>53</v>
      </c>
      <c r="F74" s="114">
        <v>69</v>
      </c>
      <c r="G74" s="114">
        <v>78</v>
      </c>
      <c r="H74" s="114">
        <v>56</v>
      </c>
      <c r="I74" s="140">
        <v>52</v>
      </c>
      <c r="J74" s="115">
        <v>1</v>
      </c>
      <c r="K74" s="116">
        <v>1.9230769230769231</v>
      </c>
    </row>
    <row r="75" spans="1:11" ht="14.1" customHeight="1" x14ac:dyDescent="0.2">
      <c r="A75" s="306" t="s">
        <v>313</v>
      </c>
      <c r="B75" s="307" t="s">
        <v>314</v>
      </c>
      <c r="C75" s="308"/>
      <c r="D75" s="113">
        <v>1.2917346150545017</v>
      </c>
      <c r="E75" s="115">
        <v>301</v>
      </c>
      <c r="F75" s="114">
        <v>255</v>
      </c>
      <c r="G75" s="114">
        <v>260</v>
      </c>
      <c r="H75" s="114">
        <v>258</v>
      </c>
      <c r="I75" s="140">
        <v>328</v>
      </c>
      <c r="J75" s="115">
        <v>-27</v>
      </c>
      <c r="K75" s="116">
        <v>-8.2317073170731714</v>
      </c>
    </row>
    <row r="76" spans="1:11" ht="14.1" customHeight="1" x14ac:dyDescent="0.2">
      <c r="A76" s="306">
        <v>91</v>
      </c>
      <c r="B76" s="307" t="s">
        <v>315</v>
      </c>
      <c r="C76" s="308"/>
      <c r="D76" s="113">
        <v>0.23173976482705347</v>
      </c>
      <c r="E76" s="115">
        <v>54</v>
      </c>
      <c r="F76" s="114">
        <v>52</v>
      </c>
      <c r="G76" s="114">
        <v>146</v>
      </c>
      <c r="H76" s="114">
        <v>44</v>
      </c>
      <c r="I76" s="140">
        <v>58</v>
      </c>
      <c r="J76" s="115">
        <v>-4</v>
      </c>
      <c r="K76" s="116">
        <v>-6.8965517241379306</v>
      </c>
    </row>
    <row r="77" spans="1:11" ht="14.1" customHeight="1" x14ac:dyDescent="0.2">
      <c r="A77" s="306">
        <v>92</v>
      </c>
      <c r="B77" s="307" t="s">
        <v>316</v>
      </c>
      <c r="C77" s="308"/>
      <c r="D77" s="113">
        <v>4.8021629044717189</v>
      </c>
      <c r="E77" s="115">
        <v>1119</v>
      </c>
      <c r="F77" s="114">
        <v>984</v>
      </c>
      <c r="G77" s="114">
        <v>1334</v>
      </c>
      <c r="H77" s="114">
        <v>1087</v>
      </c>
      <c r="I77" s="140">
        <v>1256</v>
      </c>
      <c r="J77" s="115">
        <v>-137</v>
      </c>
      <c r="K77" s="116">
        <v>-10.907643312101911</v>
      </c>
    </row>
    <row r="78" spans="1:11" ht="14.1" customHeight="1" x14ac:dyDescent="0.2">
      <c r="A78" s="306">
        <v>93</v>
      </c>
      <c r="B78" s="307" t="s">
        <v>317</v>
      </c>
      <c r="C78" s="308"/>
      <c r="D78" s="113">
        <v>0.16736760793064973</v>
      </c>
      <c r="E78" s="115">
        <v>39</v>
      </c>
      <c r="F78" s="114">
        <v>25</v>
      </c>
      <c r="G78" s="114">
        <v>36</v>
      </c>
      <c r="H78" s="114">
        <v>35</v>
      </c>
      <c r="I78" s="140">
        <v>25</v>
      </c>
      <c r="J78" s="115">
        <v>14</v>
      </c>
      <c r="K78" s="116">
        <v>56</v>
      </c>
    </row>
    <row r="79" spans="1:11" ht="14.1" customHeight="1" x14ac:dyDescent="0.2">
      <c r="A79" s="306">
        <v>94</v>
      </c>
      <c r="B79" s="307" t="s">
        <v>318</v>
      </c>
      <c r="C79" s="308"/>
      <c r="D79" s="113">
        <v>0.43343918976911855</v>
      </c>
      <c r="E79" s="115">
        <v>101</v>
      </c>
      <c r="F79" s="114">
        <v>56</v>
      </c>
      <c r="G79" s="114">
        <v>181</v>
      </c>
      <c r="H79" s="114">
        <v>88</v>
      </c>
      <c r="I79" s="140">
        <v>106</v>
      </c>
      <c r="J79" s="115">
        <v>-5</v>
      </c>
      <c r="K79" s="116">
        <v>-4.716981132075472</v>
      </c>
    </row>
    <row r="80" spans="1:11" ht="14.1" customHeight="1" x14ac:dyDescent="0.2">
      <c r="A80" s="306" t="s">
        <v>319</v>
      </c>
      <c r="B80" s="307" t="s">
        <v>320</v>
      </c>
      <c r="C80" s="308"/>
      <c r="D80" s="113" t="s">
        <v>514</v>
      </c>
      <c r="E80" s="115" t="s">
        <v>514</v>
      </c>
      <c r="F80" s="114" t="s">
        <v>514</v>
      </c>
      <c r="G80" s="114">
        <v>3</v>
      </c>
      <c r="H80" s="114" t="s">
        <v>514</v>
      </c>
      <c r="I80" s="140">
        <v>4</v>
      </c>
      <c r="J80" s="115" t="s">
        <v>514</v>
      </c>
      <c r="K80" s="116" t="s">
        <v>514</v>
      </c>
    </row>
    <row r="81" spans="1:11" ht="14.1" customHeight="1" x14ac:dyDescent="0.2">
      <c r="A81" s="310" t="s">
        <v>321</v>
      </c>
      <c r="B81" s="311" t="s">
        <v>334</v>
      </c>
      <c r="C81" s="312"/>
      <c r="D81" s="125">
        <v>0.22315681057419964</v>
      </c>
      <c r="E81" s="143">
        <v>52</v>
      </c>
      <c r="F81" s="144">
        <v>46</v>
      </c>
      <c r="G81" s="144">
        <v>189</v>
      </c>
      <c r="H81" s="144">
        <v>60</v>
      </c>
      <c r="I81" s="145">
        <v>81</v>
      </c>
      <c r="J81" s="143">
        <v>-29</v>
      </c>
      <c r="K81" s="146">
        <v>-35.802469135802468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217416</v>
      </c>
      <c r="C10" s="114">
        <v>115220</v>
      </c>
      <c r="D10" s="114">
        <v>102196</v>
      </c>
      <c r="E10" s="114">
        <v>169509</v>
      </c>
      <c r="F10" s="114">
        <v>44685</v>
      </c>
      <c r="G10" s="114">
        <v>24219</v>
      </c>
      <c r="H10" s="114">
        <v>57906</v>
      </c>
      <c r="I10" s="115">
        <v>57760</v>
      </c>
      <c r="J10" s="114">
        <v>43795</v>
      </c>
      <c r="K10" s="114">
        <v>13965</v>
      </c>
      <c r="L10" s="423">
        <v>16860</v>
      </c>
      <c r="M10" s="424">
        <v>18859</v>
      </c>
    </row>
    <row r="11" spans="1:13" ht="11.1" customHeight="1" x14ac:dyDescent="0.2">
      <c r="A11" s="422" t="s">
        <v>388</v>
      </c>
      <c r="B11" s="115">
        <v>218294</v>
      </c>
      <c r="C11" s="114">
        <v>116064</v>
      </c>
      <c r="D11" s="114">
        <v>102230</v>
      </c>
      <c r="E11" s="114">
        <v>170031</v>
      </c>
      <c r="F11" s="114">
        <v>45147</v>
      </c>
      <c r="G11" s="114">
        <v>22960</v>
      </c>
      <c r="H11" s="114">
        <v>59089</v>
      </c>
      <c r="I11" s="115">
        <v>58841</v>
      </c>
      <c r="J11" s="114">
        <v>44773</v>
      </c>
      <c r="K11" s="114">
        <v>14068</v>
      </c>
      <c r="L11" s="423">
        <v>15142</v>
      </c>
      <c r="M11" s="424">
        <v>15753</v>
      </c>
    </row>
    <row r="12" spans="1:13" ht="11.1" customHeight="1" x14ac:dyDescent="0.2">
      <c r="A12" s="422" t="s">
        <v>389</v>
      </c>
      <c r="B12" s="115">
        <v>222252</v>
      </c>
      <c r="C12" s="114">
        <v>118448</v>
      </c>
      <c r="D12" s="114">
        <v>103804</v>
      </c>
      <c r="E12" s="114">
        <v>173441</v>
      </c>
      <c r="F12" s="114">
        <v>45609</v>
      </c>
      <c r="G12" s="114">
        <v>25619</v>
      </c>
      <c r="H12" s="114">
        <v>59938</v>
      </c>
      <c r="I12" s="115">
        <v>58470</v>
      </c>
      <c r="J12" s="114">
        <v>43934</v>
      </c>
      <c r="K12" s="114">
        <v>14536</v>
      </c>
      <c r="L12" s="423">
        <v>22403</v>
      </c>
      <c r="M12" s="424">
        <v>19203</v>
      </c>
    </row>
    <row r="13" spans="1:13" s="110" customFormat="1" ht="11.1" customHeight="1" x14ac:dyDescent="0.2">
      <c r="A13" s="422" t="s">
        <v>390</v>
      </c>
      <c r="B13" s="115">
        <v>223385</v>
      </c>
      <c r="C13" s="114">
        <v>118223</v>
      </c>
      <c r="D13" s="114">
        <v>105162</v>
      </c>
      <c r="E13" s="114">
        <v>173442</v>
      </c>
      <c r="F13" s="114">
        <v>46739</v>
      </c>
      <c r="G13" s="114">
        <v>24970</v>
      </c>
      <c r="H13" s="114">
        <v>61048</v>
      </c>
      <c r="I13" s="115">
        <v>58684</v>
      </c>
      <c r="J13" s="114">
        <v>44182</v>
      </c>
      <c r="K13" s="114">
        <v>14502</v>
      </c>
      <c r="L13" s="423">
        <v>16156</v>
      </c>
      <c r="M13" s="424">
        <v>16810</v>
      </c>
    </row>
    <row r="14" spans="1:13" ht="15" customHeight="1" x14ac:dyDescent="0.2">
      <c r="A14" s="422" t="s">
        <v>391</v>
      </c>
      <c r="B14" s="115">
        <v>221911</v>
      </c>
      <c r="C14" s="114">
        <v>117199</v>
      </c>
      <c r="D14" s="114">
        <v>104712</v>
      </c>
      <c r="E14" s="114">
        <v>168281</v>
      </c>
      <c r="F14" s="114">
        <v>51001</v>
      </c>
      <c r="G14" s="114">
        <v>23902</v>
      </c>
      <c r="H14" s="114">
        <v>61440</v>
      </c>
      <c r="I14" s="115">
        <v>58603</v>
      </c>
      <c r="J14" s="114">
        <v>44183</v>
      </c>
      <c r="K14" s="114">
        <v>14420</v>
      </c>
      <c r="L14" s="423">
        <v>17518</v>
      </c>
      <c r="M14" s="424">
        <v>18818</v>
      </c>
    </row>
    <row r="15" spans="1:13" ht="11.1" customHeight="1" x14ac:dyDescent="0.2">
      <c r="A15" s="422" t="s">
        <v>388</v>
      </c>
      <c r="B15" s="115">
        <v>222829</v>
      </c>
      <c r="C15" s="114">
        <v>117832</v>
      </c>
      <c r="D15" s="114">
        <v>104997</v>
      </c>
      <c r="E15" s="114">
        <v>168308</v>
      </c>
      <c r="F15" s="114">
        <v>52040</v>
      </c>
      <c r="G15" s="114">
        <v>22884</v>
      </c>
      <c r="H15" s="114">
        <v>62535</v>
      </c>
      <c r="I15" s="115">
        <v>59333</v>
      </c>
      <c r="J15" s="114">
        <v>44692</v>
      </c>
      <c r="K15" s="114">
        <v>14641</v>
      </c>
      <c r="L15" s="423">
        <v>15101</v>
      </c>
      <c r="M15" s="424">
        <v>14810</v>
      </c>
    </row>
    <row r="16" spans="1:13" ht="11.1" customHeight="1" x14ac:dyDescent="0.2">
      <c r="A16" s="422" t="s">
        <v>389</v>
      </c>
      <c r="B16" s="115">
        <v>226240</v>
      </c>
      <c r="C16" s="114">
        <v>119591</v>
      </c>
      <c r="D16" s="114">
        <v>106649</v>
      </c>
      <c r="E16" s="114">
        <v>170690</v>
      </c>
      <c r="F16" s="114">
        <v>52706</v>
      </c>
      <c r="G16" s="114">
        <v>25360</v>
      </c>
      <c r="H16" s="114">
        <v>63283</v>
      </c>
      <c r="I16" s="115">
        <v>58681</v>
      </c>
      <c r="J16" s="114">
        <v>43729</v>
      </c>
      <c r="K16" s="114">
        <v>14952</v>
      </c>
      <c r="L16" s="423">
        <v>24181</v>
      </c>
      <c r="M16" s="424">
        <v>20973</v>
      </c>
    </row>
    <row r="17" spans="1:13" s="110" customFormat="1" ht="11.1" customHeight="1" x14ac:dyDescent="0.2">
      <c r="A17" s="422" t="s">
        <v>390</v>
      </c>
      <c r="B17" s="115">
        <v>227002</v>
      </c>
      <c r="C17" s="114">
        <v>119373</v>
      </c>
      <c r="D17" s="114">
        <v>107629</v>
      </c>
      <c r="E17" s="114">
        <v>172796</v>
      </c>
      <c r="F17" s="114">
        <v>53756</v>
      </c>
      <c r="G17" s="114">
        <v>25073</v>
      </c>
      <c r="H17" s="114">
        <v>64010</v>
      </c>
      <c r="I17" s="115">
        <v>59176</v>
      </c>
      <c r="J17" s="114">
        <v>44057</v>
      </c>
      <c r="K17" s="114">
        <v>15119</v>
      </c>
      <c r="L17" s="423">
        <v>16714</v>
      </c>
      <c r="M17" s="424">
        <v>16749</v>
      </c>
    </row>
    <row r="18" spans="1:13" ht="15" customHeight="1" x14ac:dyDescent="0.2">
      <c r="A18" s="422" t="s">
        <v>392</v>
      </c>
      <c r="B18" s="115">
        <v>227642</v>
      </c>
      <c r="C18" s="114">
        <v>119710</v>
      </c>
      <c r="D18" s="114">
        <v>107932</v>
      </c>
      <c r="E18" s="114">
        <v>172711</v>
      </c>
      <c r="F18" s="114">
        <v>54431</v>
      </c>
      <c r="G18" s="114">
        <v>24542</v>
      </c>
      <c r="H18" s="114">
        <v>65252</v>
      </c>
      <c r="I18" s="115">
        <v>57807</v>
      </c>
      <c r="J18" s="114">
        <v>43211</v>
      </c>
      <c r="K18" s="114">
        <v>14596</v>
      </c>
      <c r="L18" s="423">
        <v>19691</v>
      </c>
      <c r="M18" s="424">
        <v>19154</v>
      </c>
    </row>
    <row r="19" spans="1:13" ht="11.1" customHeight="1" x14ac:dyDescent="0.2">
      <c r="A19" s="422" t="s">
        <v>388</v>
      </c>
      <c r="B19" s="115">
        <v>226779</v>
      </c>
      <c r="C19" s="114">
        <v>119231</v>
      </c>
      <c r="D19" s="114">
        <v>107548</v>
      </c>
      <c r="E19" s="114">
        <v>171466</v>
      </c>
      <c r="F19" s="114">
        <v>54853</v>
      </c>
      <c r="G19" s="114">
        <v>23048</v>
      </c>
      <c r="H19" s="114">
        <v>65921</v>
      </c>
      <c r="I19" s="115">
        <v>58628</v>
      </c>
      <c r="J19" s="114">
        <v>43945</v>
      </c>
      <c r="K19" s="114">
        <v>14683</v>
      </c>
      <c r="L19" s="423">
        <v>14335</v>
      </c>
      <c r="M19" s="424">
        <v>15298</v>
      </c>
    </row>
    <row r="20" spans="1:13" ht="11.1" customHeight="1" x14ac:dyDescent="0.2">
      <c r="A20" s="422" t="s">
        <v>389</v>
      </c>
      <c r="B20" s="115">
        <v>229393</v>
      </c>
      <c r="C20" s="114">
        <v>120078</v>
      </c>
      <c r="D20" s="114">
        <v>109315</v>
      </c>
      <c r="E20" s="114">
        <v>172685</v>
      </c>
      <c r="F20" s="114">
        <v>55899</v>
      </c>
      <c r="G20" s="114">
        <v>25597</v>
      </c>
      <c r="H20" s="114">
        <v>66418</v>
      </c>
      <c r="I20" s="115">
        <v>58308</v>
      </c>
      <c r="J20" s="114">
        <v>43099</v>
      </c>
      <c r="K20" s="114">
        <v>15209</v>
      </c>
      <c r="L20" s="423">
        <v>21261</v>
      </c>
      <c r="M20" s="424">
        <v>18409</v>
      </c>
    </row>
    <row r="21" spans="1:13" s="110" customFormat="1" ht="11.1" customHeight="1" x14ac:dyDescent="0.2">
      <c r="A21" s="422" t="s">
        <v>390</v>
      </c>
      <c r="B21" s="115">
        <v>228937</v>
      </c>
      <c r="C21" s="114">
        <v>119243</v>
      </c>
      <c r="D21" s="114">
        <v>109694</v>
      </c>
      <c r="E21" s="114">
        <v>172211</v>
      </c>
      <c r="F21" s="114">
        <v>56541</v>
      </c>
      <c r="G21" s="114">
        <v>24932</v>
      </c>
      <c r="H21" s="114">
        <v>66770</v>
      </c>
      <c r="I21" s="115">
        <v>59350</v>
      </c>
      <c r="J21" s="114">
        <v>43906</v>
      </c>
      <c r="K21" s="114">
        <v>15444</v>
      </c>
      <c r="L21" s="423">
        <v>13740</v>
      </c>
      <c r="M21" s="424">
        <v>14705</v>
      </c>
    </row>
    <row r="22" spans="1:13" ht="15" customHeight="1" x14ac:dyDescent="0.2">
      <c r="A22" s="422" t="s">
        <v>393</v>
      </c>
      <c r="B22" s="115">
        <v>226609</v>
      </c>
      <c r="C22" s="114">
        <v>117869</v>
      </c>
      <c r="D22" s="114">
        <v>108740</v>
      </c>
      <c r="E22" s="114">
        <v>169848</v>
      </c>
      <c r="F22" s="114">
        <v>56088</v>
      </c>
      <c r="G22" s="114">
        <v>23775</v>
      </c>
      <c r="H22" s="114">
        <v>66652</v>
      </c>
      <c r="I22" s="115">
        <v>58024</v>
      </c>
      <c r="J22" s="114">
        <v>43136</v>
      </c>
      <c r="K22" s="114">
        <v>14888</v>
      </c>
      <c r="L22" s="423">
        <v>16433</v>
      </c>
      <c r="M22" s="424">
        <v>19411</v>
      </c>
    </row>
    <row r="23" spans="1:13" ht="11.1" customHeight="1" x14ac:dyDescent="0.2">
      <c r="A23" s="422" t="s">
        <v>388</v>
      </c>
      <c r="B23" s="115">
        <v>224256</v>
      </c>
      <c r="C23" s="114">
        <v>117736</v>
      </c>
      <c r="D23" s="114">
        <v>106520</v>
      </c>
      <c r="E23" s="114">
        <v>168267</v>
      </c>
      <c r="F23" s="114">
        <v>55288</v>
      </c>
      <c r="G23" s="114">
        <v>22464</v>
      </c>
      <c r="H23" s="114">
        <v>66795</v>
      </c>
      <c r="I23" s="115">
        <v>58910</v>
      </c>
      <c r="J23" s="114">
        <v>43915</v>
      </c>
      <c r="K23" s="114">
        <v>14995</v>
      </c>
      <c r="L23" s="423">
        <v>14474</v>
      </c>
      <c r="M23" s="424">
        <v>15563</v>
      </c>
    </row>
    <row r="24" spans="1:13" ht="11.1" customHeight="1" x14ac:dyDescent="0.2">
      <c r="A24" s="422" t="s">
        <v>389</v>
      </c>
      <c r="B24" s="115">
        <v>229358</v>
      </c>
      <c r="C24" s="114">
        <v>120288</v>
      </c>
      <c r="D24" s="114">
        <v>109070</v>
      </c>
      <c r="E24" s="114">
        <v>169860</v>
      </c>
      <c r="F24" s="114">
        <v>56472</v>
      </c>
      <c r="G24" s="114">
        <v>24976</v>
      </c>
      <c r="H24" s="114">
        <v>68105</v>
      </c>
      <c r="I24" s="115">
        <v>60205</v>
      </c>
      <c r="J24" s="114">
        <v>44302</v>
      </c>
      <c r="K24" s="114">
        <v>15903</v>
      </c>
      <c r="L24" s="423">
        <v>23069</v>
      </c>
      <c r="M24" s="424">
        <v>19483</v>
      </c>
    </row>
    <row r="25" spans="1:13" s="110" customFormat="1" ht="11.1" customHeight="1" x14ac:dyDescent="0.2">
      <c r="A25" s="422" t="s">
        <v>390</v>
      </c>
      <c r="B25" s="115">
        <v>229936</v>
      </c>
      <c r="C25" s="114">
        <v>119943</v>
      </c>
      <c r="D25" s="114">
        <v>109993</v>
      </c>
      <c r="E25" s="114">
        <v>169500</v>
      </c>
      <c r="F25" s="114">
        <v>57402</v>
      </c>
      <c r="G25" s="114">
        <v>24116</v>
      </c>
      <c r="H25" s="114">
        <v>69101</v>
      </c>
      <c r="I25" s="115">
        <v>60773</v>
      </c>
      <c r="J25" s="114">
        <v>44861</v>
      </c>
      <c r="K25" s="114">
        <v>15912</v>
      </c>
      <c r="L25" s="423">
        <v>15373</v>
      </c>
      <c r="M25" s="424">
        <v>15150</v>
      </c>
    </row>
    <row r="26" spans="1:13" ht="15" customHeight="1" x14ac:dyDescent="0.2">
      <c r="A26" s="422" t="s">
        <v>394</v>
      </c>
      <c r="B26" s="115">
        <v>230769</v>
      </c>
      <c r="C26" s="114">
        <v>120751</v>
      </c>
      <c r="D26" s="114">
        <v>110018</v>
      </c>
      <c r="E26" s="114">
        <v>169982</v>
      </c>
      <c r="F26" s="114">
        <v>57783</v>
      </c>
      <c r="G26" s="114">
        <v>23344</v>
      </c>
      <c r="H26" s="114">
        <v>70147</v>
      </c>
      <c r="I26" s="115">
        <v>59784</v>
      </c>
      <c r="J26" s="114">
        <v>44243</v>
      </c>
      <c r="K26" s="114">
        <v>15541</v>
      </c>
      <c r="L26" s="423">
        <v>19275</v>
      </c>
      <c r="M26" s="424">
        <v>19503</v>
      </c>
    </row>
    <row r="27" spans="1:13" ht="11.1" customHeight="1" x14ac:dyDescent="0.2">
      <c r="A27" s="422" t="s">
        <v>388</v>
      </c>
      <c r="B27" s="115">
        <v>228567</v>
      </c>
      <c r="C27" s="114">
        <v>119659</v>
      </c>
      <c r="D27" s="114">
        <v>108908</v>
      </c>
      <c r="E27" s="114">
        <v>167978</v>
      </c>
      <c r="F27" s="114">
        <v>57686</v>
      </c>
      <c r="G27" s="114">
        <v>22101</v>
      </c>
      <c r="H27" s="114">
        <v>70372</v>
      </c>
      <c r="I27" s="115">
        <v>61599</v>
      </c>
      <c r="J27" s="114">
        <v>45648</v>
      </c>
      <c r="K27" s="114">
        <v>15951</v>
      </c>
      <c r="L27" s="423">
        <v>16338</v>
      </c>
      <c r="M27" s="424">
        <v>17642</v>
      </c>
    </row>
    <row r="28" spans="1:13" ht="11.1" customHeight="1" x14ac:dyDescent="0.2">
      <c r="A28" s="422" t="s">
        <v>389</v>
      </c>
      <c r="B28" s="115">
        <v>231971</v>
      </c>
      <c r="C28" s="114">
        <v>121396</v>
      </c>
      <c r="D28" s="114">
        <v>110575</v>
      </c>
      <c r="E28" s="114">
        <v>173353</v>
      </c>
      <c r="F28" s="114">
        <v>58229</v>
      </c>
      <c r="G28" s="114">
        <v>24455</v>
      </c>
      <c r="H28" s="114">
        <v>70861</v>
      </c>
      <c r="I28" s="115">
        <v>61459</v>
      </c>
      <c r="J28" s="114">
        <v>45002</v>
      </c>
      <c r="K28" s="114">
        <v>16457</v>
      </c>
      <c r="L28" s="423">
        <v>22140</v>
      </c>
      <c r="M28" s="424">
        <v>19552</v>
      </c>
    </row>
    <row r="29" spans="1:13" s="110" customFormat="1" ht="11.1" customHeight="1" x14ac:dyDescent="0.2">
      <c r="A29" s="422" t="s">
        <v>390</v>
      </c>
      <c r="B29" s="115">
        <v>231311</v>
      </c>
      <c r="C29" s="114">
        <v>120697</v>
      </c>
      <c r="D29" s="114">
        <v>110614</v>
      </c>
      <c r="E29" s="114">
        <v>172430</v>
      </c>
      <c r="F29" s="114">
        <v>58760</v>
      </c>
      <c r="G29" s="114">
        <v>23818</v>
      </c>
      <c r="H29" s="114">
        <v>71364</v>
      </c>
      <c r="I29" s="115">
        <v>61474</v>
      </c>
      <c r="J29" s="114">
        <v>45166</v>
      </c>
      <c r="K29" s="114">
        <v>16308</v>
      </c>
      <c r="L29" s="423">
        <v>14845</v>
      </c>
      <c r="M29" s="424">
        <v>15688</v>
      </c>
    </row>
    <row r="30" spans="1:13" ht="15" customHeight="1" x14ac:dyDescent="0.2">
      <c r="A30" s="422" t="s">
        <v>395</v>
      </c>
      <c r="B30" s="115">
        <v>234019</v>
      </c>
      <c r="C30" s="114">
        <v>123153</v>
      </c>
      <c r="D30" s="114">
        <v>110866</v>
      </c>
      <c r="E30" s="114">
        <v>174075</v>
      </c>
      <c r="F30" s="114">
        <v>59871</v>
      </c>
      <c r="G30" s="114">
        <v>23083</v>
      </c>
      <c r="H30" s="114">
        <v>73255</v>
      </c>
      <c r="I30" s="115">
        <v>59879</v>
      </c>
      <c r="J30" s="114">
        <v>43864</v>
      </c>
      <c r="K30" s="114">
        <v>16015</v>
      </c>
      <c r="L30" s="423">
        <v>21034</v>
      </c>
      <c r="M30" s="424">
        <v>18193</v>
      </c>
    </row>
    <row r="31" spans="1:13" ht="11.1" customHeight="1" x14ac:dyDescent="0.2">
      <c r="A31" s="422" t="s">
        <v>388</v>
      </c>
      <c r="B31" s="115">
        <v>233412</v>
      </c>
      <c r="C31" s="114">
        <v>123077</v>
      </c>
      <c r="D31" s="114">
        <v>110335</v>
      </c>
      <c r="E31" s="114">
        <v>172754</v>
      </c>
      <c r="F31" s="114">
        <v>60599</v>
      </c>
      <c r="G31" s="114">
        <v>21782</v>
      </c>
      <c r="H31" s="114">
        <v>73981</v>
      </c>
      <c r="I31" s="115">
        <v>60237</v>
      </c>
      <c r="J31" s="114">
        <v>44148</v>
      </c>
      <c r="K31" s="114">
        <v>16089</v>
      </c>
      <c r="L31" s="423">
        <v>16341</v>
      </c>
      <c r="M31" s="424">
        <v>16962</v>
      </c>
    </row>
    <row r="32" spans="1:13" ht="11.1" customHeight="1" x14ac:dyDescent="0.2">
      <c r="A32" s="422" t="s">
        <v>389</v>
      </c>
      <c r="B32" s="115">
        <v>237854</v>
      </c>
      <c r="C32" s="114">
        <v>125420</v>
      </c>
      <c r="D32" s="114">
        <v>112434</v>
      </c>
      <c r="E32" s="114">
        <v>176123</v>
      </c>
      <c r="F32" s="114">
        <v>61689</v>
      </c>
      <c r="G32" s="114">
        <v>24575</v>
      </c>
      <c r="H32" s="114">
        <v>74770</v>
      </c>
      <c r="I32" s="115">
        <v>59962</v>
      </c>
      <c r="J32" s="114">
        <v>43189</v>
      </c>
      <c r="K32" s="114">
        <v>16773</v>
      </c>
      <c r="L32" s="423">
        <v>24639</v>
      </c>
      <c r="M32" s="424">
        <v>20225</v>
      </c>
    </row>
    <row r="33" spans="1:13" s="110" customFormat="1" ht="11.1" customHeight="1" x14ac:dyDescent="0.2">
      <c r="A33" s="422" t="s">
        <v>390</v>
      </c>
      <c r="B33" s="115">
        <v>238279</v>
      </c>
      <c r="C33" s="114">
        <v>125590</v>
      </c>
      <c r="D33" s="114">
        <v>112689</v>
      </c>
      <c r="E33" s="114">
        <v>175868</v>
      </c>
      <c r="F33" s="114">
        <v>62381</v>
      </c>
      <c r="G33" s="114">
        <v>24121</v>
      </c>
      <c r="H33" s="114">
        <v>75417</v>
      </c>
      <c r="I33" s="115">
        <v>60288</v>
      </c>
      <c r="J33" s="114">
        <v>43442</v>
      </c>
      <c r="K33" s="114">
        <v>16846</v>
      </c>
      <c r="L33" s="423">
        <v>16934</v>
      </c>
      <c r="M33" s="424">
        <v>16601</v>
      </c>
    </row>
    <row r="34" spans="1:13" ht="15" customHeight="1" x14ac:dyDescent="0.2">
      <c r="A34" s="422" t="s">
        <v>396</v>
      </c>
      <c r="B34" s="115">
        <v>237266</v>
      </c>
      <c r="C34" s="114">
        <v>124741</v>
      </c>
      <c r="D34" s="114">
        <v>112525</v>
      </c>
      <c r="E34" s="114">
        <v>174920</v>
      </c>
      <c r="F34" s="114">
        <v>62328</v>
      </c>
      <c r="G34" s="114">
        <v>23212</v>
      </c>
      <c r="H34" s="114">
        <v>75224</v>
      </c>
      <c r="I34" s="115">
        <v>59042</v>
      </c>
      <c r="J34" s="114">
        <v>42549</v>
      </c>
      <c r="K34" s="114">
        <v>16493</v>
      </c>
      <c r="L34" s="423">
        <v>18490</v>
      </c>
      <c r="M34" s="424">
        <v>20084</v>
      </c>
    </row>
    <row r="35" spans="1:13" ht="11.1" customHeight="1" x14ac:dyDescent="0.2">
      <c r="A35" s="422" t="s">
        <v>388</v>
      </c>
      <c r="B35" s="115">
        <v>238964</v>
      </c>
      <c r="C35" s="114">
        <v>126432</v>
      </c>
      <c r="D35" s="114">
        <v>112532</v>
      </c>
      <c r="E35" s="114">
        <v>175706</v>
      </c>
      <c r="F35" s="114">
        <v>63247</v>
      </c>
      <c r="G35" s="114">
        <v>22215</v>
      </c>
      <c r="H35" s="114">
        <v>76670</v>
      </c>
      <c r="I35" s="115">
        <v>59944</v>
      </c>
      <c r="J35" s="114">
        <v>43163</v>
      </c>
      <c r="K35" s="114">
        <v>16781</v>
      </c>
      <c r="L35" s="423">
        <v>17437</v>
      </c>
      <c r="M35" s="424">
        <v>17270</v>
      </c>
    </row>
    <row r="36" spans="1:13" ht="11.1" customHeight="1" x14ac:dyDescent="0.2">
      <c r="A36" s="422" t="s">
        <v>389</v>
      </c>
      <c r="B36" s="115">
        <v>243129</v>
      </c>
      <c r="C36" s="114">
        <v>128222</v>
      </c>
      <c r="D36" s="114">
        <v>114907</v>
      </c>
      <c r="E36" s="114">
        <v>179060</v>
      </c>
      <c r="F36" s="114">
        <v>64064</v>
      </c>
      <c r="G36" s="114">
        <v>24603</v>
      </c>
      <c r="H36" s="114">
        <v>77141</v>
      </c>
      <c r="I36" s="115">
        <v>59450</v>
      </c>
      <c r="J36" s="114">
        <v>42024</v>
      </c>
      <c r="K36" s="114">
        <v>17426</v>
      </c>
      <c r="L36" s="423">
        <v>24216</v>
      </c>
      <c r="M36" s="424">
        <v>20839</v>
      </c>
    </row>
    <row r="37" spans="1:13" s="110" customFormat="1" ht="11.1" customHeight="1" x14ac:dyDescent="0.2">
      <c r="A37" s="422" t="s">
        <v>390</v>
      </c>
      <c r="B37" s="115">
        <v>242497</v>
      </c>
      <c r="C37" s="114">
        <v>127418</v>
      </c>
      <c r="D37" s="114">
        <v>115079</v>
      </c>
      <c r="E37" s="114">
        <v>177838</v>
      </c>
      <c r="F37" s="114">
        <v>64657</v>
      </c>
      <c r="G37" s="114">
        <v>24076</v>
      </c>
      <c r="H37" s="114">
        <v>77524</v>
      </c>
      <c r="I37" s="115">
        <v>59752</v>
      </c>
      <c r="J37" s="114">
        <v>42271</v>
      </c>
      <c r="K37" s="114">
        <v>17481</v>
      </c>
      <c r="L37" s="423">
        <v>16476</v>
      </c>
      <c r="M37" s="424">
        <v>17165</v>
      </c>
    </row>
    <row r="38" spans="1:13" ht="15" customHeight="1" x14ac:dyDescent="0.2">
      <c r="A38" s="425" t="s">
        <v>397</v>
      </c>
      <c r="B38" s="115">
        <v>240474</v>
      </c>
      <c r="C38" s="114">
        <v>126101</v>
      </c>
      <c r="D38" s="114">
        <v>114373</v>
      </c>
      <c r="E38" s="114">
        <v>175849</v>
      </c>
      <c r="F38" s="114">
        <v>64625</v>
      </c>
      <c r="G38" s="114">
        <v>23286</v>
      </c>
      <c r="H38" s="114">
        <v>77192</v>
      </c>
      <c r="I38" s="115">
        <v>58264</v>
      </c>
      <c r="J38" s="114">
        <v>41139</v>
      </c>
      <c r="K38" s="114">
        <v>17125</v>
      </c>
      <c r="L38" s="423">
        <v>21267</v>
      </c>
      <c r="M38" s="424">
        <v>23179</v>
      </c>
    </row>
    <row r="39" spans="1:13" ht="11.1" customHeight="1" x14ac:dyDescent="0.2">
      <c r="A39" s="422" t="s">
        <v>388</v>
      </c>
      <c r="B39" s="115">
        <v>240680</v>
      </c>
      <c r="C39" s="114">
        <v>126379</v>
      </c>
      <c r="D39" s="114">
        <v>114301</v>
      </c>
      <c r="E39" s="114">
        <v>175089</v>
      </c>
      <c r="F39" s="114">
        <v>65591</v>
      </c>
      <c r="G39" s="114">
        <v>22373</v>
      </c>
      <c r="H39" s="114">
        <v>78060</v>
      </c>
      <c r="I39" s="115">
        <v>58921</v>
      </c>
      <c r="J39" s="114">
        <v>41497</v>
      </c>
      <c r="K39" s="114">
        <v>17424</v>
      </c>
      <c r="L39" s="423">
        <v>19133</v>
      </c>
      <c r="M39" s="424">
        <v>18762</v>
      </c>
    </row>
    <row r="40" spans="1:13" ht="11.1" customHeight="1" x14ac:dyDescent="0.2">
      <c r="A40" s="425" t="s">
        <v>389</v>
      </c>
      <c r="B40" s="115">
        <v>245213</v>
      </c>
      <c r="C40" s="114">
        <v>128958</v>
      </c>
      <c r="D40" s="114">
        <v>116255</v>
      </c>
      <c r="E40" s="114">
        <v>178781</v>
      </c>
      <c r="F40" s="114">
        <v>66432</v>
      </c>
      <c r="G40" s="114">
        <v>24595</v>
      </c>
      <c r="H40" s="114">
        <v>78998</v>
      </c>
      <c r="I40" s="115">
        <v>58309</v>
      </c>
      <c r="J40" s="114">
        <v>40437</v>
      </c>
      <c r="K40" s="114">
        <v>17872</v>
      </c>
      <c r="L40" s="423">
        <v>25326</v>
      </c>
      <c r="M40" s="424">
        <v>21636</v>
      </c>
    </row>
    <row r="41" spans="1:13" s="110" customFormat="1" ht="11.1" customHeight="1" x14ac:dyDescent="0.2">
      <c r="A41" s="422" t="s">
        <v>390</v>
      </c>
      <c r="B41" s="115">
        <v>246512</v>
      </c>
      <c r="C41" s="114">
        <v>129206</v>
      </c>
      <c r="D41" s="114">
        <v>117306</v>
      </c>
      <c r="E41" s="114">
        <v>178738</v>
      </c>
      <c r="F41" s="114">
        <v>67774</v>
      </c>
      <c r="G41" s="114">
        <v>24603</v>
      </c>
      <c r="H41" s="114">
        <v>79757</v>
      </c>
      <c r="I41" s="115">
        <v>58441</v>
      </c>
      <c r="J41" s="114">
        <v>40422</v>
      </c>
      <c r="K41" s="114">
        <v>18019</v>
      </c>
      <c r="L41" s="423">
        <v>18097</v>
      </c>
      <c r="M41" s="424">
        <v>17204</v>
      </c>
    </row>
    <row r="42" spans="1:13" ht="15" customHeight="1" x14ac:dyDescent="0.2">
      <c r="A42" s="422" t="s">
        <v>398</v>
      </c>
      <c r="B42" s="115">
        <v>245437</v>
      </c>
      <c r="C42" s="114">
        <v>128574</v>
      </c>
      <c r="D42" s="114">
        <v>116863</v>
      </c>
      <c r="E42" s="114">
        <v>177307</v>
      </c>
      <c r="F42" s="114">
        <v>68130</v>
      </c>
      <c r="G42" s="114">
        <v>23758</v>
      </c>
      <c r="H42" s="114">
        <v>79830</v>
      </c>
      <c r="I42" s="115">
        <v>58041</v>
      </c>
      <c r="J42" s="114">
        <v>40080</v>
      </c>
      <c r="K42" s="114">
        <v>17961</v>
      </c>
      <c r="L42" s="423">
        <v>20173</v>
      </c>
      <c r="M42" s="424">
        <v>21778</v>
      </c>
    </row>
    <row r="43" spans="1:13" ht="11.1" customHeight="1" x14ac:dyDescent="0.2">
      <c r="A43" s="422" t="s">
        <v>388</v>
      </c>
      <c r="B43" s="115">
        <v>246196</v>
      </c>
      <c r="C43" s="114">
        <v>129359</v>
      </c>
      <c r="D43" s="114">
        <v>116837</v>
      </c>
      <c r="E43" s="114">
        <v>177169</v>
      </c>
      <c r="F43" s="114">
        <v>69027</v>
      </c>
      <c r="G43" s="114">
        <v>22908</v>
      </c>
      <c r="H43" s="114">
        <v>80770</v>
      </c>
      <c r="I43" s="115">
        <v>58362</v>
      </c>
      <c r="J43" s="114">
        <v>40104</v>
      </c>
      <c r="K43" s="114">
        <v>18258</v>
      </c>
      <c r="L43" s="423">
        <v>19025</v>
      </c>
      <c r="M43" s="424">
        <v>18247</v>
      </c>
    </row>
    <row r="44" spans="1:13" ht="11.1" customHeight="1" x14ac:dyDescent="0.2">
      <c r="A44" s="422" t="s">
        <v>389</v>
      </c>
      <c r="B44" s="115">
        <v>249174</v>
      </c>
      <c r="C44" s="114">
        <v>130906</v>
      </c>
      <c r="D44" s="114">
        <v>118268</v>
      </c>
      <c r="E44" s="114">
        <v>179276</v>
      </c>
      <c r="F44" s="114">
        <v>69898</v>
      </c>
      <c r="G44" s="114">
        <v>24880</v>
      </c>
      <c r="H44" s="114">
        <v>81128</v>
      </c>
      <c r="I44" s="115">
        <v>57903</v>
      </c>
      <c r="J44" s="114">
        <v>39059</v>
      </c>
      <c r="K44" s="114">
        <v>18844</v>
      </c>
      <c r="L44" s="423">
        <v>25554</v>
      </c>
      <c r="M44" s="424">
        <v>22106</v>
      </c>
    </row>
    <row r="45" spans="1:13" s="110" customFormat="1" ht="11.1" customHeight="1" x14ac:dyDescent="0.2">
      <c r="A45" s="422" t="s">
        <v>390</v>
      </c>
      <c r="B45" s="115">
        <v>249926</v>
      </c>
      <c r="C45" s="114">
        <v>130747</v>
      </c>
      <c r="D45" s="114">
        <v>119179</v>
      </c>
      <c r="E45" s="114">
        <v>178672</v>
      </c>
      <c r="F45" s="114">
        <v>71254</v>
      </c>
      <c r="G45" s="114">
        <v>24694</v>
      </c>
      <c r="H45" s="114">
        <v>81953</v>
      </c>
      <c r="I45" s="115">
        <v>57985</v>
      </c>
      <c r="J45" s="114">
        <v>39109</v>
      </c>
      <c r="K45" s="114">
        <v>18876</v>
      </c>
      <c r="L45" s="423">
        <v>18240</v>
      </c>
      <c r="M45" s="424">
        <v>18240</v>
      </c>
    </row>
    <row r="46" spans="1:13" ht="15" customHeight="1" x14ac:dyDescent="0.2">
      <c r="A46" s="422" t="s">
        <v>399</v>
      </c>
      <c r="B46" s="115">
        <v>250190</v>
      </c>
      <c r="C46" s="114">
        <v>131049</v>
      </c>
      <c r="D46" s="114">
        <v>119141</v>
      </c>
      <c r="E46" s="114">
        <v>178852</v>
      </c>
      <c r="F46" s="114">
        <v>71338</v>
      </c>
      <c r="G46" s="114">
        <v>24024</v>
      </c>
      <c r="H46" s="114">
        <v>82713</v>
      </c>
      <c r="I46" s="115">
        <v>56885</v>
      </c>
      <c r="J46" s="114">
        <v>38304</v>
      </c>
      <c r="K46" s="114">
        <v>18581</v>
      </c>
      <c r="L46" s="423">
        <v>21118</v>
      </c>
      <c r="M46" s="424">
        <v>21226</v>
      </c>
    </row>
    <row r="47" spans="1:13" ht="11.1" customHeight="1" x14ac:dyDescent="0.2">
      <c r="A47" s="422" t="s">
        <v>388</v>
      </c>
      <c r="B47" s="115">
        <v>250602</v>
      </c>
      <c r="C47" s="114">
        <v>131405</v>
      </c>
      <c r="D47" s="114">
        <v>119197</v>
      </c>
      <c r="E47" s="114">
        <v>178559</v>
      </c>
      <c r="F47" s="114">
        <v>72043</v>
      </c>
      <c r="G47" s="114">
        <v>23279</v>
      </c>
      <c r="H47" s="114">
        <v>83410</v>
      </c>
      <c r="I47" s="115">
        <v>58579</v>
      </c>
      <c r="J47" s="114">
        <v>39521</v>
      </c>
      <c r="K47" s="114">
        <v>19058</v>
      </c>
      <c r="L47" s="423">
        <v>18676</v>
      </c>
      <c r="M47" s="424">
        <v>18739</v>
      </c>
    </row>
    <row r="48" spans="1:13" ht="11.1" customHeight="1" x14ac:dyDescent="0.2">
      <c r="A48" s="422" t="s">
        <v>389</v>
      </c>
      <c r="B48" s="115">
        <v>255066</v>
      </c>
      <c r="C48" s="114">
        <v>133873</v>
      </c>
      <c r="D48" s="114">
        <v>121193</v>
      </c>
      <c r="E48" s="114">
        <v>182590</v>
      </c>
      <c r="F48" s="114">
        <v>72476</v>
      </c>
      <c r="G48" s="114">
        <v>25438</v>
      </c>
      <c r="H48" s="114">
        <v>84325</v>
      </c>
      <c r="I48" s="115">
        <v>58155</v>
      </c>
      <c r="J48" s="114">
        <v>38417</v>
      </c>
      <c r="K48" s="114">
        <v>19738</v>
      </c>
      <c r="L48" s="423">
        <v>27672</v>
      </c>
      <c r="M48" s="424">
        <v>23464</v>
      </c>
    </row>
    <row r="49" spans="1:17" s="110" customFormat="1" ht="11.1" customHeight="1" x14ac:dyDescent="0.2">
      <c r="A49" s="422" t="s">
        <v>390</v>
      </c>
      <c r="B49" s="115">
        <v>256674</v>
      </c>
      <c r="C49" s="114">
        <v>134037</v>
      </c>
      <c r="D49" s="114">
        <v>122637</v>
      </c>
      <c r="E49" s="114">
        <v>182955</v>
      </c>
      <c r="F49" s="114">
        <v>73719</v>
      </c>
      <c r="G49" s="114">
        <v>25134</v>
      </c>
      <c r="H49" s="114">
        <v>85274</v>
      </c>
      <c r="I49" s="115">
        <v>58316</v>
      </c>
      <c r="J49" s="114">
        <v>38729</v>
      </c>
      <c r="K49" s="114">
        <v>19587</v>
      </c>
      <c r="L49" s="423">
        <v>20331</v>
      </c>
      <c r="M49" s="424">
        <v>19099</v>
      </c>
    </row>
    <row r="50" spans="1:17" ht="15" customHeight="1" x14ac:dyDescent="0.2">
      <c r="A50" s="422" t="s">
        <v>400</v>
      </c>
      <c r="B50" s="143">
        <v>256829</v>
      </c>
      <c r="C50" s="144">
        <v>134296</v>
      </c>
      <c r="D50" s="144">
        <v>122533</v>
      </c>
      <c r="E50" s="144">
        <v>182557</v>
      </c>
      <c r="F50" s="144">
        <v>74272</v>
      </c>
      <c r="G50" s="144">
        <v>24240</v>
      </c>
      <c r="H50" s="144">
        <v>85392</v>
      </c>
      <c r="I50" s="143">
        <v>56094</v>
      </c>
      <c r="J50" s="144">
        <v>37127</v>
      </c>
      <c r="K50" s="144">
        <v>18967</v>
      </c>
      <c r="L50" s="426">
        <v>22710</v>
      </c>
      <c r="M50" s="427">
        <v>23302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2.6535832767097007</v>
      </c>
      <c r="C6" s="480">
        <f>'Tabelle 3.3'!J11</f>
        <v>-1.3905247429023468</v>
      </c>
      <c r="D6" s="481">
        <f t="shared" ref="D6:E9" si="0">IF(OR(AND(B6&gt;=-50,B6&lt;=50),ISNUMBER(B6)=FALSE),B6,"")</f>
        <v>2.6535832767097007</v>
      </c>
      <c r="E6" s="481">
        <f t="shared" si="0"/>
        <v>-1.3905247429023468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2.6535832767097007</v>
      </c>
      <c r="C14" s="480">
        <f>'Tabelle 3.3'!J11</f>
        <v>-1.3905247429023468</v>
      </c>
      <c r="D14" s="481">
        <f>IF(OR(AND(B14&gt;=-50,B14&lt;=50),ISNUMBER(B14)=FALSE),B14,"")</f>
        <v>2.6535832767097007</v>
      </c>
      <c r="E14" s="481">
        <f>IF(OR(AND(C14&gt;=-50,C14&lt;=50),ISNUMBER(C14)=FALSE),C14,"")</f>
        <v>-1.3905247429023468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5.5172413793103452</v>
      </c>
      <c r="C15" s="480">
        <f>'Tabelle 3.3'!J12</f>
        <v>1.9801980198019802</v>
      </c>
      <c r="D15" s="481">
        <f t="shared" ref="D15:E45" si="3">IF(OR(AND(B15&gt;=-50,B15&lt;=50),ISNUMBER(B15)=FALSE),B15,"")</f>
        <v>5.5172413793103452</v>
      </c>
      <c r="E15" s="481">
        <f t="shared" si="3"/>
        <v>1.9801980198019802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11.219465096070291</v>
      </c>
      <c r="C16" s="480">
        <f>'Tabelle 3.3'!J13</f>
        <v>-10.071942446043165</v>
      </c>
      <c r="D16" s="481">
        <f t="shared" si="3"/>
        <v>11.219465096070291</v>
      </c>
      <c r="E16" s="481">
        <f t="shared" si="3"/>
        <v>-10.071942446043165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-3.0842115440394471</v>
      </c>
      <c r="C17" s="480">
        <f>'Tabelle 3.3'!J14</f>
        <v>-5.89155370177268</v>
      </c>
      <c r="D17" s="481">
        <f t="shared" si="3"/>
        <v>-3.0842115440394471</v>
      </c>
      <c r="E17" s="481">
        <f t="shared" si="3"/>
        <v>-5.89155370177268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-2.0337922403003756</v>
      </c>
      <c r="C18" s="480">
        <f>'Tabelle 3.3'!J15</f>
        <v>-5.8971141781681302</v>
      </c>
      <c r="D18" s="481">
        <f t="shared" si="3"/>
        <v>-2.0337922403003756</v>
      </c>
      <c r="E18" s="481">
        <f t="shared" si="3"/>
        <v>-5.8971141781681302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-4.5178236397748597</v>
      </c>
      <c r="C19" s="480">
        <f>'Tabelle 3.3'!J16</f>
        <v>-6.0190073917634637</v>
      </c>
      <c r="D19" s="481">
        <f t="shared" si="3"/>
        <v>-4.5178236397748597</v>
      </c>
      <c r="E19" s="481">
        <f t="shared" si="3"/>
        <v>-6.0190073917634637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0.69627851140456187</v>
      </c>
      <c r="C20" s="480">
        <f>'Tabelle 3.3'!J17</f>
        <v>-5.1724137931034484</v>
      </c>
      <c r="D20" s="481">
        <f t="shared" si="3"/>
        <v>0.69627851140456187</v>
      </c>
      <c r="E20" s="481">
        <f t="shared" si="3"/>
        <v>-5.1724137931034484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4.7558709241425916</v>
      </c>
      <c r="C21" s="480">
        <f>'Tabelle 3.3'!J18</f>
        <v>-3.7237237237237237</v>
      </c>
      <c r="D21" s="481">
        <f t="shared" si="3"/>
        <v>4.7558709241425916</v>
      </c>
      <c r="E21" s="481">
        <f t="shared" si="3"/>
        <v>-3.7237237237237237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1.3465933658657112</v>
      </c>
      <c r="C22" s="480">
        <f>'Tabelle 3.3'!J19</f>
        <v>-0.58210784313725494</v>
      </c>
      <c r="D22" s="481">
        <f t="shared" si="3"/>
        <v>1.3465933658657112</v>
      </c>
      <c r="E22" s="481">
        <f t="shared" si="3"/>
        <v>-0.58210784313725494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10.396404361921602</v>
      </c>
      <c r="C23" s="480">
        <f>'Tabelle 3.3'!J20</f>
        <v>-7.9926624737945495</v>
      </c>
      <c r="D23" s="481">
        <f t="shared" si="3"/>
        <v>10.396404361921602</v>
      </c>
      <c r="E23" s="481">
        <f t="shared" si="3"/>
        <v>-7.9926624737945495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-3.1832082290797885</v>
      </c>
      <c r="C24" s="480">
        <f>'Tabelle 3.3'!J21</f>
        <v>-15.318627450980392</v>
      </c>
      <c r="D24" s="481">
        <f t="shared" si="3"/>
        <v>-3.1832082290797885</v>
      </c>
      <c r="E24" s="481">
        <f t="shared" si="3"/>
        <v>-15.318627450980392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1.4786418400876231</v>
      </c>
      <c r="C25" s="480">
        <f>'Tabelle 3.3'!J22</f>
        <v>-2.8909329829172141</v>
      </c>
      <c r="D25" s="481">
        <f t="shared" si="3"/>
        <v>1.4786418400876231</v>
      </c>
      <c r="E25" s="481">
        <f t="shared" si="3"/>
        <v>-2.8909329829172141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-5.23943661971831</v>
      </c>
      <c r="C26" s="480">
        <f>'Tabelle 3.3'!J23</f>
        <v>-3.5294117647058822</v>
      </c>
      <c r="D26" s="481">
        <f t="shared" si="3"/>
        <v>-5.23943661971831</v>
      </c>
      <c r="E26" s="481">
        <f t="shared" si="3"/>
        <v>-3.5294117647058822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6.0949609123828221</v>
      </c>
      <c r="C27" s="480">
        <f>'Tabelle 3.3'!J24</f>
        <v>15.689655172413794</v>
      </c>
      <c r="D27" s="481">
        <f t="shared" si="3"/>
        <v>6.0949609123828221</v>
      </c>
      <c r="E27" s="481">
        <f t="shared" si="3"/>
        <v>15.689655172413794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6.063677832557711</v>
      </c>
      <c r="C28" s="480">
        <f>'Tabelle 3.3'!J25</f>
        <v>1.2465515479717992</v>
      </c>
      <c r="D28" s="481">
        <f t="shared" si="3"/>
        <v>6.063677832557711</v>
      </c>
      <c r="E28" s="481">
        <f t="shared" si="3"/>
        <v>1.2465515479717992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-4.6244725738396628</v>
      </c>
      <c r="C29" s="480">
        <f>'Tabelle 3.3'!J26</f>
        <v>20.227920227920229</v>
      </c>
      <c r="D29" s="481">
        <f t="shared" si="3"/>
        <v>-4.6244725738396628</v>
      </c>
      <c r="E29" s="481">
        <f t="shared" si="3"/>
        <v>20.227920227920229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4.4456177402323123</v>
      </c>
      <c r="C30" s="480">
        <f>'Tabelle 3.3'!J27</f>
        <v>-15.384615384615385</v>
      </c>
      <c r="D30" s="481">
        <f t="shared" si="3"/>
        <v>4.4456177402323123</v>
      </c>
      <c r="E30" s="481">
        <f t="shared" si="3"/>
        <v>-15.384615384615385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-0.67077451056859838</v>
      </c>
      <c r="C31" s="480">
        <f>'Tabelle 3.3'!J28</f>
        <v>-2.4900962082625919</v>
      </c>
      <c r="D31" s="481">
        <f t="shared" si="3"/>
        <v>-0.67077451056859838</v>
      </c>
      <c r="E31" s="481">
        <f t="shared" si="3"/>
        <v>-2.4900962082625919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1.9852941176470589</v>
      </c>
      <c r="C32" s="480">
        <f>'Tabelle 3.3'!J29</f>
        <v>-1.0706018518518519</v>
      </c>
      <c r="D32" s="481">
        <f t="shared" si="3"/>
        <v>1.9852941176470589</v>
      </c>
      <c r="E32" s="481">
        <f t="shared" si="3"/>
        <v>-1.0706018518518519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1.1274486775966552</v>
      </c>
      <c r="C33" s="480">
        <f>'Tabelle 3.3'!J30</f>
        <v>-2.2940563086548487</v>
      </c>
      <c r="D33" s="481">
        <f t="shared" si="3"/>
        <v>1.1274486775966552</v>
      </c>
      <c r="E33" s="481">
        <f t="shared" si="3"/>
        <v>-2.2940563086548487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2.1623636872029079</v>
      </c>
      <c r="C34" s="480">
        <f>'Tabelle 3.3'!J31</f>
        <v>-4.7095997592536865</v>
      </c>
      <c r="D34" s="481">
        <f t="shared" si="3"/>
        <v>2.1623636872029079</v>
      </c>
      <c r="E34" s="481">
        <f t="shared" si="3"/>
        <v>-4.7095997592536865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5.5172413793103452</v>
      </c>
      <c r="C37" s="480">
        <f>'Tabelle 3.3'!J34</f>
        <v>1.9801980198019802</v>
      </c>
      <c r="D37" s="481">
        <f t="shared" si="3"/>
        <v>5.5172413793103452</v>
      </c>
      <c r="E37" s="481">
        <f t="shared" si="3"/>
        <v>1.9801980198019802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2.5349222266271774</v>
      </c>
      <c r="C38" s="480">
        <f>'Tabelle 3.3'!J35</f>
        <v>-5.0779150994089202</v>
      </c>
      <c r="D38" s="481">
        <f t="shared" si="3"/>
        <v>2.5349222266271774</v>
      </c>
      <c r="E38" s="481">
        <f t="shared" si="3"/>
        <v>-5.0779150994089202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2.6761406421965206</v>
      </c>
      <c r="C39" s="480">
        <f>'Tabelle 3.3'!J36</f>
        <v>-1.1364278848872054</v>
      </c>
      <c r="D39" s="481">
        <f t="shared" si="3"/>
        <v>2.6761406421965206</v>
      </c>
      <c r="E39" s="481">
        <f t="shared" si="3"/>
        <v>-1.1364278848872054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2.6761406421965206</v>
      </c>
      <c r="C45" s="480">
        <f>'Tabelle 3.3'!J36</f>
        <v>-1.1364278848872054</v>
      </c>
      <c r="D45" s="481">
        <f t="shared" si="3"/>
        <v>2.6761406421965206</v>
      </c>
      <c r="E45" s="481">
        <f t="shared" si="3"/>
        <v>-1.1364278848872054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230769</v>
      </c>
      <c r="C51" s="487">
        <v>44243</v>
      </c>
      <c r="D51" s="487">
        <v>15541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228567</v>
      </c>
      <c r="C52" s="487">
        <v>45648</v>
      </c>
      <c r="D52" s="487">
        <v>15951</v>
      </c>
      <c r="E52" s="488">
        <f t="shared" ref="E52:G70" si="11">IF($A$51=37802,IF(COUNTBLANK(B$51:B$70)&gt;0,#N/A,B52/B$51*100),IF(COUNTBLANK(B$51:B$75)&gt;0,#N/A,B52/B$51*100))</f>
        <v>99.045799045799043</v>
      </c>
      <c r="F52" s="488">
        <f t="shared" si="11"/>
        <v>103.17564360463803</v>
      </c>
      <c r="G52" s="488">
        <f t="shared" si="11"/>
        <v>102.63818287111512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231971</v>
      </c>
      <c r="C53" s="487">
        <v>45002</v>
      </c>
      <c r="D53" s="487">
        <v>16457</v>
      </c>
      <c r="E53" s="488">
        <f t="shared" si="11"/>
        <v>100.52086718753385</v>
      </c>
      <c r="F53" s="488">
        <f t="shared" si="11"/>
        <v>101.71552561987207</v>
      </c>
      <c r="G53" s="488">
        <f t="shared" si="11"/>
        <v>105.89408660961328</v>
      </c>
      <c r="H53" s="489">
        <f>IF(ISERROR(L53)=TRUE,IF(MONTH(A53)=MONTH(MAX(A$51:A$75)),A53,""),"")</f>
        <v>41883</v>
      </c>
      <c r="I53" s="488">
        <f t="shared" si="12"/>
        <v>100.52086718753385</v>
      </c>
      <c r="J53" s="488">
        <f t="shared" si="10"/>
        <v>101.71552561987207</v>
      </c>
      <c r="K53" s="488">
        <f t="shared" si="10"/>
        <v>105.89408660961328</v>
      </c>
      <c r="L53" s="488" t="e">
        <f t="shared" si="13"/>
        <v>#N/A</v>
      </c>
    </row>
    <row r="54" spans="1:14" ht="15" customHeight="1" x14ac:dyDescent="0.2">
      <c r="A54" s="490" t="s">
        <v>463</v>
      </c>
      <c r="B54" s="487">
        <v>231311</v>
      </c>
      <c r="C54" s="487">
        <v>45166</v>
      </c>
      <c r="D54" s="487">
        <v>16308</v>
      </c>
      <c r="E54" s="488">
        <f t="shared" si="11"/>
        <v>100.23486690153356</v>
      </c>
      <c r="F54" s="488">
        <f t="shared" si="11"/>
        <v>102.0862057274597</v>
      </c>
      <c r="G54" s="488">
        <f t="shared" si="11"/>
        <v>104.93533234669583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234019</v>
      </c>
      <c r="C55" s="487">
        <v>43864</v>
      </c>
      <c r="D55" s="487">
        <v>16015</v>
      </c>
      <c r="E55" s="488">
        <f t="shared" si="11"/>
        <v>101.40833474166809</v>
      </c>
      <c r="F55" s="488">
        <f t="shared" si="11"/>
        <v>99.143367312343202</v>
      </c>
      <c r="G55" s="488">
        <f t="shared" si="11"/>
        <v>103.04999678270381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233412</v>
      </c>
      <c r="C56" s="487">
        <v>44148</v>
      </c>
      <c r="D56" s="487">
        <v>16089</v>
      </c>
      <c r="E56" s="488">
        <f t="shared" si="11"/>
        <v>101.14530114530113</v>
      </c>
      <c r="F56" s="488">
        <f t="shared" si="11"/>
        <v>99.785276766946183</v>
      </c>
      <c r="G56" s="488">
        <f t="shared" si="11"/>
        <v>103.52615661797826</v>
      </c>
      <c r="H56" s="489" t="str">
        <f t="shared" si="14"/>
        <v/>
      </c>
      <c r="I56" s="488" t="str">
        <f t="shared" si="12"/>
        <v/>
      </c>
      <c r="J56" s="488" t="str">
        <f t="shared" si="10"/>
        <v/>
      </c>
      <c r="K56" s="488" t="str">
        <f t="shared" si="10"/>
        <v/>
      </c>
      <c r="L56" s="488" t="e">
        <f t="shared" si="13"/>
        <v>#N/A</v>
      </c>
    </row>
    <row r="57" spans="1:14" ht="15" customHeight="1" x14ac:dyDescent="0.2">
      <c r="A57" s="490">
        <v>42248</v>
      </c>
      <c r="B57" s="487">
        <v>237854</v>
      </c>
      <c r="C57" s="487">
        <v>43189</v>
      </c>
      <c r="D57" s="487">
        <v>16773</v>
      </c>
      <c r="E57" s="488">
        <f t="shared" si="11"/>
        <v>103.07016973683641</v>
      </c>
      <c r="F57" s="488">
        <f t="shared" si="11"/>
        <v>97.61770223538187</v>
      </c>
      <c r="G57" s="488">
        <f t="shared" si="11"/>
        <v>107.92741779808249</v>
      </c>
      <c r="H57" s="489">
        <f t="shared" si="14"/>
        <v>42248</v>
      </c>
      <c r="I57" s="488">
        <f t="shared" si="12"/>
        <v>103.07016973683641</v>
      </c>
      <c r="J57" s="488">
        <f t="shared" si="10"/>
        <v>97.61770223538187</v>
      </c>
      <c r="K57" s="488">
        <f t="shared" si="10"/>
        <v>107.92741779808249</v>
      </c>
      <c r="L57" s="488" t="e">
        <f t="shared" si="13"/>
        <v>#N/A</v>
      </c>
    </row>
    <row r="58" spans="1:14" ht="15" customHeight="1" x14ac:dyDescent="0.2">
      <c r="A58" s="490" t="s">
        <v>466</v>
      </c>
      <c r="B58" s="487">
        <v>238279</v>
      </c>
      <c r="C58" s="487">
        <v>43442</v>
      </c>
      <c r="D58" s="487">
        <v>16846</v>
      </c>
      <c r="E58" s="488">
        <f t="shared" si="11"/>
        <v>103.25433658766991</v>
      </c>
      <c r="F58" s="488">
        <f t="shared" si="11"/>
        <v>98.18954410867255</v>
      </c>
      <c r="G58" s="488">
        <f t="shared" si="11"/>
        <v>108.39714304098835</v>
      </c>
      <c r="H58" s="489" t="str">
        <f t="shared" si="14"/>
        <v/>
      </c>
      <c r="I58" s="488" t="str">
        <f t="shared" si="12"/>
        <v/>
      </c>
      <c r="J58" s="488" t="str">
        <f t="shared" si="10"/>
        <v/>
      </c>
      <c r="K58" s="488" t="str">
        <f t="shared" si="10"/>
        <v/>
      </c>
      <c r="L58" s="488" t="e">
        <f t="shared" si="13"/>
        <v>#N/A</v>
      </c>
    </row>
    <row r="59" spans="1:14" ht="15" customHeight="1" x14ac:dyDescent="0.2">
      <c r="A59" s="490" t="s">
        <v>467</v>
      </c>
      <c r="B59" s="487">
        <v>237266</v>
      </c>
      <c r="C59" s="487">
        <v>42549</v>
      </c>
      <c r="D59" s="487">
        <v>16493</v>
      </c>
      <c r="E59" s="488">
        <f t="shared" si="11"/>
        <v>102.81536948203616</v>
      </c>
      <c r="F59" s="488">
        <f t="shared" si="11"/>
        <v>96.171145717966695</v>
      </c>
      <c r="G59" s="488">
        <f t="shared" si="11"/>
        <v>106.12573193488193</v>
      </c>
      <c r="H59" s="489" t="str">
        <f t="shared" si="14"/>
        <v/>
      </c>
      <c r="I59" s="488" t="str">
        <f t="shared" si="12"/>
        <v/>
      </c>
      <c r="J59" s="488" t="str">
        <f t="shared" si="10"/>
        <v/>
      </c>
      <c r="K59" s="488" t="str">
        <f t="shared" si="10"/>
        <v/>
      </c>
      <c r="L59" s="488" t="e">
        <f t="shared" si="13"/>
        <v>#N/A</v>
      </c>
    </row>
    <row r="60" spans="1:14" ht="15" customHeight="1" x14ac:dyDescent="0.2">
      <c r="A60" s="490" t="s">
        <v>468</v>
      </c>
      <c r="B60" s="487">
        <v>238964</v>
      </c>
      <c r="C60" s="487">
        <v>43163</v>
      </c>
      <c r="D60" s="487">
        <v>16781</v>
      </c>
      <c r="E60" s="488">
        <f t="shared" si="11"/>
        <v>103.55117021783688</v>
      </c>
      <c r="F60" s="488">
        <f t="shared" si="11"/>
        <v>97.558935876861881</v>
      </c>
      <c r="G60" s="488">
        <f t="shared" si="11"/>
        <v>107.9788945370311</v>
      </c>
      <c r="H60" s="489" t="str">
        <f t="shared" si="14"/>
        <v/>
      </c>
      <c r="I60" s="488" t="str">
        <f t="shared" si="12"/>
        <v/>
      </c>
      <c r="J60" s="488" t="str">
        <f t="shared" si="10"/>
        <v/>
      </c>
      <c r="K60" s="488" t="str">
        <f t="shared" si="10"/>
        <v/>
      </c>
      <c r="L60" s="488" t="e">
        <f t="shared" si="13"/>
        <v>#N/A</v>
      </c>
    </row>
    <row r="61" spans="1:14" ht="15" customHeight="1" x14ac:dyDescent="0.2">
      <c r="A61" s="490">
        <v>42614</v>
      </c>
      <c r="B61" s="487">
        <v>243129</v>
      </c>
      <c r="C61" s="487">
        <v>42024</v>
      </c>
      <c r="D61" s="487">
        <v>17426</v>
      </c>
      <c r="E61" s="488">
        <f t="shared" si="11"/>
        <v>105.35600535600535</v>
      </c>
      <c r="F61" s="488">
        <f t="shared" si="11"/>
        <v>94.984517324774544</v>
      </c>
      <c r="G61" s="488">
        <f t="shared" si="11"/>
        <v>112.12920661476096</v>
      </c>
      <c r="H61" s="489">
        <f t="shared" si="14"/>
        <v>42614</v>
      </c>
      <c r="I61" s="488">
        <f t="shared" si="12"/>
        <v>105.35600535600535</v>
      </c>
      <c r="J61" s="488">
        <f t="shared" si="10"/>
        <v>94.984517324774544</v>
      </c>
      <c r="K61" s="488">
        <f t="shared" si="10"/>
        <v>112.12920661476096</v>
      </c>
      <c r="L61" s="488" t="e">
        <f t="shared" si="13"/>
        <v>#N/A</v>
      </c>
    </row>
    <row r="62" spans="1:14" ht="15" customHeight="1" x14ac:dyDescent="0.2">
      <c r="A62" s="490" t="s">
        <v>469</v>
      </c>
      <c r="B62" s="487">
        <v>242497</v>
      </c>
      <c r="C62" s="487">
        <v>42271</v>
      </c>
      <c r="D62" s="487">
        <v>17481</v>
      </c>
      <c r="E62" s="488">
        <f t="shared" si="11"/>
        <v>105.08213841547176</v>
      </c>
      <c r="F62" s="488">
        <f t="shared" si="11"/>
        <v>95.542797730714469</v>
      </c>
      <c r="G62" s="488">
        <f t="shared" si="11"/>
        <v>112.48310919503251</v>
      </c>
      <c r="H62" s="489" t="str">
        <f t="shared" si="14"/>
        <v/>
      </c>
      <c r="I62" s="488" t="str">
        <f t="shared" si="12"/>
        <v/>
      </c>
      <c r="J62" s="488" t="str">
        <f t="shared" si="10"/>
        <v/>
      </c>
      <c r="K62" s="488" t="str">
        <f t="shared" si="10"/>
        <v/>
      </c>
      <c r="L62" s="488" t="e">
        <f t="shared" si="13"/>
        <v>#N/A</v>
      </c>
    </row>
    <row r="63" spans="1:14" ht="15" customHeight="1" x14ac:dyDescent="0.2">
      <c r="A63" s="490" t="s">
        <v>470</v>
      </c>
      <c r="B63" s="487">
        <v>240474</v>
      </c>
      <c r="C63" s="487">
        <v>41139</v>
      </c>
      <c r="D63" s="487">
        <v>17125</v>
      </c>
      <c r="E63" s="488">
        <f t="shared" si="11"/>
        <v>104.20550420550421</v>
      </c>
      <c r="F63" s="488">
        <f t="shared" si="11"/>
        <v>92.984200890536357</v>
      </c>
      <c r="G63" s="488">
        <f t="shared" si="11"/>
        <v>110.19239431182035</v>
      </c>
      <c r="H63" s="489" t="str">
        <f t="shared" si="14"/>
        <v/>
      </c>
      <c r="I63" s="488" t="str">
        <f t="shared" si="12"/>
        <v/>
      </c>
      <c r="J63" s="488" t="str">
        <f t="shared" si="10"/>
        <v/>
      </c>
      <c r="K63" s="488" t="str">
        <f t="shared" si="10"/>
        <v/>
      </c>
      <c r="L63" s="488" t="e">
        <f t="shared" si="13"/>
        <v>#N/A</v>
      </c>
    </row>
    <row r="64" spans="1:14" ht="15" customHeight="1" x14ac:dyDescent="0.2">
      <c r="A64" s="490" t="s">
        <v>471</v>
      </c>
      <c r="B64" s="487">
        <v>240680</v>
      </c>
      <c r="C64" s="487">
        <v>41497</v>
      </c>
      <c r="D64" s="487">
        <v>17424</v>
      </c>
      <c r="E64" s="488">
        <f t="shared" si="11"/>
        <v>104.29477096143762</v>
      </c>
      <c r="F64" s="488">
        <f t="shared" si="11"/>
        <v>93.793368442465479</v>
      </c>
      <c r="G64" s="488">
        <f t="shared" si="11"/>
        <v>112.1163374300238</v>
      </c>
      <c r="H64" s="489" t="str">
        <f t="shared" si="14"/>
        <v/>
      </c>
      <c r="I64" s="488" t="str">
        <f t="shared" si="12"/>
        <v/>
      </c>
      <c r="J64" s="488" t="str">
        <f t="shared" si="10"/>
        <v/>
      </c>
      <c r="K64" s="488" t="str">
        <f t="shared" si="10"/>
        <v/>
      </c>
      <c r="L64" s="488" t="e">
        <f t="shared" si="13"/>
        <v>#N/A</v>
      </c>
    </row>
    <row r="65" spans="1:12" ht="15" customHeight="1" x14ac:dyDescent="0.2">
      <c r="A65" s="490">
        <v>42979</v>
      </c>
      <c r="B65" s="487">
        <v>245213</v>
      </c>
      <c r="C65" s="487">
        <v>40437</v>
      </c>
      <c r="D65" s="487">
        <v>17872</v>
      </c>
      <c r="E65" s="488">
        <f t="shared" si="11"/>
        <v>106.25907292573959</v>
      </c>
      <c r="F65" s="488">
        <f t="shared" si="11"/>
        <v>91.39750921049658</v>
      </c>
      <c r="G65" s="488">
        <f t="shared" si="11"/>
        <v>114.99903481114471</v>
      </c>
      <c r="H65" s="489">
        <f t="shared" si="14"/>
        <v>42979</v>
      </c>
      <c r="I65" s="488">
        <f t="shared" si="12"/>
        <v>106.25907292573959</v>
      </c>
      <c r="J65" s="488">
        <f t="shared" si="10"/>
        <v>91.39750921049658</v>
      </c>
      <c r="K65" s="488">
        <f t="shared" si="10"/>
        <v>114.99903481114471</v>
      </c>
      <c r="L65" s="488" t="e">
        <f t="shared" si="13"/>
        <v>#N/A</v>
      </c>
    </row>
    <row r="66" spans="1:12" ht="15" customHeight="1" x14ac:dyDescent="0.2">
      <c r="A66" s="490" t="s">
        <v>472</v>
      </c>
      <c r="B66" s="487">
        <v>246512</v>
      </c>
      <c r="C66" s="487">
        <v>40422</v>
      </c>
      <c r="D66" s="487">
        <v>18019</v>
      </c>
      <c r="E66" s="488">
        <f t="shared" si="11"/>
        <v>106.82197348864015</v>
      </c>
      <c r="F66" s="488">
        <f t="shared" si="11"/>
        <v>91.363605542119657</v>
      </c>
      <c r="G66" s="488">
        <f t="shared" si="11"/>
        <v>115.94491988932501</v>
      </c>
      <c r="H66" s="489" t="str">
        <f t="shared" si="14"/>
        <v/>
      </c>
      <c r="I66" s="488" t="str">
        <f t="shared" si="12"/>
        <v/>
      </c>
      <c r="J66" s="488" t="str">
        <f t="shared" si="10"/>
        <v/>
      </c>
      <c r="K66" s="488" t="str">
        <f t="shared" si="10"/>
        <v/>
      </c>
      <c r="L66" s="488" t="e">
        <f t="shared" si="13"/>
        <v>#N/A</v>
      </c>
    </row>
    <row r="67" spans="1:12" ht="15" customHeight="1" x14ac:dyDescent="0.2">
      <c r="A67" s="490" t="s">
        <v>473</v>
      </c>
      <c r="B67" s="487">
        <v>245437</v>
      </c>
      <c r="C67" s="487">
        <v>40080</v>
      </c>
      <c r="D67" s="487">
        <v>17961</v>
      </c>
      <c r="E67" s="488">
        <f t="shared" si="11"/>
        <v>106.35613968947301</v>
      </c>
      <c r="F67" s="488">
        <f t="shared" si="11"/>
        <v>90.590601903125929</v>
      </c>
      <c r="G67" s="488">
        <f t="shared" si="11"/>
        <v>115.57171353194775</v>
      </c>
      <c r="H67" s="489" t="str">
        <f t="shared" si="14"/>
        <v/>
      </c>
      <c r="I67" s="488" t="str">
        <f t="shared" si="12"/>
        <v/>
      </c>
      <c r="J67" s="488" t="str">
        <f t="shared" si="12"/>
        <v/>
      </c>
      <c r="K67" s="488" t="str">
        <f t="shared" si="12"/>
        <v/>
      </c>
      <c r="L67" s="488" t="e">
        <f t="shared" si="13"/>
        <v>#N/A</v>
      </c>
    </row>
    <row r="68" spans="1:12" ht="15" customHeight="1" x14ac:dyDescent="0.2">
      <c r="A68" s="490" t="s">
        <v>474</v>
      </c>
      <c r="B68" s="487">
        <v>246196</v>
      </c>
      <c r="C68" s="487">
        <v>40104</v>
      </c>
      <c r="D68" s="487">
        <v>18258</v>
      </c>
      <c r="E68" s="488">
        <f t="shared" si="11"/>
        <v>106.68504001837336</v>
      </c>
      <c r="F68" s="488">
        <f t="shared" si="11"/>
        <v>90.644847772528991</v>
      </c>
      <c r="G68" s="488">
        <f t="shared" si="11"/>
        <v>117.48278746541408</v>
      </c>
      <c r="H68" s="489" t="str">
        <f t="shared" si="14"/>
        <v/>
      </c>
      <c r="I68" s="488" t="str">
        <f t="shared" si="12"/>
        <v/>
      </c>
      <c r="J68" s="488" t="str">
        <f t="shared" si="12"/>
        <v/>
      </c>
      <c r="K68" s="488" t="str">
        <f t="shared" si="12"/>
        <v/>
      </c>
      <c r="L68" s="488" t="e">
        <f t="shared" si="13"/>
        <v>#N/A</v>
      </c>
    </row>
    <row r="69" spans="1:12" ht="15" customHeight="1" x14ac:dyDescent="0.2">
      <c r="A69" s="490">
        <v>43344</v>
      </c>
      <c r="B69" s="487">
        <v>249174</v>
      </c>
      <c r="C69" s="487">
        <v>39059</v>
      </c>
      <c r="D69" s="487">
        <v>18844</v>
      </c>
      <c r="E69" s="488">
        <f t="shared" si="11"/>
        <v>107.97550797550797</v>
      </c>
      <c r="F69" s="488">
        <f t="shared" si="11"/>
        <v>88.282892208937</v>
      </c>
      <c r="G69" s="488">
        <f t="shared" si="11"/>
        <v>121.25345859339811</v>
      </c>
      <c r="H69" s="489">
        <f t="shared" si="14"/>
        <v>43344</v>
      </c>
      <c r="I69" s="488">
        <f t="shared" si="12"/>
        <v>107.97550797550797</v>
      </c>
      <c r="J69" s="488">
        <f t="shared" si="12"/>
        <v>88.282892208937</v>
      </c>
      <c r="K69" s="488">
        <f t="shared" si="12"/>
        <v>121.25345859339811</v>
      </c>
      <c r="L69" s="488" t="e">
        <f t="shared" si="13"/>
        <v>#N/A</v>
      </c>
    </row>
    <row r="70" spans="1:12" ht="15" customHeight="1" x14ac:dyDescent="0.2">
      <c r="A70" s="490" t="s">
        <v>475</v>
      </c>
      <c r="B70" s="487">
        <v>249926</v>
      </c>
      <c r="C70" s="487">
        <v>39109</v>
      </c>
      <c r="D70" s="487">
        <v>18876</v>
      </c>
      <c r="E70" s="488">
        <f t="shared" si="11"/>
        <v>108.30137496804164</v>
      </c>
      <c r="F70" s="488">
        <f t="shared" si="11"/>
        <v>88.395904436860079</v>
      </c>
      <c r="G70" s="488">
        <f t="shared" si="11"/>
        <v>121.45936554919246</v>
      </c>
      <c r="H70" s="489" t="str">
        <f t="shared" si="14"/>
        <v/>
      </c>
      <c r="I70" s="488" t="str">
        <f t="shared" si="12"/>
        <v/>
      </c>
      <c r="J70" s="488" t="str">
        <f t="shared" si="12"/>
        <v/>
      </c>
      <c r="K70" s="488" t="str">
        <f t="shared" si="12"/>
        <v/>
      </c>
      <c r="L70" s="488" t="e">
        <f t="shared" si="13"/>
        <v>#N/A</v>
      </c>
    </row>
    <row r="71" spans="1:12" ht="15" customHeight="1" x14ac:dyDescent="0.2">
      <c r="A71" s="490" t="s">
        <v>476</v>
      </c>
      <c r="B71" s="487">
        <v>250190</v>
      </c>
      <c r="C71" s="487">
        <v>38304</v>
      </c>
      <c r="D71" s="487">
        <v>18581</v>
      </c>
      <c r="E71" s="491">
        <f t="shared" ref="E71:G75" si="15">IF($A$51=37802,IF(COUNTBLANK(B$51:B$70)&gt;0,#N/A,IF(ISBLANK(B71)=FALSE,B71/B$51*100,#N/A)),IF(COUNTBLANK(B$51:B$75)&gt;0,#N/A,B71/B$51*100))</f>
        <v>108.41577508244175</v>
      </c>
      <c r="F71" s="491">
        <f t="shared" si="15"/>
        <v>86.576407567298787</v>
      </c>
      <c r="G71" s="491">
        <f t="shared" si="15"/>
        <v>119.56116080046328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250602</v>
      </c>
      <c r="C72" s="487">
        <v>39521</v>
      </c>
      <c r="D72" s="487">
        <v>19058</v>
      </c>
      <c r="E72" s="491">
        <f t="shared" si="15"/>
        <v>108.59430859430859</v>
      </c>
      <c r="F72" s="491">
        <f t="shared" si="15"/>
        <v>89.327125194946092</v>
      </c>
      <c r="G72" s="491">
        <f t="shared" si="15"/>
        <v>122.63046136027282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255066</v>
      </c>
      <c r="C73" s="487">
        <v>38417</v>
      </c>
      <c r="D73" s="487">
        <v>19738</v>
      </c>
      <c r="E73" s="491">
        <f t="shared" si="15"/>
        <v>110.52871052871053</v>
      </c>
      <c r="F73" s="491">
        <f t="shared" si="15"/>
        <v>86.831815202404911</v>
      </c>
      <c r="G73" s="491">
        <f t="shared" si="15"/>
        <v>127.00598417090276</v>
      </c>
      <c r="H73" s="492">
        <f>IF(A$51=37802,IF(ISERROR(L73)=TRUE,IF(ISBLANK(A73)=FALSE,IF(MONTH(A73)=MONTH(MAX(A$51:A$75)),A73,""),""),""),IF(ISERROR(L73)=TRUE,IF(MONTH(A73)=MONTH(MAX(A$51:A$75)),A73,""),""))</f>
        <v>43709</v>
      </c>
      <c r="I73" s="488">
        <f t="shared" si="12"/>
        <v>110.52871052871053</v>
      </c>
      <c r="J73" s="488">
        <f t="shared" si="12"/>
        <v>86.831815202404911</v>
      </c>
      <c r="K73" s="488">
        <f t="shared" si="12"/>
        <v>127.00598417090276</v>
      </c>
      <c r="L73" s="488" t="e">
        <f t="shared" si="13"/>
        <v>#N/A</v>
      </c>
    </row>
    <row r="74" spans="1:12" ht="15" customHeight="1" x14ac:dyDescent="0.2">
      <c r="A74" s="490" t="s">
        <v>478</v>
      </c>
      <c r="B74" s="487">
        <v>256674</v>
      </c>
      <c r="C74" s="487">
        <v>38729</v>
      </c>
      <c r="D74" s="487">
        <v>19587</v>
      </c>
      <c r="E74" s="491">
        <f t="shared" si="15"/>
        <v>111.22551122551123</v>
      </c>
      <c r="F74" s="491">
        <f t="shared" si="15"/>
        <v>87.537011504644795</v>
      </c>
      <c r="G74" s="491">
        <f t="shared" si="15"/>
        <v>126.03436072324818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256829</v>
      </c>
      <c r="C75" s="493">
        <v>37127</v>
      </c>
      <c r="D75" s="493">
        <v>18967</v>
      </c>
      <c r="E75" s="491">
        <f t="shared" si="15"/>
        <v>111.29267795934463</v>
      </c>
      <c r="F75" s="491">
        <f t="shared" si="15"/>
        <v>83.916099721989923</v>
      </c>
      <c r="G75" s="491">
        <f t="shared" si="15"/>
        <v>122.04491345473265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110.52871052871053</v>
      </c>
      <c r="J77" s="488">
        <f>IF(J75&lt;&gt;"",J75,IF(J74&lt;&gt;"",J74,IF(J73&lt;&gt;"",J73,IF(J72&lt;&gt;"",J72,IF(J71&lt;&gt;"",J71,IF(J70&lt;&gt;"",J70,""))))))</f>
        <v>86.831815202404911</v>
      </c>
      <c r="K77" s="488">
        <f>IF(K75&lt;&gt;"",K75,IF(K74&lt;&gt;"",K74,IF(K73&lt;&gt;"",K73,IF(K72&lt;&gt;"",K72,IF(K71&lt;&gt;"",K71,IF(K70&lt;&gt;"",K70,""))))))</f>
        <v>127.00598417090276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+10,5%</v>
      </c>
      <c r="J79" s="488" t="str">
        <f>"GeB - ausschließlich: "&amp;IF(J77&gt;100,"+","")&amp;TEXT(J77-100,"0,0")&amp;"%"</f>
        <v>GeB - ausschließlich: -13,2%</v>
      </c>
      <c r="K79" s="488" t="str">
        <f>"GeB - im Nebenjob: "&amp;IF(K77&gt;100,"+","")&amp;TEXT(K77-100,"0,0")&amp;"%"</f>
        <v>GeB - im Nebenjob: +27,0%</v>
      </c>
    </row>
    <row r="81" spans="9:9" ht="15" customHeight="1" x14ac:dyDescent="0.2">
      <c r="I81" s="488" t="str">
        <f>IF(ISERROR(HLOOKUP(1,I$78:K$79,2,FALSE)),"",HLOOKUP(1,I$78:K$79,2,FALSE))</f>
        <v>GeB - im Nebenjob: +27,0%</v>
      </c>
    </row>
    <row r="82" spans="9:9" ht="15" customHeight="1" x14ac:dyDescent="0.2">
      <c r="I82" s="488" t="str">
        <f>IF(ISERROR(HLOOKUP(2,I$78:K$79,2,FALSE)),"",HLOOKUP(2,I$78:K$79,2,FALSE))</f>
        <v>SvB: +10,5%</v>
      </c>
    </row>
    <row r="83" spans="9:9" ht="15" customHeight="1" x14ac:dyDescent="0.2">
      <c r="I83" s="488" t="str">
        <f>IF(ISERROR(HLOOKUP(3,I$78:K$79,2,FALSE)),"",HLOOKUP(3,I$78:K$79,2,FALSE))</f>
        <v>GeB - ausschließlich: -13,2%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256829</v>
      </c>
      <c r="E12" s="114">
        <v>256674</v>
      </c>
      <c r="F12" s="114">
        <v>255066</v>
      </c>
      <c r="G12" s="114">
        <v>250602</v>
      </c>
      <c r="H12" s="114">
        <v>250190</v>
      </c>
      <c r="I12" s="115">
        <v>6639</v>
      </c>
      <c r="J12" s="116">
        <v>2.6535832767097007</v>
      </c>
      <c r="N12" s="117"/>
    </row>
    <row r="13" spans="1:15" s="110" customFormat="1" ht="13.5" customHeight="1" x14ac:dyDescent="0.2">
      <c r="A13" s="118" t="s">
        <v>105</v>
      </c>
      <c r="B13" s="119" t="s">
        <v>106</v>
      </c>
      <c r="C13" s="113">
        <v>52.290045127302605</v>
      </c>
      <c r="D13" s="114">
        <v>134296</v>
      </c>
      <c r="E13" s="114">
        <v>134037</v>
      </c>
      <c r="F13" s="114">
        <v>133873</v>
      </c>
      <c r="G13" s="114">
        <v>131405</v>
      </c>
      <c r="H13" s="114">
        <v>131049</v>
      </c>
      <c r="I13" s="115">
        <v>3247</v>
      </c>
      <c r="J13" s="116">
        <v>2.4776991812222908</v>
      </c>
    </row>
    <row r="14" spans="1:15" s="110" customFormat="1" ht="13.5" customHeight="1" x14ac:dyDescent="0.2">
      <c r="A14" s="120"/>
      <c r="B14" s="119" t="s">
        <v>107</v>
      </c>
      <c r="C14" s="113">
        <v>47.709954872697395</v>
      </c>
      <c r="D14" s="114">
        <v>122533</v>
      </c>
      <c r="E14" s="114">
        <v>122637</v>
      </c>
      <c r="F14" s="114">
        <v>121193</v>
      </c>
      <c r="G14" s="114">
        <v>119197</v>
      </c>
      <c r="H14" s="114">
        <v>119141</v>
      </c>
      <c r="I14" s="115">
        <v>3392</v>
      </c>
      <c r="J14" s="116">
        <v>2.8470467765085066</v>
      </c>
    </row>
    <row r="15" spans="1:15" s="110" customFormat="1" ht="13.5" customHeight="1" x14ac:dyDescent="0.2">
      <c r="A15" s="118" t="s">
        <v>105</v>
      </c>
      <c r="B15" s="121" t="s">
        <v>108</v>
      </c>
      <c r="C15" s="113">
        <v>9.4381864976307188</v>
      </c>
      <c r="D15" s="114">
        <v>24240</v>
      </c>
      <c r="E15" s="114">
        <v>25134</v>
      </c>
      <c r="F15" s="114">
        <v>25438</v>
      </c>
      <c r="G15" s="114">
        <v>23279</v>
      </c>
      <c r="H15" s="114">
        <v>24024</v>
      </c>
      <c r="I15" s="115">
        <v>216</v>
      </c>
      <c r="J15" s="116">
        <v>0.89910089910089908</v>
      </c>
    </row>
    <row r="16" spans="1:15" s="110" customFormat="1" ht="13.5" customHeight="1" x14ac:dyDescent="0.2">
      <c r="A16" s="118"/>
      <c r="B16" s="121" t="s">
        <v>109</v>
      </c>
      <c r="C16" s="113">
        <v>69.607793512414872</v>
      </c>
      <c r="D16" s="114">
        <v>178773</v>
      </c>
      <c r="E16" s="114">
        <v>178095</v>
      </c>
      <c r="F16" s="114">
        <v>177258</v>
      </c>
      <c r="G16" s="114">
        <v>175955</v>
      </c>
      <c r="H16" s="114">
        <v>175604</v>
      </c>
      <c r="I16" s="115">
        <v>3169</v>
      </c>
      <c r="J16" s="116">
        <v>1.8046285961595407</v>
      </c>
    </row>
    <row r="17" spans="1:10" s="110" customFormat="1" ht="13.5" customHeight="1" x14ac:dyDescent="0.2">
      <c r="A17" s="118"/>
      <c r="B17" s="121" t="s">
        <v>110</v>
      </c>
      <c r="C17" s="113">
        <v>19.74465500391311</v>
      </c>
      <c r="D17" s="114">
        <v>50710</v>
      </c>
      <c r="E17" s="114">
        <v>50354</v>
      </c>
      <c r="F17" s="114">
        <v>49424</v>
      </c>
      <c r="G17" s="114">
        <v>48611</v>
      </c>
      <c r="H17" s="114">
        <v>47914</v>
      </c>
      <c r="I17" s="115">
        <v>2796</v>
      </c>
      <c r="J17" s="116">
        <v>5.8354551905497347</v>
      </c>
    </row>
    <row r="18" spans="1:10" s="110" customFormat="1" ht="13.5" customHeight="1" x14ac:dyDescent="0.2">
      <c r="A18" s="120"/>
      <c r="B18" s="121" t="s">
        <v>111</v>
      </c>
      <c r="C18" s="113">
        <v>1.2093649860412961</v>
      </c>
      <c r="D18" s="114">
        <v>3106</v>
      </c>
      <c r="E18" s="114">
        <v>3091</v>
      </c>
      <c r="F18" s="114">
        <v>2946</v>
      </c>
      <c r="G18" s="114">
        <v>2757</v>
      </c>
      <c r="H18" s="114">
        <v>2648</v>
      </c>
      <c r="I18" s="115">
        <v>458</v>
      </c>
      <c r="J18" s="116">
        <v>17.296072507552871</v>
      </c>
    </row>
    <row r="19" spans="1:10" s="110" customFormat="1" ht="13.5" customHeight="1" x14ac:dyDescent="0.2">
      <c r="A19" s="120"/>
      <c r="B19" s="121" t="s">
        <v>112</v>
      </c>
      <c r="C19" s="113">
        <v>0.38391303162804824</v>
      </c>
      <c r="D19" s="114">
        <v>986</v>
      </c>
      <c r="E19" s="114">
        <v>952</v>
      </c>
      <c r="F19" s="114">
        <v>903</v>
      </c>
      <c r="G19" s="114">
        <v>768</v>
      </c>
      <c r="H19" s="114">
        <v>756</v>
      </c>
      <c r="I19" s="115">
        <v>230</v>
      </c>
      <c r="J19" s="116">
        <v>30.423280423280424</v>
      </c>
    </row>
    <row r="20" spans="1:10" s="110" customFormat="1" ht="13.5" customHeight="1" x14ac:dyDescent="0.2">
      <c r="A20" s="118" t="s">
        <v>113</v>
      </c>
      <c r="B20" s="122" t="s">
        <v>114</v>
      </c>
      <c r="C20" s="113">
        <v>71.081147378216627</v>
      </c>
      <c r="D20" s="114">
        <v>182557</v>
      </c>
      <c r="E20" s="114">
        <v>182955</v>
      </c>
      <c r="F20" s="114">
        <v>182590</v>
      </c>
      <c r="G20" s="114">
        <v>178559</v>
      </c>
      <c r="H20" s="114">
        <v>178852</v>
      </c>
      <c r="I20" s="115">
        <v>3705</v>
      </c>
      <c r="J20" s="116">
        <v>2.0715451882002998</v>
      </c>
    </row>
    <row r="21" spans="1:10" s="110" customFormat="1" ht="13.5" customHeight="1" x14ac:dyDescent="0.2">
      <c r="A21" s="120"/>
      <c r="B21" s="122" t="s">
        <v>115</v>
      </c>
      <c r="C21" s="113">
        <v>28.918852621783365</v>
      </c>
      <c r="D21" s="114">
        <v>74272</v>
      </c>
      <c r="E21" s="114">
        <v>73719</v>
      </c>
      <c r="F21" s="114">
        <v>72476</v>
      </c>
      <c r="G21" s="114">
        <v>72043</v>
      </c>
      <c r="H21" s="114">
        <v>71338</v>
      </c>
      <c r="I21" s="115">
        <v>2934</v>
      </c>
      <c r="J21" s="116">
        <v>4.1128150494827445</v>
      </c>
    </row>
    <row r="22" spans="1:10" s="110" customFormat="1" ht="13.5" customHeight="1" x14ac:dyDescent="0.2">
      <c r="A22" s="118" t="s">
        <v>113</v>
      </c>
      <c r="B22" s="122" t="s">
        <v>116</v>
      </c>
      <c r="C22" s="113">
        <v>88.009142269759252</v>
      </c>
      <c r="D22" s="114">
        <v>226033</v>
      </c>
      <c r="E22" s="114">
        <v>226906</v>
      </c>
      <c r="F22" s="114">
        <v>225738</v>
      </c>
      <c r="G22" s="114">
        <v>222302</v>
      </c>
      <c r="H22" s="114">
        <v>222409</v>
      </c>
      <c r="I22" s="115">
        <v>3624</v>
      </c>
      <c r="J22" s="116">
        <v>1.6294304636952641</v>
      </c>
    </row>
    <row r="23" spans="1:10" s="110" customFormat="1" ht="13.5" customHeight="1" x14ac:dyDescent="0.2">
      <c r="A23" s="123"/>
      <c r="B23" s="124" t="s">
        <v>117</v>
      </c>
      <c r="C23" s="125">
        <v>11.899357159822294</v>
      </c>
      <c r="D23" s="114">
        <v>30561</v>
      </c>
      <c r="E23" s="114">
        <v>29538</v>
      </c>
      <c r="F23" s="114">
        <v>29120</v>
      </c>
      <c r="G23" s="114">
        <v>28074</v>
      </c>
      <c r="H23" s="114">
        <v>27554</v>
      </c>
      <c r="I23" s="115">
        <v>3007</v>
      </c>
      <c r="J23" s="116">
        <v>10.913116063003557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56094</v>
      </c>
      <c r="E26" s="114">
        <v>58316</v>
      </c>
      <c r="F26" s="114">
        <v>58155</v>
      </c>
      <c r="G26" s="114">
        <v>58579</v>
      </c>
      <c r="H26" s="140">
        <v>56885</v>
      </c>
      <c r="I26" s="115">
        <v>-791</v>
      </c>
      <c r="J26" s="116">
        <v>-1.3905247429023468</v>
      </c>
    </row>
    <row r="27" spans="1:10" s="110" customFormat="1" ht="13.5" customHeight="1" x14ac:dyDescent="0.2">
      <c r="A27" s="118" t="s">
        <v>105</v>
      </c>
      <c r="B27" s="119" t="s">
        <v>106</v>
      </c>
      <c r="C27" s="113">
        <v>41.669340749456268</v>
      </c>
      <c r="D27" s="115">
        <v>23374</v>
      </c>
      <c r="E27" s="114">
        <v>24280</v>
      </c>
      <c r="F27" s="114">
        <v>24217</v>
      </c>
      <c r="G27" s="114">
        <v>24457</v>
      </c>
      <c r="H27" s="140">
        <v>23491</v>
      </c>
      <c r="I27" s="115">
        <v>-117</v>
      </c>
      <c r="J27" s="116">
        <v>-0.49806308799114557</v>
      </c>
    </row>
    <row r="28" spans="1:10" s="110" customFormat="1" ht="13.5" customHeight="1" x14ac:dyDescent="0.2">
      <c r="A28" s="120"/>
      <c r="B28" s="119" t="s">
        <v>107</v>
      </c>
      <c r="C28" s="113">
        <v>58.330659250543732</v>
      </c>
      <c r="D28" s="115">
        <v>32720</v>
      </c>
      <c r="E28" s="114">
        <v>34036</v>
      </c>
      <c r="F28" s="114">
        <v>33938</v>
      </c>
      <c r="G28" s="114">
        <v>34122</v>
      </c>
      <c r="H28" s="140">
        <v>33394</v>
      </c>
      <c r="I28" s="115">
        <v>-674</v>
      </c>
      <c r="J28" s="116">
        <v>-2.0183266455051805</v>
      </c>
    </row>
    <row r="29" spans="1:10" s="110" customFormat="1" ht="13.5" customHeight="1" x14ac:dyDescent="0.2">
      <c r="A29" s="118" t="s">
        <v>105</v>
      </c>
      <c r="B29" s="121" t="s">
        <v>108</v>
      </c>
      <c r="C29" s="113">
        <v>17.697079901593753</v>
      </c>
      <c r="D29" s="115">
        <v>9927</v>
      </c>
      <c r="E29" s="114">
        <v>10635</v>
      </c>
      <c r="F29" s="114">
        <v>10588</v>
      </c>
      <c r="G29" s="114">
        <v>10946</v>
      </c>
      <c r="H29" s="140">
        <v>10138</v>
      </c>
      <c r="I29" s="115">
        <v>-211</v>
      </c>
      <c r="J29" s="116">
        <v>-2.0812783586506214</v>
      </c>
    </row>
    <row r="30" spans="1:10" s="110" customFormat="1" ht="13.5" customHeight="1" x14ac:dyDescent="0.2">
      <c r="A30" s="118"/>
      <c r="B30" s="121" t="s">
        <v>109</v>
      </c>
      <c r="C30" s="113">
        <v>50.832531108496454</v>
      </c>
      <c r="D30" s="115">
        <v>28514</v>
      </c>
      <c r="E30" s="114">
        <v>29525</v>
      </c>
      <c r="F30" s="114">
        <v>29606</v>
      </c>
      <c r="G30" s="114">
        <v>29744</v>
      </c>
      <c r="H30" s="140">
        <v>29403</v>
      </c>
      <c r="I30" s="115">
        <v>-889</v>
      </c>
      <c r="J30" s="116">
        <v>-3.0235010032989833</v>
      </c>
    </row>
    <row r="31" spans="1:10" s="110" customFormat="1" ht="13.5" customHeight="1" x14ac:dyDescent="0.2">
      <c r="A31" s="118"/>
      <c r="B31" s="121" t="s">
        <v>110</v>
      </c>
      <c r="C31" s="113">
        <v>17.976967233572218</v>
      </c>
      <c r="D31" s="115">
        <v>10084</v>
      </c>
      <c r="E31" s="114">
        <v>10329</v>
      </c>
      <c r="F31" s="114">
        <v>10384</v>
      </c>
      <c r="G31" s="114">
        <v>10365</v>
      </c>
      <c r="H31" s="140">
        <v>10030</v>
      </c>
      <c r="I31" s="115">
        <v>54</v>
      </c>
      <c r="J31" s="116">
        <v>0.53838484546360921</v>
      </c>
    </row>
    <row r="32" spans="1:10" s="110" customFormat="1" ht="13.5" customHeight="1" x14ac:dyDescent="0.2">
      <c r="A32" s="120"/>
      <c r="B32" s="121" t="s">
        <v>111</v>
      </c>
      <c r="C32" s="113">
        <v>13.49163903447784</v>
      </c>
      <c r="D32" s="115">
        <v>7568</v>
      </c>
      <c r="E32" s="114">
        <v>7827</v>
      </c>
      <c r="F32" s="114">
        <v>7577</v>
      </c>
      <c r="G32" s="114">
        <v>7524</v>
      </c>
      <c r="H32" s="140">
        <v>7314</v>
      </c>
      <c r="I32" s="115">
        <v>254</v>
      </c>
      <c r="J32" s="116">
        <v>3.4727919059338257</v>
      </c>
    </row>
    <row r="33" spans="1:10" s="110" customFormat="1" ht="13.5" customHeight="1" x14ac:dyDescent="0.2">
      <c r="A33" s="120"/>
      <c r="B33" s="121" t="s">
        <v>112</v>
      </c>
      <c r="C33" s="113">
        <v>1.3726958319962919</v>
      </c>
      <c r="D33" s="115">
        <v>770</v>
      </c>
      <c r="E33" s="114">
        <v>758</v>
      </c>
      <c r="F33" s="114">
        <v>754</v>
      </c>
      <c r="G33" s="114">
        <v>664</v>
      </c>
      <c r="H33" s="140">
        <v>639</v>
      </c>
      <c r="I33" s="115">
        <v>131</v>
      </c>
      <c r="J33" s="116">
        <v>20.500782472613459</v>
      </c>
    </row>
    <row r="34" spans="1:10" s="110" customFormat="1" ht="13.5" customHeight="1" x14ac:dyDescent="0.2">
      <c r="A34" s="118" t="s">
        <v>113</v>
      </c>
      <c r="B34" s="122" t="s">
        <v>116</v>
      </c>
      <c r="C34" s="113">
        <v>81.848326024173701</v>
      </c>
      <c r="D34" s="115">
        <v>45912</v>
      </c>
      <c r="E34" s="114">
        <v>47852</v>
      </c>
      <c r="F34" s="114">
        <v>47932</v>
      </c>
      <c r="G34" s="114">
        <v>48462</v>
      </c>
      <c r="H34" s="140">
        <v>46995</v>
      </c>
      <c r="I34" s="115">
        <v>-1083</v>
      </c>
      <c r="J34" s="116">
        <v>-2.3045004787743375</v>
      </c>
    </row>
    <row r="35" spans="1:10" s="110" customFormat="1" ht="13.5" customHeight="1" x14ac:dyDescent="0.2">
      <c r="A35" s="118"/>
      <c r="B35" s="119" t="s">
        <v>117</v>
      </c>
      <c r="C35" s="113">
        <v>17.853959425250473</v>
      </c>
      <c r="D35" s="115">
        <v>10015</v>
      </c>
      <c r="E35" s="114">
        <v>10302</v>
      </c>
      <c r="F35" s="114">
        <v>10056</v>
      </c>
      <c r="G35" s="114">
        <v>9946</v>
      </c>
      <c r="H35" s="140">
        <v>9732</v>
      </c>
      <c r="I35" s="115">
        <v>283</v>
      </c>
      <c r="J35" s="116">
        <v>2.9079325935059597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37127</v>
      </c>
      <c r="E37" s="114">
        <v>38729</v>
      </c>
      <c r="F37" s="114">
        <v>38417</v>
      </c>
      <c r="G37" s="114">
        <v>39521</v>
      </c>
      <c r="H37" s="140">
        <v>38304</v>
      </c>
      <c r="I37" s="115">
        <v>-1177</v>
      </c>
      <c r="J37" s="116">
        <v>-3.0727861319966583</v>
      </c>
    </row>
    <row r="38" spans="1:10" s="110" customFormat="1" ht="13.5" customHeight="1" x14ac:dyDescent="0.2">
      <c r="A38" s="118" t="s">
        <v>105</v>
      </c>
      <c r="B38" s="119" t="s">
        <v>106</v>
      </c>
      <c r="C38" s="113">
        <v>40.401863872653323</v>
      </c>
      <c r="D38" s="115">
        <v>15000</v>
      </c>
      <c r="E38" s="114">
        <v>15646</v>
      </c>
      <c r="F38" s="114">
        <v>15453</v>
      </c>
      <c r="G38" s="114">
        <v>16012</v>
      </c>
      <c r="H38" s="140">
        <v>15300</v>
      </c>
      <c r="I38" s="115">
        <v>-300</v>
      </c>
      <c r="J38" s="116">
        <v>-1.9607843137254901</v>
      </c>
    </row>
    <row r="39" spans="1:10" s="110" customFormat="1" ht="13.5" customHeight="1" x14ac:dyDescent="0.2">
      <c r="A39" s="120"/>
      <c r="B39" s="119" t="s">
        <v>107</v>
      </c>
      <c r="C39" s="113">
        <v>59.598136127346677</v>
      </c>
      <c r="D39" s="115">
        <v>22127</v>
      </c>
      <c r="E39" s="114">
        <v>23083</v>
      </c>
      <c r="F39" s="114">
        <v>22964</v>
      </c>
      <c r="G39" s="114">
        <v>23509</v>
      </c>
      <c r="H39" s="140">
        <v>23004</v>
      </c>
      <c r="I39" s="115">
        <v>-877</v>
      </c>
      <c r="J39" s="116">
        <v>-3.8123804555729439</v>
      </c>
    </row>
    <row r="40" spans="1:10" s="110" customFormat="1" ht="13.5" customHeight="1" x14ac:dyDescent="0.2">
      <c r="A40" s="118" t="s">
        <v>105</v>
      </c>
      <c r="B40" s="121" t="s">
        <v>108</v>
      </c>
      <c r="C40" s="113">
        <v>20.322137527944623</v>
      </c>
      <c r="D40" s="115">
        <v>7545</v>
      </c>
      <c r="E40" s="114">
        <v>8014</v>
      </c>
      <c r="F40" s="114">
        <v>7834</v>
      </c>
      <c r="G40" s="114">
        <v>8573</v>
      </c>
      <c r="H40" s="140">
        <v>7794</v>
      </c>
      <c r="I40" s="115">
        <v>-249</v>
      </c>
      <c r="J40" s="116">
        <v>-3.1947652040030792</v>
      </c>
    </row>
    <row r="41" spans="1:10" s="110" customFormat="1" ht="13.5" customHeight="1" x14ac:dyDescent="0.2">
      <c r="A41" s="118"/>
      <c r="B41" s="121" t="s">
        <v>109</v>
      </c>
      <c r="C41" s="113">
        <v>40.940555390955367</v>
      </c>
      <c r="D41" s="115">
        <v>15200</v>
      </c>
      <c r="E41" s="114">
        <v>15895</v>
      </c>
      <c r="F41" s="114">
        <v>15927</v>
      </c>
      <c r="G41" s="114">
        <v>16293</v>
      </c>
      <c r="H41" s="140">
        <v>16252</v>
      </c>
      <c r="I41" s="115">
        <v>-1052</v>
      </c>
      <c r="J41" s="116">
        <v>-6.4730494708343587</v>
      </c>
    </row>
    <row r="42" spans="1:10" s="110" customFormat="1" ht="13.5" customHeight="1" x14ac:dyDescent="0.2">
      <c r="A42" s="118"/>
      <c r="B42" s="121" t="s">
        <v>110</v>
      </c>
      <c r="C42" s="113">
        <v>18.95655452904894</v>
      </c>
      <c r="D42" s="115">
        <v>7038</v>
      </c>
      <c r="E42" s="114">
        <v>7230</v>
      </c>
      <c r="F42" s="114">
        <v>7299</v>
      </c>
      <c r="G42" s="114">
        <v>7329</v>
      </c>
      <c r="H42" s="140">
        <v>7123</v>
      </c>
      <c r="I42" s="115">
        <v>-85</v>
      </c>
      <c r="J42" s="116">
        <v>-1.1933174224343674</v>
      </c>
    </row>
    <row r="43" spans="1:10" s="110" customFormat="1" ht="13.5" customHeight="1" x14ac:dyDescent="0.2">
      <c r="A43" s="120"/>
      <c r="B43" s="121" t="s">
        <v>111</v>
      </c>
      <c r="C43" s="113">
        <v>19.778059094459557</v>
      </c>
      <c r="D43" s="115">
        <v>7343</v>
      </c>
      <c r="E43" s="114">
        <v>7590</v>
      </c>
      <c r="F43" s="114">
        <v>7357</v>
      </c>
      <c r="G43" s="114">
        <v>7326</v>
      </c>
      <c r="H43" s="140">
        <v>7135</v>
      </c>
      <c r="I43" s="115">
        <v>208</v>
      </c>
      <c r="J43" s="116">
        <v>2.9152067274001401</v>
      </c>
    </row>
    <row r="44" spans="1:10" s="110" customFormat="1" ht="13.5" customHeight="1" x14ac:dyDescent="0.2">
      <c r="A44" s="120"/>
      <c r="B44" s="121" t="s">
        <v>112</v>
      </c>
      <c r="C44" s="113">
        <v>1.8854203140571553</v>
      </c>
      <c r="D44" s="115">
        <v>700</v>
      </c>
      <c r="E44" s="114">
        <v>686</v>
      </c>
      <c r="F44" s="114">
        <v>687</v>
      </c>
      <c r="G44" s="114">
        <v>613</v>
      </c>
      <c r="H44" s="140">
        <v>592</v>
      </c>
      <c r="I44" s="115">
        <v>108</v>
      </c>
      <c r="J44" s="116">
        <v>18.243243243243242</v>
      </c>
    </row>
    <row r="45" spans="1:10" s="110" customFormat="1" ht="13.5" customHeight="1" x14ac:dyDescent="0.2">
      <c r="A45" s="118" t="s">
        <v>113</v>
      </c>
      <c r="B45" s="122" t="s">
        <v>116</v>
      </c>
      <c r="C45" s="113">
        <v>80.889918388234975</v>
      </c>
      <c r="D45" s="115">
        <v>30032</v>
      </c>
      <c r="E45" s="114">
        <v>31419</v>
      </c>
      <c r="F45" s="114">
        <v>31266</v>
      </c>
      <c r="G45" s="114">
        <v>32316</v>
      </c>
      <c r="H45" s="140">
        <v>31179</v>
      </c>
      <c r="I45" s="115">
        <v>-1147</v>
      </c>
      <c r="J45" s="116">
        <v>-3.6787581384906507</v>
      </c>
    </row>
    <row r="46" spans="1:10" s="110" customFormat="1" ht="13.5" customHeight="1" x14ac:dyDescent="0.2">
      <c r="A46" s="118"/>
      <c r="B46" s="119" t="s">
        <v>117</v>
      </c>
      <c r="C46" s="113">
        <v>18.660274193982815</v>
      </c>
      <c r="D46" s="115">
        <v>6928</v>
      </c>
      <c r="E46" s="114">
        <v>7148</v>
      </c>
      <c r="F46" s="114">
        <v>6986</v>
      </c>
      <c r="G46" s="114">
        <v>7034</v>
      </c>
      <c r="H46" s="140">
        <v>6967</v>
      </c>
      <c r="I46" s="115">
        <v>-39</v>
      </c>
      <c r="J46" s="116">
        <v>-0.55978182862064019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18967</v>
      </c>
      <c r="E48" s="114">
        <v>19587</v>
      </c>
      <c r="F48" s="114">
        <v>19738</v>
      </c>
      <c r="G48" s="114">
        <v>19058</v>
      </c>
      <c r="H48" s="140">
        <v>18581</v>
      </c>
      <c r="I48" s="115">
        <v>386</v>
      </c>
      <c r="J48" s="116">
        <v>2.0773908831602172</v>
      </c>
    </row>
    <row r="49" spans="1:12" s="110" customFormat="1" ht="13.5" customHeight="1" x14ac:dyDescent="0.2">
      <c r="A49" s="118" t="s">
        <v>105</v>
      </c>
      <c r="B49" s="119" t="s">
        <v>106</v>
      </c>
      <c r="C49" s="113">
        <v>44.150366425897609</v>
      </c>
      <c r="D49" s="115">
        <v>8374</v>
      </c>
      <c r="E49" s="114">
        <v>8634</v>
      </c>
      <c r="F49" s="114">
        <v>8764</v>
      </c>
      <c r="G49" s="114">
        <v>8445</v>
      </c>
      <c r="H49" s="140">
        <v>8191</v>
      </c>
      <c r="I49" s="115">
        <v>183</v>
      </c>
      <c r="J49" s="116">
        <v>2.2341594432914174</v>
      </c>
    </row>
    <row r="50" spans="1:12" s="110" customFormat="1" ht="13.5" customHeight="1" x14ac:dyDescent="0.2">
      <c r="A50" s="120"/>
      <c r="B50" s="119" t="s">
        <v>107</v>
      </c>
      <c r="C50" s="113">
        <v>55.849633574102391</v>
      </c>
      <c r="D50" s="115">
        <v>10593</v>
      </c>
      <c r="E50" s="114">
        <v>10953</v>
      </c>
      <c r="F50" s="114">
        <v>10974</v>
      </c>
      <c r="G50" s="114">
        <v>10613</v>
      </c>
      <c r="H50" s="140">
        <v>10390</v>
      </c>
      <c r="I50" s="115">
        <v>203</v>
      </c>
      <c r="J50" s="116">
        <v>1.9538017324350336</v>
      </c>
    </row>
    <row r="51" spans="1:12" s="110" customFormat="1" ht="13.5" customHeight="1" x14ac:dyDescent="0.2">
      <c r="A51" s="118" t="s">
        <v>105</v>
      </c>
      <c r="B51" s="121" t="s">
        <v>108</v>
      </c>
      <c r="C51" s="113">
        <v>12.55865450519323</v>
      </c>
      <c r="D51" s="115">
        <v>2382</v>
      </c>
      <c r="E51" s="114">
        <v>2621</v>
      </c>
      <c r="F51" s="114">
        <v>2754</v>
      </c>
      <c r="G51" s="114">
        <v>2373</v>
      </c>
      <c r="H51" s="140">
        <v>2344</v>
      </c>
      <c r="I51" s="115">
        <v>38</v>
      </c>
      <c r="J51" s="116">
        <v>1.6211604095563139</v>
      </c>
    </row>
    <row r="52" spans="1:12" s="110" customFormat="1" ht="13.5" customHeight="1" x14ac:dyDescent="0.2">
      <c r="A52" s="118"/>
      <c r="B52" s="121" t="s">
        <v>109</v>
      </c>
      <c r="C52" s="113">
        <v>70.195602889228667</v>
      </c>
      <c r="D52" s="115">
        <v>13314</v>
      </c>
      <c r="E52" s="114">
        <v>13630</v>
      </c>
      <c r="F52" s="114">
        <v>13679</v>
      </c>
      <c r="G52" s="114">
        <v>13451</v>
      </c>
      <c r="H52" s="140">
        <v>13151</v>
      </c>
      <c r="I52" s="115">
        <v>163</v>
      </c>
      <c r="J52" s="116">
        <v>1.2394494715230782</v>
      </c>
    </row>
    <row r="53" spans="1:12" s="110" customFormat="1" ht="13.5" customHeight="1" x14ac:dyDescent="0.2">
      <c r="A53" s="118"/>
      <c r="B53" s="121" t="s">
        <v>110</v>
      </c>
      <c r="C53" s="113">
        <v>16.05947171402963</v>
      </c>
      <c r="D53" s="115">
        <v>3046</v>
      </c>
      <c r="E53" s="114">
        <v>3099</v>
      </c>
      <c r="F53" s="114">
        <v>3085</v>
      </c>
      <c r="G53" s="114">
        <v>3036</v>
      </c>
      <c r="H53" s="140">
        <v>2907</v>
      </c>
      <c r="I53" s="115">
        <v>139</v>
      </c>
      <c r="J53" s="116">
        <v>4.7815617475060197</v>
      </c>
    </row>
    <row r="54" spans="1:12" s="110" customFormat="1" ht="13.5" customHeight="1" x14ac:dyDescent="0.2">
      <c r="A54" s="120"/>
      <c r="B54" s="121" t="s">
        <v>111</v>
      </c>
      <c r="C54" s="113">
        <v>1.186270891548479</v>
      </c>
      <c r="D54" s="115">
        <v>225</v>
      </c>
      <c r="E54" s="114">
        <v>237</v>
      </c>
      <c r="F54" s="114">
        <v>220</v>
      </c>
      <c r="G54" s="114">
        <v>198</v>
      </c>
      <c r="H54" s="140">
        <v>179</v>
      </c>
      <c r="I54" s="115">
        <v>46</v>
      </c>
      <c r="J54" s="116">
        <v>25.69832402234637</v>
      </c>
    </row>
    <row r="55" spans="1:12" s="110" customFormat="1" ht="13.5" customHeight="1" x14ac:dyDescent="0.2">
      <c r="A55" s="120"/>
      <c r="B55" s="121" t="s">
        <v>112</v>
      </c>
      <c r="C55" s="113">
        <v>0.36906205514841567</v>
      </c>
      <c r="D55" s="115">
        <v>70</v>
      </c>
      <c r="E55" s="114">
        <v>72</v>
      </c>
      <c r="F55" s="114">
        <v>67</v>
      </c>
      <c r="G55" s="114">
        <v>51</v>
      </c>
      <c r="H55" s="140">
        <v>47</v>
      </c>
      <c r="I55" s="115">
        <v>23</v>
      </c>
      <c r="J55" s="116">
        <v>48.936170212765958</v>
      </c>
    </row>
    <row r="56" spans="1:12" s="110" customFormat="1" ht="13.5" customHeight="1" x14ac:dyDescent="0.2">
      <c r="A56" s="118" t="s">
        <v>113</v>
      </c>
      <c r="B56" s="122" t="s">
        <v>116</v>
      </c>
      <c r="C56" s="113">
        <v>83.724363367954865</v>
      </c>
      <c r="D56" s="115">
        <v>15880</v>
      </c>
      <c r="E56" s="114">
        <v>16433</v>
      </c>
      <c r="F56" s="114">
        <v>16666</v>
      </c>
      <c r="G56" s="114">
        <v>16146</v>
      </c>
      <c r="H56" s="140">
        <v>15816</v>
      </c>
      <c r="I56" s="115">
        <v>64</v>
      </c>
      <c r="J56" s="116">
        <v>0.40465351542741529</v>
      </c>
    </row>
    <row r="57" spans="1:12" s="110" customFormat="1" ht="13.5" customHeight="1" x14ac:dyDescent="0.2">
      <c r="A57" s="142"/>
      <c r="B57" s="124" t="s">
        <v>117</v>
      </c>
      <c r="C57" s="125">
        <v>16.275636632045131</v>
      </c>
      <c r="D57" s="143">
        <v>3087</v>
      </c>
      <c r="E57" s="144">
        <v>3154</v>
      </c>
      <c r="F57" s="144">
        <v>3070</v>
      </c>
      <c r="G57" s="144">
        <v>2912</v>
      </c>
      <c r="H57" s="145">
        <v>2765</v>
      </c>
      <c r="I57" s="143">
        <v>322</v>
      </c>
      <c r="J57" s="146">
        <v>11.645569620253164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256829</v>
      </c>
      <c r="E12" s="236">
        <v>256674</v>
      </c>
      <c r="F12" s="114">
        <v>255066</v>
      </c>
      <c r="G12" s="114">
        <v>250602</v>
      </c>
      <c r="H12" s="140">
        <v>250190</v>
      </c>
      <c r="I12" s="115">
        <v>6639</v>
      </c>
      <c r="J12" s="116">
        <v>2.6535832767097007</v>
      </c>
    </row>
    <row r="13" spans="1:15" s="110" customFormat="1" ht="12" customHeight="1" x14ac:dyDescent="0.2">
      <c r="A13" s="118" t="s">
        <v>105</v>
      </c>
      <c r="B13" s="119" t="s">
        <v>106</v>
      </c>
      <c r="C13" s="113">
        <v>52.290045127302605</v>
      </c>
      <c r="D13" s="115">
        <v>134296</v>
      </c>
      <c r="E13" s="114">
        <v>134037</v>
      </c>
      <c r="F13" s="114">
        <v>133873</v>
      </c>
      <c r="G13" s="114">
        <v>131405</v>
      </c>
      <c r="H13" s="140">
        <v>131049</v>
      </c>
      <c r="I13" s="115">
        <v>3247</v>
      </c>
      <c r="J13" s="116">
        <v>2.4776991812222908</v>
      </c>
    </row>
    <row r="14" spans="1:15" s="110" customFormat="1" ht="12" customHeight="1" x14ac:dyDescent="0.2">
      <c r="A14" s="118"/>
      <c r="B14" s="119" t="s">
        <v>107</v>
      </c>
      <c r="C14" s="113">
        <v>47.709954872697395</v>
      </c>
      <c r="D14" s="115">
        <v>122533</v>
      </c>
      <c r="E14" s="114">
        <v>122637</v>
      </c>
      <c r="F14" s="114">
        <v>121193</v>
      </c>
      <c r="G14" s="114">
        <v>119197</v>
      </c>
      <c r="H14" s="140">
        <v>119141</v>
      </c>
      <c r="I14" s="115">
        <v>3392</v>
      </c>
      <c r="J14" s="116">
        <v>2.8470467765085066</v>
      </c>
    </row>
    <row r="15" spans="1:15" s="110" customFormat="1" ht="12" customHeight="1" x14ac:dyDescent="0.2">
      <c r="A15" s="118" t="s">
        <v>105</v>
      </c>
      <c r="B15" s="121" t="s">
        <v>108</v>
      </c>
      <c r="C15" s="113">
        <v>9.4381864976307188</v>
      </c>
      <c r="D15" s="115">
        <v>24240</v>
      </c>
      <c r="E15" s="114">
        <v>25134</v>
      </c>
      <c r="F15" s="114">
        <v>25438</v>
      </c>
      <c r="G15" s="114">
        <v>23279</v>
      </c>
      <c r="H15" s="140">
        <v>24024</v>
      </c>
      <c r="I15" s="115">
        <v>216</v>
      </c>
      <c r="J15" s="116">
        <v>0.89910089910089908</v>
      </c>
    </row>
    <row r="16" spans="1:15" s="110" customFormat="1" ht="12" customHeight="1" x14ac:dyDescent="0.2">
      <c r="A16" s="118"/>
      <c r="B16" s="121" t="s">
        <v>109</v>
      </c>
      <c r="C16" s="113">
        <v>69.607793512414872</v>
      </c>
      <c r="D16" s="115">
        <v>178773</v>
      </c>
      <c r="E16" s="114">
        <v>178095</v>
      </c>
      <c r="F16" s="114">
        <v>177258</v>
      </c>
      <c r="G16" s="114">
        <v>175955</v>
      </c>
      <c r="H16" s="140">
        <v>175604</v>
      </c>
      <c r="I16" s="115">
        <v>3169</v>
      </c>
      <c r="J16" s="116">
        <v>1.8046285961595407</v>
      </c>
    </row>
    <row r="17" spans="1:10" s="110" customFormat="1" ht="12" customHeight="1" x14ac:dyDescent="0.2">
      <c r="A17" s="118"/>
      <c r="B17" s="121" t="s">
        <v>110</v>
      </c>
      <c r="C17" s="113">
        <v>19.74465500391311</v>
      </c>
      <c r="D17" s="115">
        <v>50710</v>
      </c>
      <c r="E17" s="114">
        <v>50354</v>
      </c>
      <c r="F17" s="114">
        <v>49424</v>
      </c>
      <c r="G17" s="114">
        <v>48611</v>
      </c>
      <c r="H17" s="140">
        <v>47914</v>
      </c>
      <c r="I17" s="115">
        <v>2796</v>
      </c>
      <c r="J17" s="116">
        <v>5.8354551905497347</v>
      </c>
    </row>
    <row r="18" spans="1:10" s="110" customFormat="1" ht="12" customHeight="1" x14ac:dyDescent="0.2">
      <c r="A18" s="120"/>
      <c r="B18" s="121" t="s">
        <v>111</v>
      </c>
      <c r="C18" s="113">
        <v>1.2093649860412961</v>
      </c>
      <c r="D18" s="115">
        <v>3106</v>
      </c>
      <c r="E18" s="114">
        <v>3091</v>
      </c>
      <c r="F18" s="114">
        <v>2946</v>
      </c>
      <c r="G18" s="114">
        <v>2757</v>
      </c>
      <c r="H18" s="140">
        <v>2648</v>
      </c>
      <c r="I18" s="115">
        <v>458</v>
      </c>
      <c r="J18" s="116">
        <v>17.296072507552871</v>
      </c>
    </row>
    <row r="19" spans="1:10" s="110" customFormat="1" ht="12" customHeight="1" x14ac:dyDescent="0.2">
      <c r="A19" s="120"/>
      <c r="B19" s="121" t="s">
        <v>112</v>
      </c>
      <c r="C19" s="113">
        <v>0.38391303162804824</v>
      </c>
      <c r="D19" s="115">
        <v>986</v>
      </c>
      <c r="E19" s="114">
        <v>952</v>
      </c>
      <c r="F19" s="114">
        <v>903</v>
      </c>
      <c r="G19" s="114">
        <v>768</v>
      </c>
      <c r="H19" s="140">
        <v>756</v>
      </c>
      <c r="I19" s="115">
        <v>230</v>
      </c>
      <c r="J19" s="116">
        <v>30.423280423280424</v>
      </c>
    </row>
    <row r="20" spans="1:10" s="110" customFormat="1" ht="12" customHeight="1" x14ac:dyDescent="0.2">
      <c r="A20" s="118" t="s">
        <v>113</v>
      </c>
      <c r="B20" s="119" t="s">
        <v>181</v>
      </c>
      <c r="C20" s="113">
        <v>71.081147378216627</v>
      </c>
      <c r="D20" s="115">
        <v>182557</v>
      </c>
      <c r="E20" s="114">
        <v>182955</v>
      </c>
      <c r="F20" s="114">
        <v>182590</v>
      </c>
      <c r="G20" s="114">
        <v>178559</v>
      </c>
      <c r="H20" s="140">
        <v>178852</v>
      </c>
      <c r="I20" s="115">
        <v>3705</v>
      </c>
      <c r="J20" s="116">
        <v>2.0715451882002998</v>
      </c>
    </row>
    <row r="21" spans="1:10" s="110" customFormat="1" ht="12" customHeight="1" x14ac:dyDescent="0.2">
      <c r="A21" s="118"/>
      <c r="B21" s="119" t="s">
        <v>182</v>
      </c>
      <c r="C21" s="113">
        <v>28.918852621783365</v>
      </c>
      <c r="D21" s="115">
        <v>74272</v>
      </c>
      <c r="E21" s="114">
        <v>73719</v>
      </c>
      <c r="F21" s="114">
        <v>72476</v>
      </c>
      <c r="G21" s="114">
        <v>72043</v>
      </c>
      <c r="H21" s="140">
        <v>71338</v>
      </c>
      <c r="I21" s="115">
        <v>2934</v>
      </c>
      <c r="J21" s="116">
        <v>4.1128150494827445</v>
      </c>
    </row>
    <row r="22" spans="1:10" s="110" customFormat="1" ht="12" customHeight="1" x14ac:dyDescent="0.2">
      <c r="A22" s="118" t="s">
        <v>113</v>
      </c>
      <c r="B22" s="119" t="s">
        <v>116</v>
      </c>
      <c r="C22" s="113">
        <v>88.009142269759252</v>
      </c>
      <c r="D22" s="115">
        <v>226033</v>
      </c>
      <c r="E22" s="114">
        <v>226906</v>
      </c>
      <c r="F22" s="114">
        <v>225738</v>
      </c>
      <c r="G22" s="114">
        <v>222302</v>
      </c>
      <c r="H22" s="140">
        <v>222409</v>
      </c>
      <c r="I22" s="115">
        <v>3624</v>
      </c>
      <c r="J22" s="116">
        <v>1.6294304636952641</v>
      </c>
    </row>
    <row r="23" spans="1:10" s="110" customFormat="1" ht="12" customHeight="1" x14ac:dyDescent="0.2">
      <c r="A23" s="118"/>
      <c r="B23" s="119" t="s">
        <v>117</v>
      </c>
      <c r="C23" s="113">
        <v>11.899357159822294</v>
      </c>
      <c r="D23" s="115">
        <v>30561</v>
      </c>
      <c r="E23" s="114">
        <v>29538</v>
      </c>
      <c r="F23" s="114">
        <v>29120</v>
      </c>
      <c r="G23" s="114">
        <v>28074</v>
      </c>
      <c r="H23" s="140">
        <v>27554</v>
      </c>
      <c r="I23" s="115">
        <v>3007</v>
      </c>
      <c r="J23" s="116">
        <v>10.913116063003557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209427</v>
      </c>
      <c r="E64" s="236">
        <v>210103</v>
      </c>
      <c r="F64" s="236">
        <v>210004</v>
      </c>
      <c r="G64" s="236">
        <v>206496</v>
      </c>
      <c r="H64" s="140">
        <v>205796</v>
      </c>
      <c r="I64" s="115">
        <v>3631</v>
      </c>
      <c r="J64" s="116">
        <v>1.7643685980291162</v>
      </c>
    </row>
    <row r="65" spans="1:12" s="110" customFormat="1" ht="12" customHeight="1" x14ac:dyDescent="0.2">
      <c r="A65" s="118" t="s">
        <v>105</v>
      </c>
      <c r="B65" s="119" t="s">
        <v>106</v>
      </c>
      <c r="C65" s="113">
        <v>53.540851943636682</v>
      </c>
      <c r="D65" s="235">
        <v>112129</v>
      </c>
      <c r="E65" s="236">
        <v>112497</v>
      </c>
      <c r="F65" s="236">
        <v>112803</v>
      </c>
      <c r="G65" s="236">
        <v>110799</v>
      </c>
      <c r="H65" s="140">
        <v>110213</v>
      </c>
      <c r="I65" s="115">
        <v>1916</v>
      </c>
      <c r="J65" s="116">
        <v>1.7384519067623601</v>
      </c>
    </row>
    <row r="66" spans="1:12" s="110" customFormat="1" ht="12" customHeight="1" x14ac:dyDescent="0.2">
      <c r="A66" s="118"/>
      <c r="B66" s="119" t="s">
        <v>107</v>
      </c>
      <c r="C66" s="113">
        <v>46.459148056363318</v>
      </c>
      <c r="D66" s="235">
        <v>97298</v>
      </c>
      <c r="E66" s="236">
        <v>97606</v>
      </c>
      <c r="F66" s="236">
        <v>97201</v>
      </c>
      <c r="G66" s="236">
        <v>95697</v>
      </c>
      <c r="H66" s="140">
        <v>95583</v>
      </c>
      <c r="I66" s="115">
        <v>1715</v>
      </c>
      <c r="J66" s="116">
        <v>1.7942521159620435</v>
      </c>
    </row>
    <row r="67" spans="1:12" s="110" customFormat="1" ht="12" customHeight="1" x14ac:dyDescent="0.2">
      <c r="A67" s="118" t="s">
        <v>105</v>
      </c>
      <c r="B67" s="121" t="s">
        <v>108</v>
      </c>
      <c r="C67" s="113">
        <v>9.2882006618057851</v>
      </c>
      <c r="D67" s="235">
        <v>19452</v>
      </c>
      <c r="E67" s="236">
        <v>20304</v>
      </c>
      <c r="F67" s="236">
        <v>20482</v>
      </c>
      <c r="G67" s="236">
        <v>18721</v>
      </c>
      <c r="H67" s="140">
        <v>19342</v>
      </c>
      <c r="I67" s="115">
        <v>110</v>
      </c>
      <c r="J67" s="116">
        <v>0.56871057801675107</v>
      </c>
    </row>
    <row r="68" spans="1:12" s="110" customFormat="1" ht="12" customHeight="1" x14ac:dyDescent="0.2">
      <c r="A68" s="118"/>
      <c r="B68" s="121" t="s">
        <v>109</v>
      </c>
      <c r="C68" s="113">
        <v>70.207757356978803</v>
      </c>
      <c r="D68" s="235">
        <v>147034</v>
      </c>
      <c r="E68" s="236">
        <v>147128</v>
      </c>
      <c r="F68" s="236">
        <v>147311</v>
      </c>
      <c r="G68" s="236">
        <v>146315</v>
      </c>
      <c r="H68" s="140">
        <v>145690</v>
      </c>
      <c r="I68" s="115">
        <v>1344</v>
      </c>
      <c r="J68" s="116">
        <v>0.92250669229185256</v>
      </c>
    </row>
    <row r="69" spans="1:12" s="110" customFormat="1" ht="12" customHeight="1" x14ac:dyDescent="0.2">
      <c r="A69" s="118"/>
      <c r="B69" s="121" t="s">
        <v>110</v>
      </c>
      <c r="C69" s="113">
        <v>19.315083537461742</v>
      </c>
      <c r="D69" s="235">
        <v>40451</v>
      </c>
      <c r="E69" s="236">
        <v>40165</v>
      </c>
      <c r="F69" s="236">
        <v>39794</v>
      </c>
      <c r="G69" s="236">
        <v>39196</v>
      </c>
      <c r="H69" s="140">
        <v>38593</v>
      </c>
      <c r="I69" s="115">
        <v>1858</v>
      </c>
      <c r="J69" s="116">
        <v>4.8143445702588554</v>
      </c>
    </row>
    <row r="70" spans="1:12" s="110" customFormat="1" ht="12" customHeight="1" x14ac:dyDescent="0.2">
      <c r="A70" s="120"/>
      <c r="B70" s="121" t="s">
        <v>111</v>
      </c>
      <c r="C70" s="113">
        <v>1.1889584437536707</v>
      </c>
      <c r="D70" s="235">
        <v>2490</v>
      </c>
      <c r="E70" s="236">
        <v>2506</v>
      </c>
      <c r="F70" s="236">
        <v>2417</v>
      </c>
      <c r="G70" s="236">
        <v>2264</v>
      </c>
      <c r="H70" s="140">
        <v>2171</v>
      </c>
      <c r="I70" s="115">
        <v>319</v>
      </c>
      <c r="J70" s="116">
        <v>14.693689543988945</v>
      </c>
    </row>
    <row r="71" spans="1:12" s="110" customFormat="1" ht="12" customHeight="1" x14ac:dyDescent="0.2">
      <c r="A71" s="120"/>
      <c r="B71" s="121" t="s">
        <v>112</v>
      </c>
      <c r="C71" s="113">
        <v>0.3829496674258811</v>
      </c>
      <c r="D71" s="235">
        <v>802</v>
      </c>
      <c r="E71" s="236">
        <v>791</v>
      </c>
      <c r="F71" s="236">
        <v>776</v>
      </c>
      <c r="G71" s="236">
        <v>652</v>
      </c>
      <c r="H71" s="140">
        <v>624</v>
      </c>
      <c r="I71" s="115">
        <v>178</v>
      </c>
      <c r="J71" s="116">
        <v>28.525641025641026</v>
      </c>
    </row>
    <row r="72" spans="1:12" s="110" customFormat="1" ht="12" customHeight="1" x14ac:dyDescent="0.2">
      <c r="A72" s="118" t="s">
        <v>113</v>
      </c>
      <c r="B72" s="119" t="s">
        <v>181</v>
      </c>
      <c r="C72" s="113">
        <v>71.192348646545099</v>
      </c>
      <c r="D72" s="235">
        <v>149096</v>
      </c>
      <c r="E72" s="236">
        <v>149699</v>
      </c>
      <c r="F72" s="236">
        <v>150289</v>
      </c>
      <c r="G72" s="236">
        <v>147400</v>
      </c>
      <c r="H72" s="140">
        <v>147405</v>
      </c>
      <c r="I72" s="115">
        <v>1691</v>
      </c>
      <c r="J72" s="116">
        <v>1.1471795393643363</v>
      </c>
    </row>
    <row r="73" spans="1:12" s="110" customFormat="1" ht="12" customHeight="1" x14ac:dyDescent="0.2">
      <c r="A73" s="118"/>
      <c r="B73" s="119" t="s">
        <v>182</v>
      </c>
      <c r="C73" s="113">
        <v>28.807651353454904</v>
      </c>
      <c r="D73" s="115">
        <v>60331</v>
      </c>
      <c r="E73" s="114">
        <v>60404</v>
      </c>
      <c r="F73" s="114">
        <v>59715</v>
      </c>
      <c r="G73" s="114">
        <v>59096</v>
      </c>
      <c r="H73" s="140">
        <v>58391</v>
      </c>
      <c r="I73" s="115">
        <v>1940</v>
      </c>
      <c r="J73" s="116">
        <v>3.3224298265143601</v>
      </c>
    </row>
    <row r="74" spans="1:12" s="110" customFormat="1" ht="12" customHeight="1" x14ac:dyDescent="0.2">
      <c r="A74" s="118" t="s">
        <v>113</v>
      </c>
      <c r="B74" s="119" t="s">
        <v>116</v>
      </c>
      <c r="C74" s="113">
        <v>87.43667244433621</v>
      </c>
      <c r="D74" s="115">
        <v>183116</v>
      </c>
      <c r="E74" s="114">
        <v>184097</v>
      </c>
      <c r="F74" s="114">
        <v>184275</v>
      </c>
      <c r="G74" s="114">
        <v>181674</v>
      </c>
      <c r="H74" s="140">
        <v>181564</v>
      </c>
      <c r="I74" s="115">
        <v>1552</v>
      </c>
      <c r="J74" s="116">
        <v>0.85479500341477388</v>
      </c>
    </row>
    <row r="75" spans="1:12" s="110" customFormat="1" ht="12" customHeight="1" x14ac:dyDescent="0.2">
      <c r="A75" s="142"/>
      <c r="B75" s="124" t="s">
        <v>117</v>
      </c>
      <c r="C75" s="125">
        <v>12.451594111551996</v>
      </c>
      <c r="D75" s="143">
        <v>26077</v>
      </c>
      <c r="E75" s="144">
        <v>25775</v>
      </c>
      <c r="F75" s="144">
        <v>25513</v>
      </c>
      <c r="G75" s="144">
        <v>24590</v>
      </c>
      <c r="H75" s="145">
        <v>23994</v>
      </c>
      <c r="I75" s="143">
        <v>2083</v>
      </c>
      <c r="J75" s="146">
        <v>8.681337000916896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256829</v>
      </c>
      <c r="G11" s="114">
        <v>256674</v>
      </c>
      <c r="H11" s="114">
        <v>255066</v>
      </c>
      <c r="I11" s="114">
        <v>250602</v>
      </c>
      <c r="J11" s="140">
        <v>250190</v>
      </c>
      <c r="K11" s="114">
        <v>6639</v>
      </c>
      <c r="L11" s="116">
        <v>2.6535832767097007</v>
      </c>
    </row>
    <row r="12" spans="1:17" s="110" customFormat="1" ht="24.95" customHeight="1" x14ac:dyDescent="0.2">
      <c r="A12" s="604" t="s">
        <v>185</v>
      </c>
      <c r="B12" s="605"/>
      <c r="C12" s="605"/>
      <c r="D12" s="606"/>
      <c r="E12" s="113">
        <v>52.290045127302605</v>
      </c>
      <c r="F12" s="115">
        <v>134296</v>
      </c>
      <c r="G12" s="114">
        <v>134037</v>
      </c>
      <c r="H12" s="114">
        <v>133873</v>
      </c>
      <c r="I12" s="114">
        <v>131405</v>
      </c>
      <c r="J12" s="140">
        <v>131049</v>
      </c>
      <c r="K12" s="114">
        <v>3247</v>
      </c>
      <c r="L12" s="116">
        <v>2.4776991812222908</v>
      </c>
    </row>
    <row r="13" spans="1:17" s="110" customFormat="1" ht="15" customHeight="1" x14ac:dyDescent="0.2">
      <c r="A13" s="120"/>
      <c r="B13" s="612" t="s">
        <v>107</v>
      </c>
      <c r="C13" s="612"/>
      <c r="E13" s="113">
        <v>47.709954872697395</v>
      </c>
      <c r="F13" s="115">
        <v>122533</v>
      </c>
      <c r="G13" s="114">
        <v>122637</v>
      </c>
      <c r="H13" s="114">
        <v>121193</v>
      </c>
      <c r="I13" s="114">
        <v>119197</v>
      </c>
      <c r="J13" s="140">
        <v>119141</v>
      </c>
      <c r="K13" s="114">
        <v>3392</v>
      </c>
      <c r="L13" s="116">
        <v>2.8470467765085066</v>
      </c>
    </row>
    <row r="14" spans="1:17" s="110" customFormat="1" ht="24.95" customHeight="1" x14ac:dyDescent="0.2">
      <c r="A14" s="604" t="s">
        <v>186</v>
      </c>
      <c r="B14" s="605"/>
      <c r="C14" s="605"/>
      <c r="D14" s="606"/>
      <c r="E14" s="113">
        <v>9.4381864976307188</v>
      </c>
      <c r="F14" s="115">
        <v>24240</v>
      </c>
      <c r="G14" s="114">
        <v>25134</v>
      </c>
      <c r="H14" s="114">
        <v>25438</v>
      </c>
      <c r="I14" s="114">
        <v>23279</v>
      </c>
      <c r="J14" s="140">
        <v>24024</v>
      </c>
      <c r="K14" s="114">
        <v>216</v>
      </c>
      <c r="L14" s="116">
        <v>0.89910089910089908</v>
      </c>
    </row>
    <row r="15" spans="1:17" s="110" customFormat="1" ht="15" customHeight="1" x14ac:dyDescent="0.2">
      <c r="A15" s="120"/>
      <c r="B15" s="119"/>
      <c r="C15" s="258" t="s">
        <v>106</v>
      </c>
      <c r="E15" s="113">
        <v>51.295379537953792</v>
      </c>
      <c r="F15" s="115">
        <v>12434</v>
      </c>
      <c r="G15" s="114">
        <v>12856</v>
      </c>
      <c r="H15" s="114">
        <v>13171</v>
      </c>
      <c r="I15" s="114">
        <v>11964</v>
      </c>
      <c r="J15" s="140">
        <v>12323</v>
      </c>
      <c r="K15" s="114">
        <v>111</v>
      </c>
      <c r="L15" s="116">
        <v>0.90075468635884115</v>
      </c>
    </row>
    <row r="16" spans="1:17" s="110" customFormat="1" ht="15" customHeight="1" x14ac:dyDescent="0.2">
      <c r="A16" s="120"/>
      <c r="B16" s="119"/>
      <c r="C16" s="258" t="s">
        <v>107</v>
      </c>
      <c r="E16" s="113">
        <v>48.704620462046208</v>
      </c>
      <c r="F16" s="115">
        <v>11806</v>
      </c>
      <c r="G16" s="114">
        <v>12278</v>
      </c>
      <c r="H16" s="114">
        <v>12267</v>
      </c>
      <c r="I16" s="114">
        <v>11315</v>
      </c>
      <c r="J16" s="140">
        <v>11701</v>
      </c>
      <c r="K16" s="114">
        <v>105</v>
      </c>
      <c r="L16" s="116">
        <v>0.89735920006837022</v>
      </c>
    </row>
    <row r="17" spans="1:12" s="110" customFormat="1" ht="15" customHeight="1" x14ac:dyDescent="0.2">
      <c r="A17" s="120"/>
      <c r="B17" s="121" t="s">
        <v>109</v>
      </c>
      <c r="C17" s="258"/>
      <c r="E17" s="113">
        <v>69.607793512414872</v>
      </c>
      <c r="F17" s="115">
        <v>178773</v>
      </c>
      <c r="G17" s="114">
        <v>178095</v>
      </c>
      <c r="H17" s="114">
        <v>177258</v>
      </c>
      <c r="I17" s="114">
        <v>175955</v>
      </c>
      <c r="J17" s="140">
        <v>175604</v>
      </c>
      <c r="K17" s="114">
        <v>3169</v>
      </c>
      <c r="L17" s="116">
        <v>1.8046285961595407</v>
      </c>
    </row>
    <row r="18" spans="1:12" s="110" customFormat="1" ht="15" customHeight="1" x14ac:dyDescent="0.2">
      <c r="A18" s="120"/>
      <c r="B18" s="119"/>
      <c r="C18" s="258" t="s">
        <v>106</v>
      </c>
      <c r="E18" s="113">
        <v>52.280825404283647</v>
      </c>
      <c r="F18" s="115">
        <v>93464</v>
      </c>
      <c r="G18" s="114">
        <v>92939</v>
      </c>
      <c r="H18" s="114">
        <v>92924</v>
      </c>
      <c r="I18" s="114">
        <v>92174</v>
      </c>
      <c r="J18" s="140">
        <v>91891</v>
      </c>
      <c r="K18" s="114">
        <v>1573</v>
      </c>
      <c r="L18" s="116">
        <v>1.7118107322806368</v>
      </c>
    </row>
    <row r="19" spans="1:12" s="110" customFormat="1" ht="15" customHeight="1" x14ac:dyDescent="0.2">
      <c r="A19" s="120"/>
      <c r="B19" s="119"/>
      <c r="C19" s="258" t="s">
        <v>107</v>
      </c>
      <c r="E19" s="113">
        <v>47.719174595716353</v>
      </c>
      <c r="F19" s="115">
        <v>85309</v>
      </c>
      <c r="G19" s="114">
        <v>85156</v>
      </c>
      <c r="H19" s="114">
        <v>84334</v>
      </c>
      <c r="I19" s="114">
        <v>83781</v>
      </c>
      <c r="J19" s="140">
        <v>83713</v>
      </c>
      <c r="K19" s="114">
        <v>1596</v>
      </c>
      <c r="L19" s="116">
        <v>1.9065139225687766</v>
      </c>
    </row>
    <row r="20" spans="1:12" s="110" customFormat="1" ht="15" customHeight="1" x14ac:dyDescent="0.2">
      <c r="A20" s="120"/>
      <c r="B20" s="121" t="s">
        <v>110</v>
      </c>
      <c r="C20" s="258"/>
      <c r="E20" s="113">
        <v>19.74465500391311</v>
      </c>
      <c r="F20" s="115">
        <v>50710</v>
      </c>
      <c r="G20" s="114">
        <v>50354</v>
      </c>
      <c r="H20" s="114">
        <v>49424</v>
      </c>
      <c r="I20" s="114">
        <v>48611</v>
      </c>
      <c r="J20" s="140">
        <v>47914</v>
      </c>
      <c r="K20" s="114">
        <v>2796</v>
      </c>
      <c r="L20" s="116">
        <v>5.8354551905497347</v>
      </c>
    </row>
    <row r="21" spans="1:12" s="110" customFormat="1" ht="15" customHeight="1" x14ac:dyDescent="0.2">
      <c r="A21" s="120"/>
      <c r="B21" s="119"/>
      <c r="C21" s="258" t="s">
        <v>106</v>
      </c>
      <c r="E21" s="113">
        <v>52.161309406428714</v>
      </c>
      <c r="F21" s="115">
        <v>26451</v>
      </c>
      <c r="G21" s="114">
        <v>26284</v>
      </c>
      <c r="H21" s="114">
        <v>25906</v>
      </c>
      <c r="I21" s="114">
        <v>25522</v>
      </c>
      <c r="J21" s="140">
        <v>25176</v>
      </c>
      <c r="K21" s="114">
        <v>1275</v>
      </c>
      <c r="L21" s="116">
        <v>5.0643469971401336</v>
      </c>
    </row>
    <row r="22" spans="1:12" s="110" customFormat="1" ht="15" customHeight="1" x14ac:dyDescent="0.2">
      <c r="A22" s="120"/>
      <c r="B22" s="119"/>
      <c r="C22" s="258" t="s">
        <v>107</v>
      </c>
      <c r="E22" s="113">
        <v>47.838690593571286</v>
      </c>
      <c r="F22" s="115">
        <v>24259</v>
      </c>
      <c r="G22" s="114">
        <v>24070</v>
      </c>
      <c r="H22" s="114">
        <v>23518</v>
      </c>
      <c r="I22" s="114">
        <v>23089</v>
      </c>
      <c r="J22" s="140">
        <v>22738</v>
      </c>
      <c r="K22" s="114">
        <v>1521</v>
      </c>
      <c r="L22" s="116">
        <v>6.6892426774562406</v>
      </c>
    </row>
    <row r="23" spans="1:12" s="110" customFormat="1" ht="15" customHeight="1" x14ac:dyDescent="0.2">
      <c r="A23" s="120"/>
      <c r="B23" s="121" t="s">
        <v>111</v>
      </c>
      <c r="C23" s="258"/>
      <c r="E23" s="113">
        <v>1.2093649860412961</v>
      </c>
      <c r="F23" s="115">
        <v>3106</v>
      </c>
      <c r="G23" s="114">
        <v>3091</v>
      </c>
      <c r="H23" s="114">
        <v>2946</v>
      </c>
      <c r="I23" s="114">
        <v>2757</v>
      </c>
      <c r="J23" s="140">
        <v>2648</v>
      </c>
      <c r="K23" s="114">
        <v>458</v>
      </c>
      <c r="L23" s="116">
        <v>17.296072507552871</v>
      </c>
    </row>
    <row r="24" spans="1:12" s="110" customFormat="1" ht="15" customHeight="1" x14ac:dyDescent="0.2">
      <c r="A24" s="120"/>
      <c r="B24" s="119"/>
      <c r="C24" s="258" t="s">
        <v>106</v>
      </c>
      <c r="E24" s="113">
        <v>62.685125563425629</v>
      </c>
      <c r="F24" s="115">
        <v>1947</v>
      </c>
      <c r="G24" s="114">
        <v>1958</v>
      </c>
      <c r="H24" s="114">
        <v>1872</v>
      </c>
      <c r="I24" s="114">
        <v>1745</v>
      </c>
      <c r="J24" s="140">
        <v>1659</v>
      </c>
      <c r="K24" s="114">
        <v>288</v>
      </c>
      <c r="L24" s="116">
        <v>17.359855334538878</v>
      </c>
    </row>
    <row r="25" spans="1:12" s="110" customFormat="1" ht="15" customHeight="1" x14ac:dyDescent="0.2">
      <c r="A25" s="120"/>
      <c r="B25" s="119"/>
      <c r="C25" s="258" t="s">
        <v>107</v>
      </c>
      <c r="E25" s="113">
        <v>37.314874436574371</v>
      </c>
      <c r="F25" s="115">
        <v>1159</v>
      </c>
      <c r="G25" s="114">
        <v>1133</v>
      </c>
      <c r="H25" s="114">
        <v>1074</v>
      </c>
      <c r="I25" s="114">
        <v>1012</v>
      </c>
      <c r="J25" s="140">
        <v>989</v>
      </c>
      <c r="K25" s="114">
        <v>170</v>
      </c>
      <c r="L25" s="116">
        <v>17.189079878665318</v>
      </c>
    </row>
    <row r="26" spans="1:12" s="110" customFormat="1" ht="15" customHeight="1" x14ac:dyDescent="0.2">
      <c r="A26" s="120"/>
      <c r="C26" s="121" t="s">
        <v>187</v>
      </c>
      <c r="D26" s="110" t="s">
        <v>188</v>
      </c>
      <c r="E26" s="113">
        <v>0.38391303162804824</v>
      </c>
      <c r="F26" s="115">
        <v>986</v>
      </c>
      <c r="G26" s="114">
        <v>952</v>
      </c>
      <c r="H26" s="114">
        <v>903</v>
      </c>
      <c r="I26" s="114">
        <v>768</v>
      </c>
      <c r="J26" s="140">
        <v>756</v>
      </c>
      <c r="K26" s="114">
        <v>230</v>
      </c>
      <c r="L26" s="116">
        <v>30.423280423280424</v>
      </c>
    </row>
    <row r="27" spans="1:12" s="110" customFormat="1" ht="15" customHeight="1" x14ac:dyDescent="0.2">
      <c r="A27" s="120"/>
      <c r="B27" s="119"/>
      <c r="D27" s="259" t="s">
        <v>106</v>
      </c>
      <c r="E27" s="113">
        <v>54.563894523326574</v>
      </c>
      <c r="F27" s="115">
        <v>538</v>
      </c>
      <c r="G27" s="114">
        <v>544</v>
      </c>
      <c r="H27" s="114">
        <v>517</v>
      </c>
      <c r="I27" s="114">
        <v>427</v>
      </c>
      <c r="J27" s="140">
        <v>404</v>
      </c>
      <c r="K27" s="114">
        <v>134</v>
      </c>
      <c r="L27" s="116">
        <v>33.168316831683171</v>
      </c>
    </row>
    <row r="28" spans="1:12" s="110" customFormat="1" ht="15" customHeight="1" x14ac:dyDescent="0.2">
      <c r="A28" s="120"/>
      <c r="B28" s="119"/>
      <c r="D28" s="259" t="s">
        <v>107</v>
      </c>
      <c r="E28" s="113">
        <v>45.436105476673426</v>
      </c>
      <c r="F28" s="115">
        <v>448</v>
      </c>
      <c r="G28" s="114">
        <v>408</v>
      </c>
      <c r="H28" s="114">
        <v>386</v>
      </c>
      <c r="I28" s="114">
        <v>341</v>
      </c>
      <c r="J28" s="140">
        <v>352</v>
      </c>
      <c r="K28" s="114">
        <v>96</v>
      </c>
      <c r="L28" s="116">
        <v>27.272727272727273</v>
      </c>
    </row>
    <row r="29" spans="1:12" s="110" customFormat="1" ht="24.95" customHeight="1" x14ac:dyDescent="0.2">
      <c r="A29" s="604" t="s">
        <v>189</v>
      </c>
      <c r="B29" s="605"/>
      <c r="C29" s="605"/>
      <c r="D29" s="606"/>
      <c r="E29" s="113">
        <v>88.009142269759252</v>
      </c>
      <c r="F29" s="115">
        <v>226033</v>
      </c>
      <c r="G29" s="114">
        <v>226906</v>
      </c>
      <c r="H29" s="114">
        <v>225738</v>
      </c>
      <c r="I29" s="114">
        <v>222302</v>
      </c>
      <c r="J29" s="140">
        <v>222409</v>
      </c>
      <c r="K29" s="114">
        <v>3624</v>
      </c>
      <c r="L29" s="116">
        <v>1.6294304636952641</v>
      </c>
    </row>
    <row r="30" spans="1:12" s="110" customFormat="1" ht="15" customHeight="1" x14ac:dyDescent="0.2">
      <c r="A30" s="120"/>
      <c r="B30" s="119"/>
      <c r="C30" s="258" t="s">
        <v>106</v>
      </c>
      <c r="E30" s="113">
        <v>51.208009449947575</v>
      </c>
      <c r="F30" s="115">
        <v>115747</v>
      </c>
      <c r="G30" s="114">
        <v>116123</v>
      </c>
      <c r="H30" s="114">
        <v>116101</v>
      </c>
      <c r="I30" s="114">
        <v>114297</v>
      </c>
      <c r="J30" s="140">
        <v>114354</v>
      </c>
      <c r="K30" s="114">
        <v>1393</v>
      </c>
      <c r="L30" s="116">
        <v>1.2181471570736484</v>
      </c>
    </row>
    <row r="31" spans="1:12" s="110" customFormat="1" ht="15" customHeight="1" x14ac:dyDescent="0.2">
      <c r="A31" s="120"/>
      <c r="B31" s="119"/>
      <c r="C31" s="258" t="s">
        <v>107</v>
      </c>
      <c r="E31" s="113">
        <v>48.791990550052425</v>
      </c>
      <c r="F31" s="115">
        <v>110286</v>
      </c>
      <c r="G31" s="114">
        <v>110783</v>
      </c>
      <c r="H31" s="114">
        <v>109637</v>
      </c>
      <c r="I31" s="114">
        <v>108005</v>
      </c>
      <c r="J31" s="140">
        <v>108055</v>
      </c>
      <c r="K31" s="114">
        <v>2231</v>
      </c>
      <c r="L31" s="116">
        <v>2.0646892786081161</v>
      </c>
    </row>
    <row r="32" spans="1:12" s="110" customFormat="1" ht="15" customHeight="1" x14ac:dyDescent="0.2">
      <c r="A32" s="120"/>
      <c r="B32" s="119" t="s">
        <v>117</v>
      </c>
      <c r="C32" s="258"/>
      <c r="E32" s="113">
        <v>11.899357159822294</v>
      </c>
      <c r="F32" s="115">
        <v>30561</v>
      </c>
      <c r="G32" s="114">
        <v>29538</v>
      </c>
      <c r="H32" s="114">
        <v>29120</v>
      </c>
      <c r="I32" s="114">
        <v>28074</v>
      </c>
      <c r="J32" s="140">
        <v>27554</v>
      </c>
      <c r="K32" s="114">
        <v>3007</v>
      </c>
      <c r="L32" s="116">
        <v>10.913116063003557</v>
      </c>
    </row>
    <row r="33" spans="1:12" s="110" customFormat="1" ht="15" customHeight="1" x14ac:dyDescent="0.2">
      <c r="A33" s="120"/>
      <c r="B33" s="119"/>
      <c r="C33" s="258" t="s">
        <v>106</v>
      </c>
      <c r="E33" s="113">
        <v>60.236903242694936</v>
      </c>
      <c r="F33" s="115">
        <v>18409</v>
      </c>
      <c r="G33" s="114">
        <v>17780</v>
      </c>
      <c r="H33" s="114">
        <v>17646</v>
      </c>
      <c r="I33" s="114">
        <v>16969</v>
      </c>
      <c r="J33" s="140">
        <v>16552</v>
      </c>
      <c r="K33" s="114">
        <v>1857</v>
      </c>
      <c r="L33" s="116">
        <v>11.219188013533108</v>
      </c>
    </row>
    <row r="34" spans="1:12" s="110" customFormat="1" ht="15" customHeight="1" x14ac:dyDescent="0.2">
      <c r="A34" s="120"/>
      <c r="B34" s="119"/>
      <c r="C34" s="258" t="s">
        <v>107</v>
      </c>
      <c r="E34" s="113">
        <v>39.763096757305064</v>
      </c>
      <c r="F34" s="115">
        <v>12152</v>
      </c>
      <c r="G34" s="114">
        <v>11758</v>
      </c>
      <c r="H34" s="114">
        <v>11474</v>
      </c>
      <c r="I34" s="114">
        <v>11105</v>
      </c>
      <c r="J34" s="140">
        <v>11002</v>
      </c>
      <c r="K34" s="114">
        <v>1150</v>
      </c>
      <c r="L34" s="116">
        <v>10.452644973641156</v>
      </c>
    </row>
    <row r="35" spans="1:12" s="110" customFormat="1" ht="24.95" customHeight="1" x14ac:dyDescent="0.2">
      <c r="A35" s="604" t="s">
        <v>190</v>
      </c>
      <c r="B35" s="605"/>
      <c r="C35" s="605"/>
      <c r="D35" s="606"/>
      <c r="E35" s="113">
        <v>71.081147378216627</v>
      </c>
      <c r="F35" s="115">
        <v>182557</v>
      </c>
      <c r="G35" s="114">
        <v>182955</v>
      </c>
      <c r="H35" s="114">
        <v>182590</v>
      </c>
      <c r="I35" s="114">
        <v>178559</v>
      </c>
      <c r="J35" s="140">
        <v>178852</v>
      </c>
      <c r="K35" s="114">
        <v>3705</v>
      </c>
      <c r="L35" s="116">
        <v>2.0715451882002998</v>
      </c>
    </row>
    <row r="36" spans="1:12" s="110" customFormat="1" ht="15" customHeight="1" x14ac:dyDescent="0.2">
      <c r="A36" s="120"/>
      <c r="B36" s="119"/>
      <c r="C36" s="258" t="s">
        <v>106</v>
      </c>
      <c r="E36" s="113">
        <v>62.458300695125359</v>
      </c>
      <c r="F36" s="115">
        <v>114022</v>
      </c>
      <c r="G36" s="114">
        <v>114209</v>
      </c>
      <c r="H36" s="114">
        <v>114515</v>
      </c>
      <c r="I36" s="114">
        <v>111968</v>
      </c>
      <c r="J36" s="140">
        <v>111953</v>
      </c>
      <c r="K36" s="114">
        <v>2069</v>
      </c>
      <c r="L36" s="116">
        <v>1.8480969692638876</v>
      </c>
    </row>
    <row r="37" spans="1:12" s="110" customFormat="1" ht="15" customHeight="1" x14ac:dyDescent="0.2">
      <c r="A37" s="120"/>
      <c r="B37" s="119"/>
      <c r="C37" s="258" t="s">
        <v>107</v>
      </c>
      <c r="E37" s="113">
        <v>37.541699304874641</v>
      </c>
      <c r="F37" s="115">
        <v>68535</v>
      </c>
      <c r="G37" s="114">
        <v>68746</v>
      </c>
      <c r="H37" s="114">
        <v>68075</v>
      </c>
      <c r="I37" s="114">
        <v>66591</v>
      </c>
      <c r="J37" s="140">
        <v>66899</v>
      </c>
      <c r="K37" s="114">
        <v>1636</v>
      </c>
      <c r="L37" s="116">
        <v>2.4454775108746021</v>
      </c>
    </row>
    <row r="38" spans="1:12" s="110" customFormat="1" ht="15" customHeight="1" x14ac:dyDescent="0.2">
      <c r="A38" s="120"/>
      <c r="B38" s="119" t="s">
        <v>182</v>
      </c>
      <c r="C38" s="258"/>
      <c r="E38" s="113">
        <v>28.918852621783365</v>
      </c>
      <c r="F38" s="115">
        <v>74272</v>
      </c>
      <c r="G38" s="114">
        <v>73719</v>
      </c>
      <c r="H38" s="114">
        <v>72476</v>
      </c>
      <c r="I38" s="114">
        <v>72043</v>
      </c>
      <c r="J38" s="140">
        <v>71338</v>
      </c>
      <c r="K38" s="114">
        <v>2934</v>
      </c>
      <c r="L38" s="116">
        <v>4.1128150494827445</v>
      </c>
    </row>
    <row r="39" spans="1:12" s="110" customFormat="1" ht="15" customHeight="1" x14ac:dyDescent="0.2">
      <c r="A39" s="120"/>
      <c r="B39" s="119"/>
      <c r="C39" s="258" t="s">
        <v>106</v>
      </c>
      <c r="E39" s="113">
        <v>27.296962516156828</v>
      </c>
      <c r="F39" s="115">
        <v>20274</v>
      </c>
      <c r="G39" s="114">
        <v>19828</v>
      </c>
      <c r="H39" s="114">
        <v>19358</v>
      </c>
      <c r="I39" s="114">
        <v>19437</v>
      </c>
      <c r="J39" s="140">
        <v>19096</v>
      </c>
      <c r="K39" s="114">
        <v>1178</v>
      </c>
      <c r="L39" s="116">
        <v>6.1688311688311686</v>
      </c>
    </row>
    <row r="40" spans="1:12" s="110" customFormat="1" ht="15" customHeight="1" x14ac:dyDescent="0.2">
      <c r="A40" s="120"/>
      <c r="B40" s="119"/>
      <c r="C40" s="258" t="s">
        <v>107</v>
      </c>
      <c r="E40" s="113">
        <v>72.703037483843175</v>
      </c>
      <c r="F40" s="115">
        <v>53998</v>
      </c>
      <c r="G40" s="114">
        <v>53891</v>
      </c>
      <c r="H40" s="114">
        <v>53118</v>
      </c>
      <c r="I40" s="114">
        <v>52606</v>
      </c>
      <c r="J40" s="140">
        <v>52242</v>
      </c>
      <c r="K40" s="114">
        <v>1756</v>
      </c>
      <c r="L40" s="116">
        <v>3.3612801960108727</v>
      </c>
    </row>
    <row r="41" spans="1:12" s="110" customFormat="1" ht="24.75" customHeight="1" x14ac:dyDescent="0.2">
      <c r="A41" s="604" t="s">
        <v>518</v>
      </c>
      <c r="B41" s="605"/>
      <c r="C41" s="605"/>
      <c r="D41" s="606"/>
      <c r="E41" s="113">
        <v>4.5563390427093511</v>
      </c>
      <c r="F41" s="115">
        <v>11702</v>
      </c>
      <c r="G41" s="114">
        <v>12822</v>
      </c>
      <c r="H41" s="114">
        <v>12861</v>
      </c>
      <c r="I41" s="114">
        <v>10659</v>
      </c>
      <c r="J41" s="140">
        <v>11678</v>
      </c>
      <c r="K41" s="114">
        <v>24</v>
      </c>
      <c r="L41" s="116">
        <v>0.20551464291830793</v>
      </c>
    </row>
    <row r="42" spans="1:12" s="110" customFormat="1" ht="15" customHeight="1" x14ac:dyDescent="0.2">
      <c r="A42" s="120"/>
      <c r="B42" s="119"/>
      <c r="C42" s="258" t="s">
        <v>106</v>
      </c>
      <c r="E42" s="113">
        <v>51.333105452059478</v>
      </c>
      <c r="F42" s="115">
        <v>6007</v>
      </c>
      <c r="G42" s="114">
        <v>6669</v>
      </c>
      <c r="H42" s="114">
        <v>6737</v>
      </c>
      <c r="I42" s="114">
        <v>5383</v>
      </c>
      <c r="J42" s="140">
        <v>5924</v>
      </c>
      <c r="K42" s="114">
        <v>83</v>
      </c>
      <c r="L42" s="116">
        <v>1.4010803511141121</v>
      </c>
    </row>
    <row r="43" spans="1:12" s="110" customFormat="1" ht="15" customHeight="1" x14ac:dyDescent="0.2">
      <c r="A43" s="123"/>
      <c r="B43" s="124"/>
      <c r="C43" s="260" t="s">
        <v>107</v>
      </c>
      <c r="D43" s="261"/>
      <c r="E43" s="125">
        <v>48.666894547940522</v>
      </c>
      <c r="F43" s="143">
        <v>5695</v>
      </c>
      <c r="G43" s="144">
        <v>6153</v>
      </c>
      <c r="H43" s="144">
        <v>6124</v>
      </c>
      <c r="I43" s="144">
        <v>5276</v>
      </c>
      <c r="J43" s="145">
        <v>5754</v>
      </c>
      <c r="K43" s="144">
        <v>-59</v>
      </c>
      <c r="L43" s="146">
        <v>-1.0253736531108795</v>
      </c>
    </row>
    <row r="44" spans="1:12" s="110" customFormat="1" ht="45.75" customHeight="1" x14ac:dyDescent="0.2">
      <c r="A44" s="604" t="s">
        <v>191</v>
      </c>
      <c r="B44" s="605"/>
      <c r="C44" s="605"/>
      <c r="D44" s="606"/>
      <c r="E44" s="113">
        <v>1.1509603666252644</v>
      </c>
      <c r="F44" s="115">
        <v>2956</v>
      </c>
      <c r="G44" s="114">
        <v>3003</v>
      </c>
      <c r="H44" s="114">
        <v>3010</v>
      </c>
      <c r="I44" s="114">
        <v>2895</v>
      </c>
      <c r="J44" s="140">
        <v>2977</v>
      </c>
      <c r="K44" s="114">
        <v>-21</v>
      </c>
      <c r="L44" s="116">
        <v>-0.70540812898891503</v>
      </c>
    </row>
    <row r="45" spans="1:12" s="110" customFormat="1" ht="15" customHeight="1" x14ac:dyDescent="0.2">
      <c r="A45" s="120"/>
      <c r="B45" s="119"/>
      <c r="C45" s="258" t="s">
        <v>106</v>
      </c>
      <c r="E45" s="113">
        <v>62.212449255751018</v>
      </c>
      <c r="F45" s="115">
        <v>1839</v>
      </c>
      <c r="G45" s="114">
        <v>1874</v>
      </c>
      <c r="H45" s="114">
        <v>1873</v>
      </c>
      <c r="I45" s="114">
        <v>1818</v>
      </c>
      <c r="J45" s="140">
        <v>1869</v>
      </c>
      <c r="K45" s="114">
        <v>-30</v>
      </c>
      <c r="L45" s="116">
        <v>-1.6051364365971108</v>
      </c>
    </row>
    <row r="46" spans="1:12" s="110" customFormat="1" ht="15" customHeight="1" x14ac:dyDescent="0.2">
      <c r="A46" s="123"/>
      <c r="B46" s="124"/>
      <c r="C46" s="260" t="s">
        <v>107</v>
      </c>
      <c r="D46" s="261"/>
      <c r="E46" s="125">
        <v>37.787550744248982</v>
      </c>
      <c r="F46" s="143">
        <v>1117</v>
      </c>
      <c r="G46" s="144">
        <v>1129</v>
      </c>
      <c r="H46" s="144">
        <v>1137</v>
      </c>
      <c r="I46" s="144">
        <v>1077</v>
      </c>
      <c r="J46" s="145">
        <v>1108</v>
      </c>
      <c r="K46" s="144">
        <v>9</v>
      </c>
      <c r="L46" s="146">
        <v>0.81227436823104693</v>
      </c>
    </row>
    <row r="47" spans="1:12" s="110" customFormat="1" ht="39" customHeight="1" x14ac:dyDescent="0.2">
      <c r="A47" s="604" t="s">
        <v>519</v>
      </c>
      <c r="B47" s="607"/>
      <c r="C47" s="607"/>
      <c r="D47" s="608"/>
      <c r="E47" s="113">
        <v>0.26749315692542508</v>
      </c>
      <c r="F47" s="115">
        <v>687</v>
      </c>
      <c r="G47" s="114">
        <v>714</v>
      </c>
      <c r="H47" s="114">
        <v>662</v>
      </c>
      <c r="I47" s="114">
        <v>635</v>
      </c>
      <c r="J47" s="140">
        <v>698</v>
      </c>
      <c r="K47" s="114">
        <v>-11</v>
      </c>
      <c r="L47" s="116">
        <v>-1.5759312320916905</v>
      </c>
    </row>
    <row r="48" spans="1:12" s="110" customFormat="1" ht="15" customHeight="1" x14ac:dyDescent="0.2">
      <c r="A48" s="120"/>
      <c r="B48" s="119"/>
      <c r="C48" s="258" t="s">
        <v>106</v>
      </c>
      <c r="E48" s="113">
        <v>41.630276564774384</v>
      </c>
      <c r="F48" s="115">
        <v>286</v>
      </c>
      <c r="G48" s="114">
        <v>295</v>
      </c>
      <c r="H48" s="114">
        <v>272</v>
      </c>
      <c r="I48" s="114">
        <v>267</v>
      </c>
      <c r="J48" s="140">
        <v>293</v>
      </c>
      <c r="K48" s="114">
        <v>-7</v>
      </c>
      <c r="L48" s="116">
        <v>-2.3890784982935154</v>
      </c>
    </row>
    <row r="49" spans="1:12" s="110" customFormat="1" ht="15" customHeight="1" x14ac:dyDescent="0.2">
      <c r="A49" s="123"/>
      <c r="B49" s="124"/>
      <c r="C49" s="260" t="s">
        <v>107</v>
      </c>
      <c r="D49" s="261"/>
      <c r="E49" s="125">
        <v>58.369723435225616</v>
      </c>
      <c r="F49" s="143">
        <v>401</v>
      </c>
      <c r="G49" s="144">
        <v>419</v>
      </c>
      <c r="H49" s="144">
        <v>390</v>
      </c>
      <c r="I49" s="144">
        <v>368</v>
      </c>
      <c r="J49" s="145">
        <v>405</v>
      </c>
      <c r="K49" s="144">
        <v>-4</v>
      </c>
      <c r="L49" s="146">
        <v>-0.98765432098765427</v>
      </c>
    </row>
    <row r="50" spans="1:12" s="110" customFormat="1" ht="24.95" customHeight="1" x14ac:dyDescent="0.2">
      <c r="A50" s="609" t="s">
        <v>192</v>
      </c>
      <c r="B50" s="610"/>
      <c r="C50" s="610"/>
      <c r="D50" s="611"/>
      <c r="E50" s="262">
        <v>14.099264491159488</v>
      </c>
      <c r="F50" s="263">
        <v>36211</v>
      </c>
      <c r="G50" s="264">
        <v>37106</v>
      </c>
      <c r="H50" s="264">
        <v>36733</v>
      </c>
      <c r="I50" s="264">
        <v>34550</v>
      </c>
      <c r="J50" s="265">
        <v>34529</v>
      </c>
      <c r="K50" s="263">
        <v>1682</v>
      </c>
      <c r="L50" s="266">
        <v>4.8712676301080249</v>
      </c>
    </row>
    <row r="51" spans="1:12" s="110" customFormat="1" ht="15" customHeight="1" x14ac:dyDescent="0.2">
      <c r="A51" s="120"/>
      <c r="B51" s="119"/>
      <c r="C51" s="258" t="s">
        <v>106</v>
      </c>
      <c r="E51" s="113">
        <v>54.803788903924222</v>
      </c>
      <c r="F51" s="115">
        <v>19845</v>
      </c>
      <c r="G51" s="114">
        <v>20220</v>
      </c>
      <c r="H51" s="114">
        <v>20166</v>
      </c>
      <c r="I51" s="114">
        <v>18950</v>
      </c>
      <c r="J51" s="140">
        <v>18769</v>
      </c>
      <c r="K51" s="114">
        <v>1076</v>
      </c>
      <c r="L51" s="116">
        <v>5.7328573711971869</v>
      </c>
    </row>
    <row r="52" spans="1:12" s="110" customFormat="1" ht="15" customHeight="1" x14ac:dyDescent="0.2">
      <c r="A52" s="120"/>
      <c r="B52" s="119"/>
      <c r="C52" s="258" t="s">
        <v>107</v>
      </c>
      <c r="E52" s="113">
        <v>45.196211096075778</v>
      </c>
      <c r="F52" s="115">
        <v>16366</v>
      </c>
      <c r="G52" s="114">
        <v>16886</v>
      </c>
      <c r="H52" s="114">
        <v>16567</v>
      </c>
      <c r="I52" s="114">
        <v>15600</v>
      </c>
      <c r="J52" s="140">
        <v>15760</v>
      </c>
      <c r="K52" s="114">
        <v>606</v>
      </c>
      <c r="L52" s="116">
        <v>3.8451776649746194</v>
      </c>
    </row>
    <row r="53" spans="1:12" s="110" customFormat="1" ht="15" customHeight="1" x14ac:dyDescent="0.2">
      <c r="A53" s="120"/>
      <c r="B53" s="119"/>
      <c r="C53" s="258" t="s">
        <v>187</v>
      </c>
      <c r="D53" s="110" t="s">
        <v>193</v>
      </c>
      <c r="E53" s="113">
        <v>21.16760100521941</v>
      </c>
      <c r="F53" s="115">
        <v>7665</v>
      </c>
      <c r="G53" s="114">
        <v>8928</v>
      </c>
      <c r="H53" s="114">
        <v>8997</v>
      </c>
      <c r="I53" s="114">
        <v>7050</v>
      </c>
      <c r="J53" s="140">
        <v>7602</v>
      </c>
      <c r="K53" s="114">
        <v>63</v>
      </c>
      <c r="L53" s="116">
        <v>0.82872928176795579</v>
      </c>
    </row>
    <row r="54" spans="1:12" s="110" customFormat="1" ht="15" customHeight="1" x14ac:dyDescent="0.2">
      <c r="A54" s="120"/>
      <c r="B54" s="119"/>
      <c r="D54" s="267" t="s">
        <v>194</v>
      </c>
      <c r="E54" s="113">
        <v>52.99412915851272</v>
      </c>
      <c r="F54" s="115">
        <v>4062</v>
      </c>
      <c r="G54" s="114">
        <v>4717</v>
      </c>
      <c r="H54" s="114">
        <v>4832</v>
      </c>
      <c r="I54" s="114">
        <v>3647</v>
      </c>
      <c r="J54" s="140">
        <v>3906</v>
      </c>
      <c r="K54" s="114">
        <v>156</v>
      </c>
      <c r="L54" s="116">
        <v>3.9938556067588324</v>
      </c>
    </row>
    <row r="55" spans="1:12" s="110" customFormat="1" ht="15" customHeight="1" x14ac:dyDescent="0.2">
      <c r="A55" s="120"/>
      <c r="B55" s="119"/>
      <c r="D55" s="267" t="s">
        <v>195</v>
      </c>
      <c r="E55" s="113">
        <v>47.00587084148728</v>
      </c>
      <c r="F55" s="115">
        <v>3603</v>
      </c>
      <c r="G55" s="114">
        <v>4211</v>
      </c>
      <c r="H55" s="114">
        <v>4165</v>
      </c>
      <c r="I55" s="114">
        <v>3403</v>
      </c>
      <c r="J55" s="140">
        <v>3696</v>
      </c>
      <c r="K55" s="114">
        <v>-93</v>
      </c>
      <c r="L55" s="116">
        <v>-2.5162337662337664</v>
      </c>
    </row>
    <row r="56" spans="1:12" s="110" customFormat="1" ht="15" customHeight="1" x14ac:dyDescent="0.2">
      <c r="A56" s="120"/>
      <c r="B56" s="119" t="s">
        <v>196</v>
      </c>
      <c r="C56" s="258"/>
      <c r="E56" s="113">
        <v>53.694092178064004</v>
      </c>
      <c r="F56" s="115">
        <v>137902</v>
      </c>
      <c r="G56" s="114">
        <v>137423</v>
      </c>
      <c r="H56" s="114">
        <v>137128</v>
      </c>
      <c r="I56" s="114">
        <v>135938</v>
      </c>
      <c r="J56" s="140">
        <v>135889</v>
      </c>
      <c r="K56" s="114">
        <v>2013</v>
      </c>
      <c r="L56" s="116">
        <v>1.4813561068224801</v>
      </c>
    </row>
    <row r="57" spans="1:12" s="110" customFormat="1" ht="15" customHeight="1" x14ac:dyDescent="0.2">
      <c r="A57" s="120"/>
      <c r="B57" s="119"/>
      <c r="C57" s="258" t="s">
        <v>106</v>
      </c>
      <c r="E57" s="113">
        <v>48.666444286522314</v>
      </c>
      <c r="F57" s="115">
        <v>67112</v>
      </c>
      <c r="G57" s="114">
        <v>66842</v>
      </c>
      <c r="H57" s="114">
        <v>67064</v>
      </c>
      <c r="I57" s="114">
        <v>66447</v>
      </c>
      <c r="J57" s="140">
        <v>66432</v>
      </c>
      <c r="K57" s="114">
        <v>680</v>
      </c>
      <c r="L57" s="116">
        <v>1.0236030828516378</v>
      </c>
    </row>
    <row r="58" spans="1:12" s="110" customFormat="1" ht="15" customHeight="1" x14ac:dyDescent="0.2">
      <c r="A58" s="120"/>
      <c r="B58" s="119"/>
      <c r="C58" s="258" t="s">
        <v>107</v>
      </c>
      <c r="E58" s="113">
        <v>51.333555713477686</v>
      </c>
      <c r="F58" s="115">
        <v>70790</v>
      </c>
      <c r="G58" s="114">
        <v>70581</v>
      </c>
      <c r="H58" s="114">
        <v>70064</v>
      </c>
      <c r="I58" s="114">
        <v>69491</v>
      </c>
      <c r="J58" s="140">
        <v>69457</v>
      </c>
      <c r="K58" s="114">
        <v>1333</v>
      </c>
      <c r="L58" s="116">
        <v>1.9191730135191558</v>
      </c>
    </row>
    <row r="59" spans="1:12" s="110" customFormat="1" ht="15" customHeight="1" x14ac:dyDescent="0.2">
      <c r="A59" s="120"/>
      <c r="B59" s="119"/>
      <c r="C59" s="258" t="s">
        <v>105</v>
      </c>
      <c r="D59" s="110" t="s">
        <v>197</v>
      </c>
      <c r="E59" s="113">
        <v>93.963829386085777</v>
      </c>
      <c r="F59" s="115">
        <v>129578</v>
      </c>
      <c r="G59" s="114">
        <v>129099</v>
      </c>
      <c r="H59" s="114">
        <v>128829</v>
      </c>
      <c r="I59" s="114">
        <v>127729</v>
      </c>
      <c r="J59" s="140">
        <v>127729</v>
      </c>
      <c r="K59" s="114">
        <v>1849</v>
      </c>
      <c r="L59" s="116">
        <v>1.4475960823305591</v>
      </c>
    </row>
    <row r="60" spans="1:12" s="110" customFormat="1" ht="15" customHeight="1" x14ac:dyDescent="0.2">
      <c r="A60" s="120"/>
      <c r="B60" s="119"/>
      <c r="C60" s="258"/>
      <c r="D60" s="267" t="s">
        <v>198</v>
      </c>
      <c r="E60" s="113">
        <v>47.241815740326288</v>
      </c>
      <c r="F60" s="115">
        <v>61215</v>
      </c>
      <c r="G60" s="114">
        <v>60952</v>
      </c>
      <c r="H60" s="114">
        <v>61178</v>
      </c>
      <c r="I60" s="114">
        <v>60616</v>
      </c>
      <c r="J60" s="140">
        <v>60669</v>
      </c>
      <c r="K60" s="114">
        <v>546</v>
      </c>
      <c r="L60" s="116">
        <v>0.8999653859466944</v>
      </c>
    </row>
    <row r="61" spans="1:12" s="110" customFormat="1" ht="15" customHeight="1" x14ac:dyDescent="0.2">
      <c r="A61" s="120"/>
      <c r="B61" s="119"/>
      <c r="C61" s="258"/>
      <c r="D61" s="267" t="s">
        <v>199</v>
      </c>
      <c r="E61" s="113">
        <v>52.758184259673712</v>
      </c>
      <c r="F61" s="115">
        <v>68363</v>
      </c>
      <c r="G61" s="114">
        <v>68147</v>
      </c>
      <c r="H61" s="114">
        <v>67651</v>
      </c>
      <c r="I61" s="114">
        <v>67113</v>
      </c>
      <c r="J61" s="140">
        <v>67060</v>
      </c>
      <c r="K61" s="114">
        <v>1303</v>
      </c>
      <c r="L61" s="116">
        <v>1.9430360870861916</v>
      </c>
    </row>
    <row r="62" spans="1:12" s="110" customFormat="1" ht="15" customHeight="1" x14ac:dyDescent="0.2">
      <c r="A62" s="120"/>
      <c r="B62" s="119"/>
      <c r="C62" s="258"/>
      <c r="D62" s="258" t="s">
        <v>200</v>
      </c>
      <c r="E62" s="113">
        <v>6.036170613914229</v>
      </c>
      <c r="F62" s="115">
        <v>8324</v>
      </c>
      <c r="G62" s="114">
        <v>8324</v>
      </c>
      <c r="H62" s="114">
        <v>8299</v>
      </c>
      <c r="I62" s="114">
        <v>8209</v>
      </c>
      <c r="J62" s="140">
        <v>8160</v>
      </c>
      <c r="K62" s="114">
        <v>164</v>
      </c>
      <c r="L62" s="116">
        <v>2.0098039215686274</v>
      </c>
    </row>
    <row r="63" spans="1:12" s="110" customFormat="1" ht="15" customHeight="1" x14ac:dyDescent="0.2">
      <c r="A63" s="120"/>
      <c r="B63" s="119"/>
      <c r="C63" s="258"/>
      <c r="D63" s="267" t="s">
        <v>198</v>
      </c>
      <c r="E63" s="113">
        <v>70.843344545891398</v>
      </c>
      <c r="F63" s="115">
        <v>5897</v>
      </c>
      <c r="G63" s="114">
        <v>5890</v>
      </c>
      <c r="H63" s="114">
        <v>5886</v>
      </c>
      <c r="I63" s="114">
        <v>5831</v>
      </c>
      <c r="J63" s="140">
        <v>5763</v>
      </c>
      <c r="K63" s="114">
        <v>134</v>
      </c>
      <c r="L63" s="116">
        <v>2.3251778587541212</v>
      </c>
    </row>
    <row r="64" spans="1:12" s="110" customFormat="1" ht="15" customHeight="1" x14ac:dyDescent="0.2">
      <c r="A64" s="120"/>
      <c r="B64" s="119"/>
      <c r="C64" s="258"/>
      <c r="D64" s="267" t="s">
        <v>199</v>
      </c>
      <c r="E64" s="113">
        <v>29.156655454108602</v>
      </c>
      <c r="F64" s="115">
        <v>2427</v>
      </c>
      <c r="G64" s="114">
        <v>2434</v>
      </c>
      <c r="H64" s="114">
        <v>2413</v>
      </c>
      <c r="I64" s="114">
        <v>2378</v>
      </c>
      <c r="J64" s="140">
        <v>2397</v>
      </c>
      <c r="K64" s="114">
        <v>30</v>
      </c>
      <c r="L64" s="116">
        <v>1.2515644555694618</v>
      </c>
    </row>
    <row r="65" spans="1:12" s="110" customFormat="1" ht="15" customHeight="1" x14ac:dyDescent="0.2">
      <c r="A65" s="120"/>
      <c r="B65" s="119" t="s">
        <v>201</v>
      </c>
      <c r="C65" s="258"/>
      <c r="E65" s="113">
        <v>19.924541231714485</v>
      </c>
      <c r="F65" s="115">
        <v>51172</v>
      </c>
      <c r="G65" s="114">
        <v>50653</v>
      </c>
      <c r="H65" s="114">
        <v>49657</v>
      </c>
      <c r="I65" s="114">
        <v>48854</v>
      </c>
      <c r="J65" s="140">
        <v>48161</v>
      </c>
      <c r="K65" s="114">
        <v>3011</v>
      </c>
      <c r="L65" s="116">
        <v>6.2519465957932772</v>
      </c>
    </row>
    <row r="66" spans="1:12" s="110" customFormat="1" ht="15" customHeight="1" x14ac:dyDescent="0.2">
      <c r="A66" s="120"/>
      <c r="B66" s="119"/>
      <c r="C66" s="258" t="s">
        <v>106</v>
      </c>
      <c r="E66" s="113">
        <v>55.93684045962636</v>
      </c>
      <c r="F66" s="115">
        <v>28624</v>
      </c>
      <c r="G66" s="114">
        <v>28349</v>
      </c>
      <c r="H66" s="114">
        <v>27823</v>
      </c>
      <c r="I66" s="114">
        <v>27421</v>
      </c>
      <c r="J66" s="140">
        <v>27150</v>
      </c>
      <c r="K66" s="114">
        <v>1474</v>
      </c>
      <c r="L66" s="116">
        <v>5.4290976058931859</v>
      </c>
    </row>
    <row r="67" spans="1:12" s="110" customFormat="1" ht="15" customHeight="1" x14ac:dyDescent="0.2">
      <c r="A67" s="120"/>
      <c r="B67" s="119"/>
      <c r="C67" s="258" t="s">
        <v>107</v>
      </c>
      <c r="E67" s="113">
        <v>44.06315954037364</v>
      </c>
      <c r="F67" s="115">
        <v>22548</v>
      </c>
      <c r="G67" s="114">
        <v>22304</v>
      </c>
      <c r="H67" s="114">
        <v>21834</v>
      </c>
      <c r="I67" s="114">
        <v>21433</v>
      </c>
      <c r="J67" s="140">
        <v>21011</v>
      </c>
      <c r="K67" s="114">
        <v>1537</v>
      </c>
      <c r="L67" s="116">
        <v>7.3152158393222599</v>
      </c>
    </row>
    <row r="68" spans="1:12" s="110" customFormat="1" ht="15" customHeight="1" x14ac:dyDescent="0.2">
      <c r="A68" s="120"/>
      <c r="B68" s="119"/>
      <c r="C68" s="258" t="s">
        <v>105</v>
      </c>
      <c r="D68" s="110" t="s">
        <v>202</v>
      </c>
      <c r="E68" s="113">
        <v>19.51262409129993</v>
      </c>
      <c r="F68" s="115">
        <v>9985</v>
      </c>
      <c r="G68" s="114">
        <v>9680</v>
      </c>
      <c r="H68" s="114">
        <v>9246</v>
      </c>
      <c r="I68" s="114">
        <v>8874</v>
      </c>
      <c r="J68" s="140">
        <v>8467</v>
      </c>
      <c r="K68" s="114">
        <v>1518</v>
      </c>
      <c r="L68" s="116">
        <v>17.928428014645093</v>
      </c>
    </row>
    <row r="69" spans="1:12" s="110" customFormat="1" ht="15" customHeight="1" x14ac:dyDescent="0.2">
      <c r="A69" s="120"/>
      <c r="B69" s="119"/>
      <c r="C69" s="258"/>
      <c r="D69" s="267" t="s">
        <v>198</v>
      </c>
      <c r="E69" s="113">
        <v>49.974962443665497</v>
      </c>
      <c r="F69" s="115">
        <v>4990</v>
      </c>
      <c r="G69" s="114">
        <v>4827</v>
      </c>
      <c r="H69" s="114">
        <v>4592</v>
      </c>
      <c r="I69" s="114">
        <v>4426</v>
      </c>
      <c r="J69" s="140">
        <v>4260</v>
      </c>
      <c r="K69" s="114">
        <v>730</v>
      </c>
      <c r="L69" s="116">
        <v>17.136150234741784</v>
      </c>
    </row>
    <row r="70" spans="1:12" s="110" customFormat="1" ht="15" customHeight="1" x14ac:dyDescent="0.2">
      <c r="A70" s="120"/>
      <c r="B70" s="119"/>
      <c r="C70" s="258"/>
      <c r="D70" s="267" t="s">
        <v>199</v>
      </c>
      <c r="E70" s="113">
        <v>50.025037556334503</v>
      </c>
      <c r="F70" s="115">
        <v>4995</v>
      </c>
      <c r="G70" s="114">
        <v>4853</v>
      </c>
      <c r="H70" s="114">
        <v>4654</v>
      </c>
      <c r="I70" s="114">
        <v>4448</v>
      </c>
      <c r="J70" s="140">
        <v>4207</v>
      </c>
      <c r="K70" s="114">
        <v>788</v>
      </c>
      <c r="L70" s="116">
        <v>18.730686950320894</v>
      </c>
    </row>
    <row r="71" spans="1:12" s="110" customFormat="1" ht="15" customHeight="1" x14ac:dyDescent="0.2">
      <c r="A71" s="120"/>
      <c r="B71" s="119"/>
      <c r="C71" s="258"/>
      <c r="D71" s="110" t="s">
        <v>203</v>
      </c>
      <c r="E71" s="113">
        <v>72.094113968576565</v>
      </c>
      <c r="F71" s="115">
        <v>36892</v>
      </c>
      <c r="G71" s="114">
        <v>36730</v>
      </c>
      <c r="H71" s="114">
        <v>36215</v>
      </c>
      <c r="I71" s="114">
        <v>35873</v>
      </c>
      <c r="J71" s="140">
        <v>35640</v>
      </c>
      <c r="K71" s="114">
        <v>1252</v>
      </c>
      <c r="L71" s="116">
        <v>3.5129068462401798</v>
      </c>
    </row>
    <row r="72" spans="1:12" s="110" customFormat="1" ht="15" customHeight="1" x14ac:dyDescent="0.2">
      <c r="A72" s="120"/>
      <c r="B72" s="119"/>
      <c r="C72" s="258"/>
      <c r="D72" s="267" t="s">
        <v>198</v>
      </c>
      <c r="E72" s="113">
        <v>56.822617369619429</v>
      </c>
      <c r="F72" s="115">
        <v>20963</v>
      </c>
      <c r="G72" s="114">
        <v>20872</v>
      </c>
      <c r="H72" s="114">
        <v>20628</v>
      </c>
      <c r="I72" s="114">
        <v>20440</v>
      </c>
      <c r="J72" s="140">
        <v>20348</v>
      </c>
      <c r="K72" s="114">
        <v>615</v>
      </c>
      <c r="L72" s="116">
        <v>3.0224100648712402</v>
      </c>
    </row>
    <row r="73" spans="1:12" s="110" customFormat="1" ht="15" customHeight="1" x14ac:dyDescent="0.2">
      <c r="A73" s="120"/>
      <c r="B73" s="119"/>
      <c r="C73" s="258"/>
      <c r="D73" s="267" t="s">
        <v>199</v>
      </c>
      <c r="E73" s="113">
        <v>43.177382630380571</v>
      </c>
      <c r="F73" s="115">
        <v>15929</v>
      </c>
      <c r="G73" s="114">
        <v>15858</v>
      </c>
      <c r="H73" s="114">
        <v>15587</v>
      </c>
      <c r="I73" s="114">
        <v>15433</v>
      </c>
      <c r="J73" s="140">
        <v>15292</v>
      </c>
      <c r="K73" s="114">
        <v>637</v>
      </c>
      <c r="L73" s="116">
        <v>4.1655767721684542</v>
      </c>
    </row>
    <row r="74" spans="1:12" s="110" customFormat="1" ht="15" customHeight="1" x14ac:dyDescent="0.2">
      <c r="A74" s="120"/>
      <c r="B74" s="119"/>
      <c r="C74" s="258"/>
      <c r="D74" s="110" t="s">
        <v>204</v>
      </c>
      <c r="E74" s="113">
        <v>8.3932619401235051</v>
      </c>
      <c r="F74" s="115">
        <v>4295</v>
      </c>
      <c r="G74" s="114">
        <v>4243</v>
      </c>
      <c r="H74" s="114">
        <v>4196</v>
      </c>
      <c r="I74" s="114">
        <v>4107</v>
      </c>
      <c r="J74" s="140">
        <v>4054</v>
      </c>
      <c r="K74" s="114">
        <v>241</v>
      </c>
      <c r="L74" s="116">
        <v>5.944745929945733</v>
      </c>
    </row>
    <row r="75" spans="1:12" s="110" customFormat="1" ht="15" customHeight="1" x14ac:dyDescent="0.2">
      <c r="A75" s="120"/>
      <c r="B75" s="119"/>
      <c r="C75" s="258"/>
      <c r="D75" s="267" t="s">
        <v>198</v>
      </c>
      <c r="E75" s="113">
        <v>62.188591385331783</v>
      </c>
      <c r="F75" s="115">
        <v>2671</v>
      </c>
      <c r="G75" s="114">
        <v>2650</v>
      </c>
      <c r="H75" s="114">
        <v>2603</v>
      </c>
      <c r="I75" s="114">
        <v>2555</v>
      </c>
      <c r="J75" s="140">
        <v>2542</v>
      </c>
      <c r="K75" s="114">
        <v>129</v>
      </c>
      <c r="L75" s="116">
        <v>5.0747442958300555</v>
      </c>
    </row>
    <row r="76" spans="1:12" s="110" customFormat="1" ht="15" customHeight="1" x14ac:dyDescent="0.2">
      <c r="A76" s="120"/>
      <c r="B76" s="119"/>
      <c r="C76" s="258"/>
      <c r="D76" s="267" t="s">
        <v>199</v>
      </c>
      <c r="E76" s="113">
        <v>37.811408614668217</v>
      </c>
      <c r="F76" s="115">
        <v>1624</v>
      </c>
      <c r="G76" s="114">
        <v>1593</v>
      </c>
      <c r="H76" s="114">
        <v>1593</v>
      </c>
      <c r="I76" s="114">
        <v>1552</v>
      </c>
      <c r="J76" s="140">
        <v>1512</v>
      </c>
      <c r="K76" s="114">
        <v>112</v>
      </c>
      <c r="L76" s="116">
        <v>7.4074074074074074</v>
      </c>
    </row>
    <row r="77" spans="1:12" s="110" customFormat="1" ht="15" customHeight="1" x14ac:dyDescent="0.2">
      <c r="A77" s="534"/>
      <c r="B77" s="119" t="s">
        <v>205</v>
      </c>
      <c r="C77" s="268"/>
      <c r="D77" s="182"/>
      <c r="E77" s="113">
        <v>12.282102099062023</v>
      </c>
      <c r="F77" s="115">
        <v>31544</v>
      </c>
      <c r="G77" s="114">
        <v>31492</v>
      </c>
      <c r="H77" s="114">
        <v>31548</v>
      </c>
      <c r="I77" s="114">
        <v>31260</v>
      </c>
      <c r="J77" s="140">
        <v>31611</v>
      </c>
      <c r="K77" s="114">
        <v>-67</v>
      </c>
      <c r="L77" s="116">
        <v>-0.21195153585777102</v>
      </c>
    </row>
    <row r="78" spans="1:12" s="110" customFormat="1" ht="15" customHeight="1" x14ac:dyDescent="0.2">
      <c r="A78" s="120"/>
      <c r="B78" s="119"/>
      <c r="C78" s="268" t="s">
        <v>106</v>
      </c>
      <c r="D78" s="182"/>
      <c r="E78" s="113">
        <v>59.32982500634035</v>
      </c>
      <c r="F78" s="115">
        <v>18715</v>
      </c>
      <c r="G78" s="114">
        <v>18626</v>
      </c>
      <c r="H78" s="114">
        <v>18820</v>
      </c>
      <c r="I78" s="114">
        <v>18587</v>
      </c>
      <c r="J78" s="140">
        <v>18698</v>
      </c>
      <c r="K78" s="114">
        <v>17</v>
      </c>
      <c r="L78" s="116">
        <v>9.0918814846507642E-2</v>
      </c>
    </row>
    <row r="79" spans="1:12" s="110" customFormat="1" ht="15" customHeight="1" x14ac:dyDescent="0.2">
      <c r="A79" s="123"/>
      <c r="B79" s="124"/>
      <c r="C79" s="260" t="s">
        <v>107</v>
      </c>
      <c r="D79" s="261"/>
      <c r="E79" s="125">
        <v>40.67017499365965</v>
      </c>
      <c r="F79" s="143">
        <v>12829</v>
      </c>
      <c r="G79" s="144">
        <v>12866</v>
      </c>
      <c r="H79" s="144">
        <v>12728</v>
      </c>
      <c r="I79" s="144">
        <v>12673</v>
      </c>
      <c r="J79" s="145">
        <v>12913</v>
      </c>
      <c r="K79" s="144">
        <v>-84</v>
      </c>
      <c r="L79" s="146">
        <v>-0.65050724076512045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256829</v>
      </c>
      <c r="E11" s="114">
        <v>256674</v>
      </c>
      <c r="F11" s="114">
        <v>255066</v>
      </c>
      <c r="G11" s="114">
        <v>250602</v>
      </c>
      <c r="H11" s="140">
        <v>250190</v>
      </c>
      <c r="I11" s="115">
        <v>6639</v>
      </c>
      <c r="J11" s="116">
        <v>2.6535832767097007</v>
      </c>
    </row>
    <row r="12" spans="1:15" s="110" customFormat="1" ht="24.95" customHeight="1" x14ac:dyDescent="0.2">
      <c r="A12" s="193" t="s">
        <v>132</v>
      </c>
      <c r="B12" s="194" t="s">
        <v>133</v>
      </c>
      <c r="C12" s="113">
        <v>5.9572711804352314E-2</v>
      </c>
      <c r="D12" s="115">
        <v>153</v>
      </c>
      <c r="E12" s="114">
        <v>155</v>
      </c>
      <c r="F12" s="114">
        <v>153</v>
      </c>
      <c r="G12" s="114">
        <v>148</v>
      </c>
      <c r="H12" s="140">
        <v>145</v>
      </c>
      <c r="I12" s="115">
        <v>8</v>
      </c>
      <c r="J12" s="116">
        <v>5.5172413793103452</v>
      </c>
    </row>
    <row r="13" spans="1:15" s="110" customFormat="1" ht="24.95" customHeight="1" x14ac:dyDescent="0.2">
      <c r="A13" s="193" t="s">
        <v>134</v>
      </c>
      <c r="B13" s="199" t="s">
        <v>214</v>
      </c>
      <c r="C13" s="113">
        <v>4.4850854070217929</v>
      </c>
      <c r="D13" s="115">
        <v>11519</v>
      </c>
      <c r="E13" s="114">
        <v>10903</v>
      </c>
      <c r="F13" s="114">
        <v>10893</v>
      </c>
      <c r="G13" s="114">
        <v>10414</v>
      </c>
      <c r="H13" s="140">
        <v>10357</v>
      </c>
      <c r="I13" s="115">
        <v>1162</v>
      </c>
      <c r="J13" s="116">
        <v>11.219465096070291</v>
      </c>
    </row>
    <row r="14" spans="1:15" s="287" customFormat="1" ht="24" customHeight="1" x14ac:dyDescent="0.2">
      <c r="A14" s="193" t="s">
        <v>215</v>
      </c>
      <c r="B14" s="199" t="s">
        <v>137</v>
      </c>
      <c r="C14" s="113">
        <v>7.805972067017354</v>
      </c>
      <c r="D14" s="115">
        <v>20048</v>
      </c>
      <c r="E14" s="114">
        <v>20357</v>
      </c>
      <c r="F14" s="114">
        <v>20695</v>
      </c>
      <c r="G14" s="114">
        <v>20405</v>
      </c>
      <c r="H14" s="140">
        <v>20686</v>
      </c>
      <c r="I14" s="115">
        <v>-638</v>
      </c>
      <c r="J14" s="116">
        <v>-3.0842115440394471</v>
      </c>
      <c r="K14" s="110"/>
      <c r="L14" s="110"/>
      <c r="M14" s="110"/>
      <c r="N14" s="110"/>
      <c r="O14" s="110"/>
    </row>
    <row r="15" spans="1:15" s="110" customFormat="1" ht="24.75" customHeight="1" x14ac:dyDescent="0.2">
      <c r="A15" s="193" t="s">
        <v>216</v>
      </c>
      <c r="B15" s="199" t="s">
        <v>217</v>
      </c>
      <c r="C15" s="113">
        <v>1.2190990892773013</v>
      </c>
      <c r="D15" s="115">
        <v>3131</v>
      </c>
      <c r="E15" s="114">
        <v>3179</v>
      </c>
      <c r="F15" s="114">
        <v>3275</v>
      </c>
      <c r="G15" s="114">
        <v>3224</v>
      </c>
      <c r="H15" s="140">
        <v>3196</v>
      </c>
      <c r="I15" s="115">
        <v>-65</v>
      </c>
      <c r="J15" s="116">
        <v>-2.0337922403003756</v>
      </c>
    </row>
    <row r="16" spans="1:15" s="287" customFormat="1" ht="24.95" customHeight="1" x14ac:dyDescent="0.2">
      <c r="A16" s="193" t="s">
        <v>218</v>
      </c>
      <c r="B16" s="199" t="s">
        <v>141</v>
      </c>
      <c r="C16" s="113">
        <v>4.953879818867807</v>
      </c>
      <c r="D16" s="115">
        <v>12723</v>
      </c>
      <c r="E16" s="114">
        <v>12992</v>
      </c>
      <c r="F16" s="114">
        <v>13208</v>
      </c>
      <c r="G16" s="114">
        <v>13044</v>
      </c>
      <c r="H16" s="140">
        <v>13325</v>
      </c>
      <c r="I16" s="115">
        <v>-602</v>
      </c>
      <c r="J16" s="116">
        <v>-4.5178236397748597</v>
      </c>
      <c r="K16" s="110"/>
      <c r="L16" s="110"/>
      <c r="M16" s="110"/>
      <c r="N16" s="110"/>
      <c r="O16" s="110"/>
    </row>
    <row r="17" spans="1:15" s="110" customFormat="1" ht="24.95" customHeight="1" x14ac:dyDescent="0.2">
      <c r="A17" s="193" t="s">
        <v>219</v>
      </c>
      <c r="B17" s="199" t="s">
        <v>220</v>
      </c>
      <c r="C17" s="113">
        <v>1.6329931588722457</v>
      </c>
      <c r="D17" s="115">
        <v>4194</v>
      </c>
      <c r="E17" s="114">
        <v>4186</v>
      </c>
      <c r="F17" s="114">
        <v>4212</v>
      </c>
      <c r="G17" s="114">
        <v>4137</v>
      </c>
      <c r="H17" s="140">
        <v>4165</v>
      </c>
      <c r="I17" s="115">
        <v>29</v>
      </c>
      <c r="J17" s="116">
        <v>0.69627851140456187</v>
      </c>
    </row>
    <row r="18" spans="1:15" s="287" customFormat="1" ht="24.95" customHeight="1" x14ac:dyDescent="0.2">
      <c r="A18" s="201" t="s">
        <v>144</v>
      </c>
      <c r="B18" s="202" t="s">
        <v>145</v>
      </c>
      <c r="C18" s="113">
        <v>4.828504569188059</v>
      </c>
      <c r="D18" s="115">
        <v>12401</v>
      </c>
      <c r="E18" s="114">
        <v>11976</v>
      </c>
      <c r="F18" s="114">
        <v>12406</v>
      </c>
      <c r="G18" s="114">
        <v>11899</v>
      </c>
      <c r="H18" s="140">
        <v>11838</v>
      </c>
      <c r="I18" s="115">
        <v>563</v>
      </c>
      <c r="J18" s="116">
        <v>4.7558709241425916</v>
      </c>
      <c r="K18" s="110"/>
      <c r="L18" s="110"/>
      <c r="M18" s="110"/>
      <c r="N18" s="110"/>
      <c r="O18" s="110"/>
    </row>
    <row r="19" spans="1:15" s="110" customFormat="1" ht="24.95" customHeight="1" x14ac:dyDescent="0.2">
      <c r="A19" s="193" t="s">
        <v>146</v>
      </c>
      <c r="B19" s="199" t="s">
        <v>147</v>
      </c>
      <c r="C19" s="113">
        <v>12.77659454345109</v>
      </c>
      <c r="D19" s="115">
        <v>32814</v>
      </c>
      <c r="E19" s="114">
        <v>33110</v>
      </c>
      <c r="F19" s="114">
        <v>32838</v>
      </c>
      <c r="G19" s="114">
        <v>32248</v>
      </c>
      <c r="H19" s="140">
        <v>32378</v>
      </c>
      <c r="I19" s="115">
        <v>436</v>
      </c>
      <c r="J19" s="116">
        <v>1.3465933658657112</v>
      </c>
    </row>
    <row r="20" spans="1:15" s="287" customFormat="1" ht="24.95" customHeight="1" x14ac:dyDescent="0.2">
      <c r="A20" s="193" t="s">
        <v>148</v>
      </c>
      <c r="B20" s="199" t="s">
        <v>149</v>
      </c>
      <c r="C20" s="113">
        <v>5.8338427514026847</v>
      </c>
      <c r="D20" s="115">
        <v>14983</v>
      </c>
      <c r="E20" s="114">
        <v>14909</v>
      </c>
      <c r="F20" s="114">
        <v>13719</v>
      </c>
      <c r="G20" s="114">
        <v>13598</v>
      </c>
      <c r="H20" s="140">
        <v>13572</v>
      </c>
      <c r="I20" s="115">
        <v>1411</v>
      </c>
      <c r="J20" s="116">
        <v>10.396404361921602</v>
      </c>
      <c r="K20" s="110"/>
      <c r="L20" s="110"/>
      <c r="M20" s="110"/>
      <c r="N20" s="110"/>
      <c r="O20" s="110"/>
    </row>
    <row r="21" spans="1:15" s="110" customFormat="1" ht="24.95" customHeight="1" x14ac:dyDescent="0.2">
      <c r="A21" s="201" t="s">
        <v>150</v>
      </c>
      <c r="B21" s="202" t="s">
        <v>151</v>
      </c>
      <c r="C21" s="113">
        <v>2.711921161551071</v>
      </c>
      <c r="D21" s="115">
        <v>6965</v>
      </c>
      <c r="E21" s="114">
        <v>7304</v>
      </c>
      <c r="F21" s="114">
        <v>7472</v>
      </c>
      <c r="G21" s="114">
        <v>7376</v>
      </c>
      <c r="H21" s="140">
        <v>7194</v>
      </c>
      <c r="I21" s="115">
        <v>-229</v>
      </c>
      <c r="J21" s="116">
        <v>-3.1832082290797885</v>
      </c>
    </row>
    <row r="22" spans="1:15" s="110" customFormat="1" ht="24.95" customHeight="1" x14ac:dyDescent="0.2">
      <c r="A22" s="201" t="s">
        <v>152</v>
      </c>
      <c r="B22" s="199" t="s">
        <v>153</v>
      </c>
      <c r="C22" s="113">
        <v>4.3289503911162681</v>
      </c>
      <c r="D22" s="115">
        <v>11118</v>
      </c>
      <c r="E22" s="114">
        <v>11097</v>
      </c>
      <c r="F22" s="114">
        <v>11081</v>
      </c>
      <c r="G22" s="114">
        <v>10939</v>
      </c>
      <c r="H22" s="140">
        <v>10956</v>
      </c>
      <c r="I22" s="115">
        <v>162</v>
      </c>
      <c r="J22" s="116">
        <v>1.4786418400876231</v>
      </c>
    </row>
    <row r="23" spans="1:15" s="110" customFormat="1" ht="24.95" customHeight="1" x14ac:dyDescent="0.2">
      <c r="A23" s="193" t="s">
        <v>154</v>
      </c>
      <c r="B23" s="199" t="s">
        <v>155</v>
      </c>
      <c r="C23" s="113">
        <v>2.619641862873741</v>
      </c>
      <c r="D23" s="115">
        <v>6728</v>
      </c>
      <c r="E23" s="114">
        <v>6801</v>
      </c>
      <c r="F23" s="114">
        <v>6873</v>
      </c>
      <c r="G23" s="114">
        <v>6775</v>
      </c>
      <c r="H23" s="140">
        <v>7100</v>
      </c>
      <c r="I23" s="115">
        <v>-372</v>
      </c>
      <c r="J23" s="116">
        <v>-5.23943661971831</v>
      </c>
    </row>
    <row r="24" spans="1:15" s="110" customFormat="1" ht="24.95" customHeight="1" x14ac:dyDescent="0.2">
      <c r="A24" s="193" t="s">
        <v>156</v>
      </c>
      <c r="B24" s="199" t="s">
        <v>221</v>
      </c>
      <c r="C24" s="113">
        <v>12.206565457950621</v>
      </c>
      <c r="D24" s="115">
        <v>31350</v>
      </c>
      <c r="E24" s="114">
        <v>30866</v>
      </c>
      <c r="F24" s="114">
        <v>30402</v>
      </c>
      <c r="G24" s="114">
        <v>29799</v>
      </c>
      <c r="H24" s="140">
        <v>29549</v>
      </c>
      <c r="I24" s="115">
        <v>1801</v>
      </c>
      <c r="J24" s="116">
        <v>6.0949609123828221</v>
      </c>
    </row>
    <row r="25" spans="1:15" s="110" customFormat="1" ht="24.95" customHeight="1" x14ac:dyDescent="0.2">
      <c r="A25" s="193" t="s">
        <v>222</v>
      </c>
      <c r="B25" s="204" t="s">
        <v>159</v>
      </c>
      <c r="C25" s="113">
        <v>8.9627728955842212</v>
      </c>
      <c r="D25" s="115">
        <v>23019</v>
      </c>
      <c r="E25" s="114">
        <v>22687</v>
      </c>
      <c r="F25" s="114">
        <v>22315</v>
      </c>
      <c r="G25" s="114">
        <v>22213</v>
      </c>
      <c r="H25" s="140">
        <v>21703</v>
      </c>
      <c r="I25" s="115">
        <v>1316</v>
      </c>
      <c r="J25" s="116">
        <v>6.063677832557711</v>
      </c>
    </row>
    <row r="26" spans="1:15" s="110" customFormat="1" ht="24.95" customHeight="1" x14ac:dyDescent="0.2">
      <c r="A26" s="201">
        <v>782.78300000000002</v>
      </c>
      <c r="B26" s="203" t="s">
        <v>160</v>
      </c>
      <c r="C26" s="113">
        <v>2.2002966954666334</v>
      </c>
      <c r="D26" s="115">
        <v>5651</v>
      </c>
      <c r="E26" s="114">
        <v>5791</v>
      </c>
      <c r="F26" s="114">
        <v>6141</v>
      </c>
      <c r="G26" s="114">
        <v>5931</v>
      </c>
      <c r="H26" s="140">
        <v>5925</v>
      </c>
      <c r="I26" s="115">
        <v>-274</v>
      </c>
      <c r="J26" s="116">
        <v>-4.6244725738396628</v>
      </c>
    </row>
    <row r="27" spans="1:15" s="110" customFormat="1" ht="24.95" customHeight="1" x14ac:dyDescent="0.2">
      <c r="A27" s="193" t="s">
        <v>161</v>
      </c>
      <c r="B27" s="199" t="s">
        <v>223</v>
      </c>
      <c r="C27" s="113">
        <v>3.8512006042931288</v>
      </c>
      <c r="D27" s="115">
        <v>9891</v>
      </c>
      <c r="E27" s="114">
        <v>9763</v>
      </c>
      <c r="F27" s="114">
        <v>9735</v>
      </c>
      <c r="G27" s="114">
        <v>9455</v>
      </c>
      <c r="H27" s="140">
        <v>9470</v>
      </c>
      <c r="I27" s="115">
        <v>421</v>
      </c>
      <c r="J27" s="116">
        <v>4.4456177402323123</v>
      </c>
    </row>
    <row r="28" spans="1:15" s="110" customFormat="1" ht="24.95" customHeight="1" x14ac:dyDescent="0.2">
      <c r="A28" s="193" t="s">
        <v>163</v>
      </c>
      <c r="B28" s="199" t="s">
        <v>164</v>
      </c>
      <c r="C28" s="113">
        <v>4.9585521884210895</v>
      </c>
      <c r="D28" s="115">
        <v>12735</v>
      </c>
      <c r="E28" s="114">
        <v>12839</v>
      </c>
      <c r="F28" s="114">
        <v>12746</v>
      </c>
      <c r="G28" s="114">
        <v>12636</v>
      </c>
      <c r="H28" s="140">
        <v>12821</v>
      </c>
      <c r="I28" s="115">
        <v>-86</v>
      </c>
      <c r="J28" s="116">
        <v>-0.67077451056859838</v>
      </c>
    </row>
    <row r="29" spans="1:15" s="110" customFormat="1" ht="24.95" customHeight="1" x14ac:dyDescent="0.2">
      <c r="A29" s="193">
        <v>86</v>
      </c>
      <c r="B29" s="199" t="s">
        <v>165</v>
      </c>
      <c r="C29" s="113">
        <v>9.7208648556043133</v>
      </c>
      <c r="D29" s="115">
        <v>24966</v>
      </c>
      <c r="E29" s="114">
        <v>25057</v>
      </c>
      <c r="F29" s="114">
        <v>24883</v>
      </c>
      <c r="G29" s="114">
        <v>24495</v>
      </c>
      <c r="H29" s="140">
        <v>24480</v>
      </c>
      <c r="I29" s="115">
        <v>486</v>
      </c>
      <c r="J29" s="116">
        <v>1.9852941176470589</v>
      </c>
    </row>
    <row r="30" spans="1:15" s="110" customFormat="1" ht="24.95" customHeight="1" x14ac:dyDescent="0.2">
      <c r="A30" s="193">
        <v>87.88</v>
      </c>
      <c r="B30" s="204" t="s">
        <v>166</v>
      </c>
      <c r="C30" s="113">
        <v>8.381841614459427</v>
      </c>
      <c r="D30" s="115">
        <v>21527</v>
      </c>
      <c r="E30" s="114">
        <v>21977</v>
      </c>
      <c r="F30" s="114">
        <v>21696</v>
      </c>
      <c r="G30" s="114">
        <v>21364</v>
      </c>
      <c r="H30" s="140">
        <v>21287</v>
      </c>
      <c r="I30" s="115">
        <v>240</v>
      </c>
      <c r="J30" s="116">
        <v>1.1274486775966552</v>
      </c>
    </row>
    <row r="31" spans="1:15" s="110" customFormat="1" ht="24.95" customHeight="1" x14ac:dyDescent="0.2">
      <c r="A31" s="193" t="s">
        <v>167</v>
      </c>
      <c r="B31" s="199" t="s">
        <v>168</v>
      </c>
      <c r="C31" s="113">
        <v>4.2678202227941551</v>
      </c>
      <c r="D31" s="115">
        <v>10961</v>
      </c>
      <c r="E31" s="114">
        <v>11082</v>
      </c>
      <c r="F31" s="114">
        <v>11018</v>
      </c>
      <c r="G31" s="114">
        <v>10907</v>
      </c>
      <c r="H31" s="140">
        <v>10729</v>
      </c>
      <c r="I31" s="115">
        <v>232</v>
      </c>
      <c r="J31" s="116">
        <v>2.1623636872029079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5.9572711804352314E-2</v>
      </c>
      <c r="D34" s="115">
        <v>153</v>
      </c>
      <c r="E34" s="114">
        <v>155</v>
      </c>
      <c r="F34" s="114">
        <v>153</v>
      </c>
      <c r="G34" s="114">
        <v>148</v>
      </c>
      <c r="H34" s="140">
        <v>145</v>
      </c>
      <c r="I34" s="115">
        <v>8</v>
      </c>
      <c r="J34" s="116">
        <v>5.5172413793103452</v>
      </c>
    </row>
    <row r="35" spans="1:10" s="110" customFormat="1" ht="24.95" customHeight="1" x14ac:dyDescent="0.2">
      <c r="A35" s="292" t="s">
        <v>171</v>
      </c>
      <c r="B35" s="293" t="s">
        <v>172</v>
      </c>
      <c r="C35" s="113">
        <v>17.119562043227205</v>
      </c>
      <c r="D35" s="115">
        <v>43968</v>
      </c>
      <c r="E35" s="114">
        <v>43236</v>
      </c>
      <c r="F35" s="114">
        <v>43994</v>
      </c>
      <c r="G35" s="114">
        <v>42718</v>
      </c>
      <c r="H35" s="140">
        <v>42881</v>
      </c>
      <c r="I35" s="115">
        <v>1087</v>
      </c>
      <c r="J35" s="116">
        <v>2.5349222266271774</v>
      </c>
    </row>
    <row r="36" spans="1:10" s="110" customFormat="1" ht="24.95" customHeight="1" x14ac:dyDescent="0.2">
      <c r="A36" s="294" t="s">
        <v>173</v>
      </c>
      <c r="B36" s="295" t="s">
        <v>174</v>
      </c>
      <c r="C36" s="125">
        <v>82.820865244968445</v>
      </c>
      <c r="D36" s="143">
        <v>212708</v>
      </c>
      <c r="E36" s="144">
        <v>213283</v>
      </c>
      <c r="F36" s="144">
        <v>210919</v>
      </c>
      <c r="G36" s="144">
        <v>207736</v>
      </c>
      <c r="H36" s="145">
        <v>207164</v>
      </c>
      <c r="I36" s="143">
        <v>5544</v>
      </c>
      <c r="J36" s="146">
        <v>2.6761406421965206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2020-09-28T07:39:08Z</dcterms:created>
  <dcterms:modified xsi:type="dcterms:W3CDTF">2020-09-28T10:33:06Z</dcterms:modified>
</cp:coreProperties>
</file>