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K44" i="24"/>
  <c r="I44" i="24"/>
  <c r="H44" i="24"/>
  <c r="D44" i="24"/>
  <c r="C44" i="24"/>
  <c r="M44" i="24" s="1"/>
  <c r="B44" i="24"/>
  <c r="J44" i="24" s="1"/>
  <c r="M43" i="24"/>
  <c r="L43" i="24"/>
  <c r="H43" i="24"/>
  <c r="G43" i="24"/>
  <c r="F43" i="24"/>
  <c r="E43" i="24"/>
  <c r="D43" i="24"/>
  <c r="C43" i="24"/>
  <c r="I43" i="24" s="1"/>
  <c r="B43" i="24"/>
  <c r="K43" i="24" s="1"/>
  <c r="L42" i="24"/>
  <c r="K42" i="24"/>
  <c r="I42" i="24"/>
  <c r="H42" i="24"/>
  <c r="D42" i="24"/>
  <c r="C42" i="24"/>
  <c r="M42" i="24" s="1"/>
  <c r="B42" i="24"/>
  <c r="J42" i="24" s="1"/>
  <c r="M41" i="24"/>
  <c r="L41" i="24"/>
  <c r="H41" i="24"/>
  <c r="G41" i="24"/>
  <c r="F41" i="24"/>
  <c r="E41" i="24"/>
  <c r="D41" i="24"/>
  <c r="C41" i="24"/>
  <c r="I41" i="24" s="1"/>
  <c r="B41" i="24"/>
  <c r="K41" i="24" s="1"/>
  <c r="L40" i="24"/>
  <c r="K40" i="24"/>
  <c r="I40" i="24"/>
  <c r="H40" i="24"/>
  <c r="D40" i="24"/>
  <c r="C40" i="24"/>
  <c r="M40" i="24" s="1"/>
  <c r="B40" i="24"/>
  <c r="J40" i="24" s="1"/>
  <c r="M36" i="24"/>
  <c r="L36" i="24"/>
  <c r="K36" i="24"/>
  <c r="J36" i="24"/>
  <c r="I36" i="24"/>
  <c r="H36" i="24"/>
  <c r="G36" i="24"/>
  <c r="F36" i="24"/>
  <c r="E36" i="24"/>
  <c r="D36" i="24"/>
  <c r="K57" i="15"/>
  <c r="L57" i="15" s="1"/>
  <c r="C38" i="24"/>
  <c r="C37" i="24"/>
  <c r="C35" i="24"/>
  <c r="C34" i="24"/>
  <c r="G34" i="24" s="1"/>
  <c r="C33" i="24"/>
  <c r="C32" i="24"/>
  <c r="C31" i="24"/>
  <c r="C30" i="24"/>
  <c r="C29" i="24"/>
  <c r="C28" i="24"/>
  <c r="C27" i="24"/>
  <c r="C26" i="24"/>
  <c r="G26" i="24" s="1"/>
  <c r="C25" i="24"/>
  <c r="C24" i="24"/>
  <c r="C23" i="24"/>
  <c r="C22" i="24"/>
  <c r="C21" i="24"/>
  <c r="C20" i="24"/>
  <c r="C19" i="24"/>
  <c r="C18" i="24"/>
  <c r="G18" i="24" s="1"/>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D7" i="24" l="1"/>
  <c r="H7" i="24"/>
  <c r="K7" i="24"/>
  <c r="J7" i="24"/>
  <c r="F7" i="24"/>
  <c r="K16" i="24"/>
  <c r="H16" i="24"/>
  <c r="D16" i="24"/>
  <c r="J16" i="24"/>
  <c r="F16" i="24"/>
  <c r="K8" i="24"/>
  <c r="H8" i="24"/>
  <c r="D8" i="24"/>
  <c r="J8" i="24"/>
  <c r="F8" i="24"/>
  <c r="K24" i="24"/>
  <c r="H24" i="24"/>
  <c r="F24" i="24"/>
  <c r="D24" i="24"/>
  <c r="J24" i="24"/>
  <c r="D21" i="24"/>
  <c r="J21" i="24"/>
  <c r="H21" i="24"/>
  <c r="K21" i="24"/>
  <c r="F21" i="24"/>
  <c r="K22" i="24"/>
  <c r="H22" i="24"/>
  <c r="F22" i="24"/>
  <c r="D22" i="24"/>
  <c r="J22" i="24"/>
  <c r="G15" i="24"/>
  <c r="M15" i="24"/>
  <c r="E15" i="24"/>
  <c r="L15" i="24"/>
  <c r="I15" i="24"/>
  <c r="G31" i="24"/>
  <c r="M31" i="24"/>
  <c r="E31" i="24"/>
  <c r="L31" i="24"/>
  <c r="I31" i="24"/>
  <c r="D9" i="24"/>
  <c r="H9" i="24"/>
  <c r="J9" i="24"/>
  <c r="F9" i="24"/>
  <c r="K9" i="24"/>
  <c r="D35" i="24"/>
  <c r="J35" i="24"/>
  <c r="H35" i="24"/>
  <c r="K35" i="24"/>
  <c r="F35" i="24"/>
  <c r="G25" i="24"/>
  <c r="M25" i="24"/>
  <c r="E25" i="24"/>
  <c r="L25" i="24"/>
  <c r="I25" i="24"/>
  <c r="I28" i="24"/>
  <c r="M28" i="24"/>
  <c r="E28" i="24"/>
  <c r="L28" i="24"/>
  <c r="G28" i="24"/>
  <c r="D17" i="24"/>
  <c r="J17" i="24"/>
  <c r="H17" i="24"/>
  <c r="K17" i="24"/>
  <c r="F17" i="24"/>
  <c r="K20" i="24"/>
  <c r="H20" i="24"/>
  <c r="F20" i="24"/>
  <c r="D20" i="24"/>
  <c r="J20" i="24"/>
  <c r="D23" i="24"/>
  <c r="J23" i="24"/>
  <c r="H23" i="24"/>
  <c r="K23" i="24"/>
  <c r="F23" i="24"/>
  <c r="K26" i="24"/>
  <c r="H26" i="24"/>
  <c r="F26" i="24"/>
  <c r="D26" i="24"/>
  <c r="J26" i="24"/>
  <c r="D29" i="24"/>
  <c r="J29" i="24"/>
  <c r="H29" i="24"/>
  <c r="K29" i="24"/>
  <c r="F29" i="24"/>
  <c r="K32" i="24"/>
  <c r="H32" i="24"/>
  <c r="F32" i="24"/>
  <c r="D32" i="24"/>
  <c r="J32" i="24"/>
  <c r="B45" i="24"/>
  <c r="B39" i="24"/>
  <c r="G19" i="24"/>
  <c r="M19" i="24"/>
  <c r="E19" i="24"/>
  <c r="L19" i="24"/>
  <c r="I19" i="24"/>
  <c r="I22" i="24"/>
  <c r="M22" i="24"/>
  <c r="E22" i="24"/>
  <c r="L22" i="24"/>
  <c r="G22" i="24"/>
  <c r="G35" i="24"/>
  <c r="M35" i="24"/>
  <c r="E35" i="24"/>
  <c r="L35" i="24"/>
  <c r="I35" i="24"/>
  <c r="B6" i="24"/>
  <c r="B14" i="24"/>
  <c r="G29" i="24"/>
  <c r="M29" i="24"/>
  <c r="E29" i="24"/>
  <c r="L29" i="24"/>
  <c r="I29" i="24"/>
  <c r="D27" i="24"/>
  <c r="J27" i="24"/>
  <c r="H27" i="24"/>
  <c r="K27" i="24"/>
  <c r="F27" i="24"/>
  <c r="D33" i="24"/>
  <c r="J33" i="24"/>
  <c r="H33" i="24"/>
  <c r="K33" i="24"/>
  <c r="F33" i="24"/>
  <c r="F37" i="24"/>
  <c r="D37" i="24"/>
  <c r="K37" i="24"/>
  <c r="J37" i="24"/>
  <c r="H37" i="24"/>
  <c r="G23" i="24"/>
  <c r="M23" i="24"/>
  <c r="E23" i="24"/>
  <c r="L23" i="24"/>
  <c r="I23" i="24"/>
  <c r="D15" i="24"/>
  <c r="H15" i="24"/>
  <c r="F15" i="24"/>
  <c r="K15" i="24"/>
  <c r="J15" i="24"/>
  <c r="K18" i="24"/>
  <c r="H18" i="24"/>
  <c r="F18" i="24"/>
  <c r="D18" i="24"/>
  <c r="J18" i="24"/>
  <c r="K30" i="24"/>
  <c r="H30" i="24"/>
  <c r="F30" i="24"/>
  <c r="D30" i="24"/>
  <c r="J30" i="24"/>
  <c r="G7" i="24"/>
  <c r="M7" i="24"/>
  <c r="E7" i="24"/>
  <c r="L7" i="24"/>
  <c r="I7" i="24"/>
  <c r="G9" i="24"/>
  <c r="M9" i="24"/>
  <c r="E9" i="24"/>
  <c r="L9" i="24"/>
  <c r="I9" i="24"/>
  <c r="G17" i="24"/>
  <c r="M17" i="24"/>
  <c r="E17" i="24"/>
  <c r="L17" i="24"/>
  <c r="I17" i="24"/>
  <c r="I20" i="24"/>
  <c r="M20" i="24"/>
  <c r="E20" i="24"/>
  <c r="L20" i="24"/>
  <c r="G20" i="24"/>
  <c r="G33" i="24"/>
  <c r="M33" i="24"/>
  <c r="E33" i="24"/>
  <c r="L33" i="24"/>
  <c r="I33" i="24"/>
  <c r="I37" i="24"/>
  <c r="G37" i="24"/>
  <c r="L37" i="24"/>
  <c r="M37" i="24"/>
  <c r="E37" i="24"/>
  <c r="I8" i="24"/>
  <c r="M8" i="24"/>
  <c r="E8" i="24"/>
  <c r="L8" i="24"/>
  <c r="G8" i="24"/>
  <c r="C14" i="24"/>
  <c r="C6" i="24"/>
  <c r="G27" i="24"/>
  <c r="M27" i="24"/>
  <c r="E27" i="24"/>
  <c r="L27" i="24"/>
  <c r="I27" i="24"/>
  <c r="D19" i="24"/>
  <c r="J19" i="24"/>
  <c r="H19" i="24"/>
  <c r="K19" i="24"/>
  <c r="F19" i="24"/>
  <c r="D25" i="24"/>
  <c r="J25" i="24"/>
  <c r="H25" i="24"/>
  <c r="K25" i="24"/>
  <c r="F25" i="24"/>
  <c r="K28" i="24"/>
  <c r="H28" i="24"/>
  <c r="F28" i="24"/>
  <c r="D28" i="24"/>
  <c r="J28" i="24"/>
  <c r="D31" i="24"/>
  <c r="J31" i="24"/>
  <c r="H31" i="24"/>
  <c r="K31" i="24"/>
  <c r="F31" i="24"/>
  <c r="K34" i="24"/>
  <c r="H34" i="24"/>
  <c r="F34" i="24"/>
  <c r="D34" i="24"/>
  <c r="J34" i="24"/>
  <c r="K38" i="24"/>
  <c r="J38" i="24"/>
  <c r="H38" i="24"/>
  <c r="F38" i="24"/>
  <c r="D38" i="24"/>
  <c r="G21" i="24"/>
  <c r="M21" i="24"/>
  <c r="E21" i="24"/>
  <c r="L21" i="24"/>
  <c r="I21" i="24"/>
  <c r="M38" i="24"/>
  <c r="E38" i="24"/>
  <c r="G38" i="24"/>
  <c r="L38" i="24"/>
  <c r="I38" i="24"/>
  <c r="I16" i="24"/>
  <c r="M16" i="24"/>
  <c r="E16" i="24"/>
  <c r="L16" i="24"/>
  <c r="I24" i="24"/>
  <c r="M24" i="24"/>
  <c r="E24" i="24"/>
  <c r="L24" i="24"/>
  <c r="I32" i="24"/>
  <c r="M32" i="24"/>
  <c r="E32" i="24"/>
  <c r="L32" i="24"/>
  <c r="I30" i="24"/>
  <c r="M30" i="24"/>
  <c r="E30" i="24"/>
  <c r="L30" i="24"/>
  <c r="C45" i="24"/>
  <c r="C39"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G16" i="24"/>
  <c r="G24" i="24"/>
  <c r="G32" i="24"/>
  <c r="I18" i="24"/>
  <c r="M18" i="24"/>
  <c r="E18" i="24"/>
  <c r="L18" i="24"/>
  <c r="I26" i="24"/>
  <c r="M26" i="24"/>
  <c r="E26" i="24"/>
  <c r="L26" i="24"/>
  <c r="I34" i="24"/>
  <c r="M34" i="24"/>
  <c r="E34" i="24"/>
  <c r="L34" i="24"/>
  <c r="G30"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J77" i="24" s="1"/>
  <c r="I75" i="24"/>
  <c r="I77" i="24" s="1"/>
  <c r="F40" i="24"/>
  <c r="J41" i="24"/>
  <c r="F42" i="24"/>
  <c r="J43" i="24"/>
  <c r="F44" i="24"/>
  <c r="G40" i="24"/>
  <c r="G42" i="24"/>
  <c r="G44" i="24"/>
  <c r="E40" i="24"/>
  <c r="E42" i="24"/>
  <c r="E44" i="24"/>
  <c r="I45" i="24" l="1"/>
  <c r="G45" i="24"/>
  <c r="M45" i="24"/>
  <c r="L45" i="24"/>
  <c r="E45" i="24"/>
  <c r="K14" i="24"/>
  <c r="H14" i="24"/>
  <c r="D14" i="24"/>
  <c r="J14" i="24"/>
  <c r="F14" i="24"/>
  <c r="I78" i="24"/>
  <c r="I79" i="24"/>
  <c r="K6" i="24"/>
  <c r="H6" i="24"/>
  <c r="D6" i="24"/>
  <c r="J6" i="24"/>
  <c r="F6" i="24"/>
  <c r="F39" i="24"/>
  <c r="D39" i="24"/>
  <c r="K39" i="24"/>
  <c r="J39" i="24"/>
  <c r="H39" i="24"/>
  <c r="J79" i="24"/>
  <c r="J78" i="24"/>
  <c r="F45" i="24"/>
  <c r="D45" i="24"/>
  <c r="K45" i="24"/>
  <c r="J45" i="24"/>
  <c r="H45" i="24"/>
  <c r="I6" i="24"/>
  <c r="M6" i="24"/>
  <c r="E6" i="24"/>
  <c r="L6" i="24"/>
  <c r="G6" i="24"/>
  <c r="K79" i="24"/>
  <c r="K78" i="24"/>
  <c r="I39" i="24"/>
  <c r="G39" i="24"/>
  <c r="L39" i="24"/>
  <c r="M39" i="24"/>
  <c r="E39" i="24"/>
  <c r="I14" i="24"/>
  <c r="M14" i="24"/>
  <c r="E14" i="24"/>
  <c r="L14" i="24"/>
  <c r="G14" i="24"/>
  <c r="I83" i="24" l="1"/>
  <c r="I82" i="24"/>
  <c r="I81" i="24"/>
</calcChain>
</file>

<file path=xl/sharedStrings.xml><?xml version="1.0" encoding="utf-8"?>
<sst xmlns="http://schemas.openxmlformats.org/spreadsheetml/2006/main" count="1675" uniqueCount="522">
  <si>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</si>
  <si>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</si>
  <si>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</si>
  <si>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</si>
  <si>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</si>
  <si>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</si>
  <si>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</si>
  <si>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</si>
  <si>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</si>
  <si>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</si>
  <si>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</si>
  <si>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</si>
  <si>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</si>
  <si>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Gelsenkirchen (345)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</si>
  <si>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</si>
  <si>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</si>
  <si>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</si>
  <si>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</si>
  <si>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</si>
  <si>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</si>
  <si>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</si>
  <si>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</si>
  <si>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</si>
  <si>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</si>
  <si>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</si>
  <si>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</si>
  <si>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</si>
  <si>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</si>
  <si>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</si>
  <si>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</si>
  <si>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</si>
  <si>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</si>
  <si>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</si>
  <si>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</si>
  <si>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</si>
  <si>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</si>
  <si>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</si>
  <si>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</si>
  <si>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</si>
  <si>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</si>
  <si>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</si>
  <si>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</si>
  <si>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</si>
  <si>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</si>
  <si>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</si>
  <si>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</si>
  <si>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</si>
  <si>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</si>
  <si>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</si>
  <si>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</si>
  <si>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</si>
  <si>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</si>
  <si>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</si>
  <si>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</si>
  <si>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</si>
  <si>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</si>
  <si>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</si>
  <si>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</si>
  <si>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</si>
  <si>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</si>
  <si>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</si>
  <si>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</si>
  <si>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</si>
  <si>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</si>
  <si>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</si>
  <si>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</si>
  <si>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</si>
  <si>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</si>
  <si>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</si>
  <si>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</si>
  <si>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</si>
  <si>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</si>
  <si>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</si>
  <si>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</si>
  <si>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</si>
  <si>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</si>
  <si>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</si>
  <si>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</si>
  <si>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</si>
  <si>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</si>
  <si>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</si>
  <si>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</si>
  <si>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</si>
  <si>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</si>
  <si>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</si>
  <si>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</si>
  <si>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</si>
  <si>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</si>
  <si>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</si>
  <si>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</si>
  <si>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</si>
  <si>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</si>
  <si>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Gelsenkirchen (345);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</si>
  <si>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</si>
  <si>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</si>
  <si>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</si>
  <si>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</si>
  <si>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</si>
  <si>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</si>
  <si>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</si>
  <si>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</si>
  <si>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</si>
  <si>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</si>
  <si>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</si>
  <si>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</si>
  <si>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</si>
  <si>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</si>
  <si>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</si>
  <si>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</si>
  <si>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</si>
  <si>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</si>
  <si>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</si>
  <si>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</si>
  <si>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</si>
  <si>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</si>
  <si>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</si>
  <si>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</si>
  <si>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</si>
  <si>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</si>
  <si>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</si>
  <si>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</si>
  <si>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</si>
  <si>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</si>
  <si>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</si>
  <si>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</si>
  <si>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</si>
  <si>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</si>
  <si>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</si>
  <si>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</si>
  <si>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</si>
  <si>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</si>
  <si>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</si>
  <si>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</si>
  <si>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</si>
  <si>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</si>
  <si>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</si>
  <si>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</si>
  <si>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</si>
  <si>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</si>
  <si>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</si>
  <si>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</si>
  <si>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</si>
  <si>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</si>
  <si>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</si>
  <si>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</si>
  <si>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</si>
  <si>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</si>
  <si>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</si>
  <si>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</si>
  <si>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</si>
  <si>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</si>
  <si>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</si>
  <si>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</si>
  <si>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</si>
  <si>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</si>
  <si>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</si>
  <si>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</si>
  <si>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</si>
  <si>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</si>
  <si>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</si>
  <si>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</si>
  <si>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</si>
  <si>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</si>
  <si>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</si>
  <si>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</si>
  <si>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</si>
  <si>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</si>
  <si>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</si>
  <si>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</si>
  <si>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</si>
  <si>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</si>
  <si>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</si>
  <si>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</si>
  <si>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</si>
  <si>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</si>
  <si>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</si>
  <si>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</si>
  <si>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</si>
  <si>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</si>
  <si>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</si>
  <si>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</si>
  <si>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</si>
  <si>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</si>
  <si>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Gelsenkirchen (345)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</si>
  <si>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</si>
  <si>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</si>
  <si>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</si>
  <si>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</si>
  <si>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</si>
  <si>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</si>
  <si>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</si>
  <si>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</si>
  <si>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</si>
  <si>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</si>
  <si>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</si>
  <si>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</si>
  <si>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</si>
  <si>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</si>
  <si>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</si>
  <si>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</si>
  <si>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</si>
  <si>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</si>
  <si>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</si>
  <si>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</si>
  <si>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</si>
  <si>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</si>
  <si>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</si>
  <si>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</si>
  <si>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</si>
  <si>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</si>
  <si>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</si>
  <si>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</si>
  <si>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</si>
  <si>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</si>
  <si>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</si>
  <si>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</si>
  <si>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</si>
  <si>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</si>
  <si>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</si>
  <si>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</si>
  <si>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</si>
  <si>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</si>
  <si>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</si>
  <si>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</si>
  <si>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</si>
  <si>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</si>
  <si>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</si>
  <si>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</si>
  <si>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</si>
  <si>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</si>
  <si>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</si>
  <si>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</si>
  <si>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</si>
  <si>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</si>
  <si>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</si>
  <si>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</si>
  <si>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</si>
  <si>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</si>
  <si>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</si>
  <si>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</si>
  <si>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</si>
  <si>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</si>
  <si>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</si>
  <si>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</si>
  <si>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</si>
  <si>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</si>
  <si>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</si>
  <si>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</si>
  <si>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</si>
  <si>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</si>
  <si>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</si>
  <si>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</si>
  <si>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</si>
  <si>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</si>
  <si>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</si>
  <si>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</si>
  <si>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</si>
  <si>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</si>
  <si>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</si>
  <si>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</si>
  <si>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</si>
  <si>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</si>
  <si>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</si>
  <si>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</si>
  <si>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</si>
  <si>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</si>
  <si>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</si>
  <si>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</si>
  <si>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</si>
  <si>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</si>
  <si>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</si>
  <si>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</si>
  <si>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</si>
  <si>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</si>
  <si>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</si>
  <si>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</si>
  <si>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</si>
  <si>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</si>
  <si>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</si>
  <si>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</si>
  <si>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</si>
  <si>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</si>
  <si>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</si>
  <si>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</si>
  <si>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</si>
  <si>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</si>
  <si>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</si>
  <si>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</si>
  <si>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</si>
  <si>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</si>
  <si>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</si>
  <si>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</si>
  <si>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</si>
  <si>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</si>
  <si>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</si>
  <si>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</si>
  <si>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</si>
  <si>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</si>
  <si>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</si>
  <si>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</si>
  <si>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</si>
  <si>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</si>
  <si>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</si>
  <si>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</si>
  <si>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</si>
  <si>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</si>
  <si>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</si>
  <si>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</si>
  <si>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</si>
  <si>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</si>
  <si>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</si>
  <si>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</si>
  <si>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</si>
  <si>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</si>
  <si>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</si>
  <si>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</si>
  <si>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</si>
  <si>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</si>
  <si>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</si>
  <si>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</si>
  <si>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</si>
  <si>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</si>
  <si>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</si>
  <si>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</si>
  <si>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</si>
  <si>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</si>
  <si>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</si>
  <si>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Gelsenkirchen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</si>
  <si>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</si>
  <si>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</si>
  <si>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</si>
  <si>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</si>
  <si>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</si>
  <si>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</si>
  <si>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</si>
  <si>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</si>
  <si>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</si>
  <si>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</si>
  <si>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</si>
  <si>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</si>
  <si>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</si>
  <si>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</si>
  <si>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</si>
  <si>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</si>
  <si>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</si>
  <si>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</si>
  <si>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</si>
  <si>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</si>
  <si>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</si>
  <si>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</si>
  <si>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</si>
  <si>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</si>
  <si>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</si>
  <si>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</si>
  <si>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</si>
  <si>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</si>
  <si>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</si>
  <si>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</si>
  <si>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</si>
  <si>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</si>
  <si>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</si>
  <si>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</si>
  <si>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</si>
  <si>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</si>
  <si>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</si>
  <si>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</si>
  <si>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</si>
  <si>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</si>
  <si>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</si>
  <si>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</si>
  <si>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</si>
  <si>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</si>
  <si>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</si>
  <si>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</si>
  <si>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Gelsenkirchen (345);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</si>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</sst>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{BF3D5233-60E9-466F-BFDC-83DBA449CFE1}</c15:txfldGUID>
                      <c15:f>Daten_Diagramme!$D$6</c15:f>
                      <c15:dlblFieldTableCache>
                        <c:ptCount val="1"/>
                        <c:pt idx="0">
                          <c:v>0.6</c:v>
                        </c:pt>
                      </c15:dlblFieldTableCache>
                    </c15:dlblFTEntry>
                  </c15:dlblFieldTable>
                  <c15:showDataLabelsRange val="0"/>
                </c:ext>
                <c:ext xmlns:c16="http://schemas.microsoft.com/office/drawing/2014/chart" uri="{C3380CC4-5D6E-409C-BE32-E72D297353CC}">
                  <c16:uniqueId val="{00000000-1B20-4F79-93D6-21BE6FA0AF42}"/>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{AAA7811B-0A5A-4A3A-AFB9-04805CA264D9}</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1B20-4F79-93D6-21BE6FA0AF42}"/>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{756EA9B9-A05E-4FA0-B454-B5CC67E1D95A}</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1B20-4F79-93D6-21BE6FA0AF42}"/>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{3D560A5D-DC21-428A-A60C-2990B66E2BC4}</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1B20-4F79-93D6-21BE6FA0AF42}"/>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0.61563611384050854</c:v>
                </c:pt>
                <c:pt idx="1">
                  <c:v>1.3225681822425275</c:v>
                </c:pt>
                <c:pt idx="2">
                  <c:v>1.1186464311118853</c:v>
                </c:pt>
                <c:pt idx="3">
                  <c:v>1.0875687030768</c:v>
                </c:pt>
              </c:numCache>
            </c:numRef>
          </c:val>
          <c:extLst>
            <c:ext xmlns:c16="http://schemas.microsoft.com/office/drawing/2014/chart" uri="{C3380CC4-5D6E-409C-BE32-E72D297353CC}">
              <c16:uniqueId val="{00000004-1B20-4F79-93D6-21BE6FA0AF42}"/>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{6DBE670B-FE6E-4A0E-8954-5F5173AF3A66}</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1B20-4F79-93D6-21BE6FA0AF42}"/>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{9110656C-B7A7-4B3E-80A9-B185041957C0}</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1B20-4F79-93D6-21BE6FA0AF42}"/>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{5157C9B6-D3AF-4285-8309-2EB032E4F0BD}</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1B20-4F79-93D6-21BE6FA0AF42}"/>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{912B5B40-E356-4960-B0EF-2FDA551C7D7D}</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1B20-4F79-93D6-21BE6FA0AF4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1B20-4F79-93D6-21BE6FA0AF42}"/>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B20-4F79-93D6-21BE6FA0AF42}"/>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{767FFF9A-C8F5-48B7-827D-D09D72B3CDE4}</c15:txfldGUID>
                      <c15:f>Daten_Diagramme!$E$6</c15:f>
                      <c15:dlblFieldTableCache>
                        <c:ptCount val="1"/>
                        <c:pt idx="0">
                          <c:v>-2.6</c:v>
                        </c:pt>
                      </c15:dlblFieldTableCache>
                    </c15:dlblFTEntry>
                  </c15:dlblFieldTable>
                  <c15:showDataLabelsRange val="0"/>
                </c:ext>
                <c:ext xmlns:c16="http://schemas.microsoft.com/office/drawing/2014/chart" uri="{C3380CC4-5D6E-409C-BE32-E72D297353CC}">
                  <c16:uniqueId val="{00000000-3549-4075-9D32-8DFAB14BAABE}"/>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{1C76609A-5EBE-47B0-ACFD-37416CE86723}</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3549-4075-9D32-8DFAB14BAABE}"/>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{37AA6E72-0420-4566-8113-FCDCCD30523A}</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3549-4075-9D32-8DFAB14BAABE}"/>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{DC0ACBA3-CB63-45CC-A95B-253E15FE6045}</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3549-4075-9D32-8DFAB14BAAB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-2.6249072470937422</c:v>
                </c:pt>
                <c:pt idx="1">
                  <c:v>-3.156552267354261</c:v>
                </c:pt>
                <c:pt idx="2">
                  <c:v>-2.7637010795899166</c:v>
                </c:pt>
                <c:pt idx="3">
                  <c:v>-2.8655893304673015</c:v>
                </c:pt>
              </c:numCache>
            </c:numRef>
          </c:val>
          <c:extLst>
            <c:ext xmlns:c16="http://schemas.microsoft.com/office/drawing/2014/chart" uri="{C3380CC4-5D6E-409C-BE32-E72D297353CC}">
              <c16:uniqueId val="{00000004-3549-4075-9D32-8DFAB14BAABE}"/>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{9862BA30-4DF7-4C65-A56A-E414182198AB}</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3549-4075-9D32-8DFAB14BAABE}"/>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{8642D026-0C6D-49A9-930A-31E1810D4CDD}</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3549-4075-9D32-8DFAB14BAABE}"/>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{05F6B5AD-3B7F-4263-8C11-860799A6A46A}</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3549-4075-9D32-8DFAB14BAABE}"/>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{B49633ED-E655-489A-9DAC-F5ADF45A955E}</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3549-4075-9D32-8DFAB14BAAB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3549-4075-9D32-8DFAB14BAABE}"/>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3549-4075-9D32-8DFAB14BAABE}"/>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{2E1F5BD7-8B52-48BA-860F-7D174A0A198A}</c15:txfldGUID>
                      <c15:f>Daten_Diagramme!$D$14</c15:f>
                      <c15:dlblFieldTableCache>
                        <c:ptCount val="1"/>
                        <c:pt idx="0">
                          <c:v>0.6</c:v>
                        </c:pt>
                      </c15:dlblFieldTableCache>
                    </c15:dlblFTEntry>
                  </c15:dlblFieldTable>
                  <c15:showDataLabelsRange val="0"/>
                </c:ext>
                <c:ext xmlns:c16="http://schemas.microsoft.com/office/drawing/2014/chart" uri="{C3380CC4-5D6E-409C-BE32-E72D297353CC}">
                  <c16:uniqueId val="{00000000-C0C3-408C-A630-9DC64D38BA47}"/>
                </c:ext>
              </c:extLst>
            </c:dLbl>
            <c:dLbl>
              <c:idx val="1"/>
              <c:tx>
                <c:strRef>
                  <c:f>Daten_Diagramme!$D$15</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{86CFCE27-E606-4FB7-8725-39944860935E}</c15:txfldGUID>
                      <c15:f>Daten_Diagramme!$D$15</c15:f>
                      <c15:dlblFieldTableCache>
                        <c:ptCount val="1"/>
                        <c:pt idx="0">
                          <c:v>3.8</c:v>
                        </c:pt>
                      </c15:dlblFieldTableCache>
                    </c15:dlblFTEntry>
                  </c15:dlblFieldTable>
                  <c15:showDataLabelsRange val="0"/>
                </c:ext>
                <c:ext xmlns:c16="http://schemas.microsoft.com/office/drawing/2014/chart" uri="{C3380CC4-5D6E-409C-BE32-E72D297353CC}">
                  <c16:uniqueId val="{00000001-C0C3-408C-A630-9DC64D38BA47}"/>
                </c:ext>
              </c:extLst>
            </c:dLbl>
            <c:dLbl>
              <c:idx val="2"/>
              <c:tx>
                <c:strRef>
                  <c:f>Daten_Diagramme!$D$16</c:f>
                  <c:strCache>
                    <c:ptCount val="1"/>
                    <c:pt idx="0">
                      <c:v>-26.3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{5D34BA8A-E742-4FF1-A33E-F30FBFD0511B}</c15:txfldGUID>
                      <c15:f>Daten_Diagramme!$D$16</c15:f>
                      <c15:dlblFieldTableCache>
                        <c:ptCount val="1"/>
                        <c:pt idx="0">
                          <c:v>-26.3</c:v>
                        </c:pt>
                      </c15:dlblFieldTableCache>
                    </c15:dlblFTEntry>
                  </c15:dlblFieldTable>
                  <c15:showDataLabelsRange val="0"/>
                </c:ext>
                <c:ext xmlns:c16="http://schemas.microsoft.com/office/drawing/2014/chart" uri="{C3380CC4-5D6E-409C-BE32-E72D297353CC}">
                  <c16:uniqueId val="{00000002-C0C3-408C-A630-9DC64D38BA47}"/>
                </c:ext>
              </c:extLst>
            </c:dLbl>
            <c:dLbl>
              <c:idx val="3"/>
              <c:tx>
                <c:strRef>
                  <c:f>Daten_Diagramme!$D$17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{3662B96B-00CD-4F3E-B634-12AB91E6CE77}</c15:txfldGUID>
                      <c15:f>Daten_Diagramme!$D$17</c15:f>
                      <c15:dlblFieldTableCache>
                        <c:ptCount val="1"/>
                        <c:pt idx="0">
                          <c:v>-0.2</c:v>
                        </c:pt>
                      </c15:dlblFieldTableCache>
                    </c15:dlblFTEntry>
                  </c15:dlblFieldTable>
                  <c15:showDataLabelsRange val="0"/>
                </c:ext>
                <c:ext xmlns:c16="http://schemas.microsoft.com/office/drawing/2014/chart" uri="{C3380CC4-5D6E-409C-BE32-E72D297353CC}">
                  <c16:uniqueId val="{00000003-C0C3-408C-A630-9DC64D38BA47}"/>
                </c:ext>
              </c:extLst>
            </c:dLbl>
            <c:dLbl>
              <c:idx val="4"/>
              <c:tx>
                <c:strRef>
                  <c:f>Daten_Diagramme!$D$18</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{536ADCFC-311B-44EA-A1E4-0746D4ECAAF9}</c15:txfldGUID>
                      <c15:f>Daten_Diagramme!$D$18</c15:f>
                      <c15:dlblFieldTableCache>
                        <c:ptCount val="1"/>
                        <c:pt idx="0">
                          <c:v>4.8</c:v>
                        </c:pt>
                      </c15:dlblFieldTableCache>
                    </c15:dlblFTEntry>
                  </c15:dlblFieldTable>
                  <c15:showDataLabelsRange val="0"/>
                </c:ext>
                <c:ext xmlns:c16="http://schemas.microsoft.com/office/drawing/2014/chart" uri="{C3380CC4-5D6E-409C-BE32-E72D297353CC}">
                  <c16:uniqueId val="{00000004-C0C3-408C-A630-9DC64D38BA47}"/>
                </c:ext>
              </c:extLst>
            </c:dLbl>
            <c:dLbl>
              <c:idx val="5"/>
              <c:tx>
                <c:strRef>
                  <c:f>Daten_Diagramme!$D$19</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{72EAEE1B-8361-4426-BF6D-D936C29D1593}</c15:txfldGUID>
                      <c15:f>Daten_Diagramme!$D$19</c15:f>
                      <c15:dlblFieldTableCache>
                        <c:ptCount val="1"/>
                        <c:pt idx="0">
                          <c:v>-4.0</c:v>
                        </c:pt>
                      </c15:dlblFieldTableCache>
                    </c15:dlblFTEntry>
                  </c15:dlblFieldTable>
                  <c15:showDataLabelsRange val="0"/>
                </c:ext>
                <c:ext xmlns:c16="http://schemas.microsoft.com/office/drawing/2014/chart" uri="{C3380CC4-5D6E-409C-BE32-E72D297353CC}">
                  <c16:uniqueId val="{00000005-C0C3-408C-A630-9DC64D38BA47}"/>
                </c:ext>
              </c:extLst>
            </c:dLbl>
            <c:dLbl>
              <c:idx val="6"/>
              <c:tx>
                <c:strRef>
                  <c:f>Daten_Diagramme!$D$20</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{DF54C938-414A-4276-A8F1-85A394AAD23F}</c15:txfldGUID>
                      <c15:f>Daten_Diagramme!$D$20</c15:f>
                      <c15:dlblFieldTableCache>
                        <c:ptCount val="1"/>
                        <c:pt idx="0">
                          <c:v>3.3</c:v>
                        </c:pt>
                      </c15:dlblFieldTableCache>
                    </c15:dlblFTEntry>
                  </c15:dlblFieldTable>
                  <c15:showDataLabelsRange val="0"/>
                </c:ext>
                <c:ext xmlns:c16="http://schemas.microsoft.com/office/drawing/2014/chart" uri="{C3380CC4-5D6E-409C-BE32-E72D297353CC}">
                  <c16:uniqueId val="{00000006-C0C3-408C-A630-9DC64D38BA47}"/>
                </c:ext>
              </c:extLst>
            </c:dLbl>
            <c:dLbl>
              <c:idx val="7"/>
              <c:tx>
                <c:strRef>
                  <c:f>Daten_Diagramme!$D$21</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{50CD342F-E953-4122-AD4D-241A7808C6B2}</c15:txfldGUID>
                      <c15:f>Daten_Diagramme!$D$21</c15:f>
                      <c15:dlblFieldTableCache>
                        <c:ptCount val="1"/>
                        <c:pt idx="0">
                          <c:v>7.3</c:v>
                        </c:pt>
                      </c15:dlblFieldTableCache>
                    </c15:dlblFTEntry>
                  </c15:dlblFieldTable>
                  <c15:showDataLabelsRange val="0"/>
                </c:ext>
                <c:ext xmlns:c16="http://schemas.microsoft.com/office/drawing/2014/chart" uri="{C3380CC4-5D6E-409C-BE32-E72D297353CC}">
                  <c16:uniqueId val="{00000007-C0C3-408C-A630-9DC64D38BA47}"/>
                </c:ext>
              </c:extLst>
            </c:dLbl>
            <c:dLbl>
              <c:idx val="8"/>
              <c:tx>
                <c:strRef>
                  <c:f>Daten_Diagramme!$D$22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{74651BE3-73D7-4D32-B397-918AC43D3540}</c15:txfldGUID>
                      <c15:f>Daten_Diagramme!$D$22</c15:f>
                      <c15:dlblFieldTableCache>
                        <c:ptCount val="1"/>
                        <c:pt idx="0">
                          <c:v>-0.2</c:v>
                        </c:pt>
                      </c15:dlblFieldTableCache>
                    </c15:dlblFTEntry>
                  </c15:dlblFieldTable>
                  <c15:showDataLabelsRange val="0"/>
                </c:ext>
                <c:ext xmlns:c16="http://schemas.microsoft.com/office/drawing/2014/chart" uri="{C3380CC4-5D6E-409C-BE32-E72D297353CC}">
                  <c16:uniqueId val="{00000008-C0C3-408C-A630-9DC64D38BA47}"/>
                </c:ext>
              </c:extLst>
            </c:dLbl>
            <c:dLbl>
              <c:idx val="9"/>
              <c:tx>
                <c:strRef>
                  <c:f>Daten_Diagramme!$D$23</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{F9D3C79D-9321-4DC9-BFD8-5E1C88C28475}</c15:txfldGUID>
                      <c15:f>Daten_Diagramme!$D$23</c15:f>
                      <c15:dlblFieldTableCache>
                        <c:ptCount val="1"/>
                        <c:pt idx="0">
                          <c:v>3.1</c:v>
                        </c:pt>
                      </c15:dlblFieldTableCache>
                    </c15:dlblFTEntry>
                  </c15:dlblFieldTable>
                  <c15:showDataLabelsRange val="0"/>
                </c:ext>
                <c:ext xmlns:c16="http://schemas.microsoft.com/office/drawing/2014/chart" uri="{C3380CC4-5D6E-409C-BE32-E72D297353CC}">
                  <c16:uniqueId val="{00000009-C0C3-408C-A630-9DC64D38BA47}"/>
                </c:ext>
              </c:extLst>
            </c:dLbl>
            <c:dLbl>
              <c:idx val="10"/>
              <c:tx>
                <c:strRef>
                  <c:f>Daten_Diagramme!$D$24</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{0F70E766-0CC4-4129-824C-D634349A0352}</c15:txfldGUID>
                      <c15:f>Daten_Diagramme!$D$24</c15:f>
                      <c15:dlblFieldTableCache>
                        <c:ptCount val="1"/>
                        <c:pt idx="0">
                          <c:v>2.0</c:v>
                        </c:pt>
                      </c15:dlblFieldTableCache>
                    </c15:dlblFTEntry>
                  </c15:dlblFieldTable>
                  <c15:showDataLabelsRange val="0"/>
                </c:ext>
                <c:ext xmlns:c16="http://schemas.microsoft.com/office/drawing/2014/chart" uri="{C3380CC4-5D6E-409C-BE32-E72D297353CC}">
                  <c16:uniqueId val="{0000000A-C0C3-408C-A630-9DC64D38BA47}"/>
                </c:ext>
              </c:extLst>
            </c:dLbl>
            <c:dLbl>
              <c:idx val="11"/>
              <c:tx>
                <c:strRef>
                  <c:f>Daten_Diagramme!$D$25</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{92B9DD56-0FC5-46E0-91E2-11BE0E477ED9}</c15:txfldGUID>
                      <c15:f>Daten_Diagramme!$D$25</c15:f>
                      <c15:dlblFieldTableCache>
                        <c:ptCount val="1"/>
                        <c:pt idx="0">
                          <c:v>4.3</c:v>
                        </c:pt>
                      </c15:dlblFieldTableCache>
                    </c15:dlblFTEntry>
                  </c15:dlblFieldTable>
                  <c15:showDataLabelsRange val="0"/>
                </c:ext>
                <c:ext xmlns:c16="http://schemas.microsoft.com/office/drawing/2014/chart" uri="{C3380CC4-5D6E-409C-BE32-E72D297353CC}">
                  <c16:uniqueId val="{0000000B-C0C3-408C-A630-9DC64D38BA47}"/>
                </c:ext>
              </c:extLst>
            </c:dLbl>
            <c:dLbl>
              <c:idx val="12"/>
              <c:tx>
                <c:strRef>
                  <c:f>Daten_Diagramme!$D$26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{DC21C4EA-5240-4643-A187-1C98132A1339}</c15:txfldGUID>
                      <c15:f>Daten_Diagramme!$D$26</c15:f>
                      <c15:dlblFieldTableCache>
                        <c:ptCount val="1"/>
                        <c:pt idx="0">
                          <c:v>-0.4</c:v>
                        </c:pt>
                      </c15:dlblFieldTableCache>
                    </c15:dlblFTEntry>
                  </c15:dlblFieldTable>
                  <c15:showDataLabelsRange val="0"/>
                </c:ext>
                <c:ext xmlns:c16="http://schemas.microsoft.com/office/drawing/2014/chart" uri="{C3380CC4-5D6E-409C-BE32-E72D297353CC}">
                  <c16:uniqueId val="{0000000C-C0C3-408C-A630-9DC64D38BA47}"/>
                </c:ext>
              </c:extLst>
            </c:dLbl>
            <c:dLbl>
              <c:idx val="13"/>
              <c:tx>
                <c:strRef>
                  <c:f>Daten_Diagramme!$D$27</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{A53545DF-F974-4C4F-8EB2-3AD55E5F3637}</c15:txfldGUID>
                      <c15:f>Daten_Diagramme!$D$27</c15:f>
                      <c15:dlblFieldTableCache>
                        <c:ptCount val="1"/>
                        <c:pt idx="0">
                          <c:v>5.0</c:v>
                        </c:pt>
                      </c15:dlblFieldTableCache>
                    </c15:dlblFTEntry>
                  </c15:dlblFieldTable>
                  <c15:showDataLabelsRange val="0"/>
                </c:ext>
                <c:ext xmlns:c16="http://schemas.microsoft.com/office/drawing/2014/chart" uri="{C3380CC4-5D6E-409C-BE32-E72D297353CC}">
                  <c16:uniqueId val="{0000000D-C0C3-408C-A630-9DC64D38BA47}"/>
                </c:ext>
              </c:extLst>
            </c:dLbl>
            <c:dLbl>
              <c:idx val="14"/>
              <c:tx>
                <c:strRef>
                  <c:f>Daten_Diagramme!$D$28</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{4344EE06-3C5E-434D-AF5A-A853BCB8F567}</c15:txfldGUID>
                      <c15:f>Daten_Diagramme!$D$28</c15:f>
                      <c15:dlblFieldTableCache>
                        <c:ptCount val="1"/>
                        <c:pt idx="0">
                          <c:v>-4.3</c:v>
                        </c:pt>
                      </c15:dlblFieldTableCache>
                    </c15:dlblFTEntry>
                  </c15:dlblFieldTable>
                  <c15:showDataLabelsRange val="0"/>
                </c:ext>
                <c:ext xmlns:c16="http://schemas.microsoft.com/office/drawing/2014/chart" uri="{C3380CC4-5D6E-409C-BE32-E72D297353CC}">
                  <c16:uniqueId val="{0000000E-C0C3-408C-A630-9DC64D38BA47}"/>
                </c:ext>
              </c:extLst>
            </c:dLbl>
            <c:dLbl>
              <c:idx val="15"/>
              <c:tx>
                <c:strRef>
                  <c:f>Daten_Diagramme!$D$29</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{3B109443-C8FA-4257-BBDF-134E40A3EDCB}</c15:txfldGUID>
                      <c15:f>Daten_Diagramme!$D$29</c15:f>
                      <c15:dlblFieldTableCache>
                        <c:ptCount val="1"/>
                        <c:pt idx="0">
                          <c:v>-5.0</c:v>
                        </c:pt>
                      </c15:dlblFieldTableCache>
                    </c15:dlblFTEntry>
                  </c15:dlblFieldTable>
                  <c15:showDataLabelsRange val="0"/>
                </c:ext>
                <c:ext xmlns:c16="http://schemas.microsoft.com/office/drawing/2014/chart" uri="{C3380CC4-5D6E-409C-BE32-E72D297353CC}">
                  <c16:uniqueId val="{0000000F-C0C3-408C-A630-9DC64D38BA47}"/>
                </c:ext>
              </c:extLst>
            </c:dLbl>
            <c:dLbl>
              <c:idx val="16"/>
              <c:tx>
                <c:strRef>
                  <c:f>Daten_Diagramme!$D$30</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{738062EF-A062-4485-B0D3-2324E4B74A00}</c15:txfldGUID>
                      <c15:f>Daten_Diagramme!$D$30</c15:f>
                      <c15:dlblFieldTableCache>
                        <c:ptCount val="1"/>
                        <c:pt idx="0">
                          <c:v>0.6</c:v>
                        </c:pt>
                      </c15:dlblFieldTableCache>
                    </c15:dlblFTEntry>
                  </c15:dlblFieldTable>
                  <c15:showDataLabelsRange val="0"/>
                </c:ext>
                <c:ext xmlns:c16="http://schemas.microsoft.com/office/drawing/2014/chart" uri="{C3380CC4-5D6E-409C-BE32-E72D297353CC}">
                  <c16:uniqueId val="{00000010-C0C3-408C-A630-9DC64D38BA47}"/>
                </c:ext>
              </c:extLst>
            </c:dLbl>
            <c:dLbl>
              <c:idx val="17"/>
              <c:tx>
                <c:strRef>
                  <c:f>Daten_Diagramme!$D$31</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{0B025284-1890-472E-906A-480F7070B548}</c15:txfldGUID>
                      <c15:f>Daten_Diagramme!$D$31</c15:f>
                      <c15:dlblFieldTableCache>
                        <c:ptCount val="1"/>
                        <c:pt idx="0">
                          <c:v>3.6</c:v>
                        </c:pt>
                      </c15:dlblFieldTableCache>
                    </c15:dlblFTEntry>
                  </c15:dlblFieldTable>
                  <c15:showDataLabelsRange val="0"/>
                </c:ext>
                <c:ext xmlns:c16="http://schemas.microsoft.com/office/drawing/2014/chart" uri="{C3380CC4-5D6E-409C-BE32-E72D297353CC}">
                  <c16:uniqueId val="{00000011-C0C3-408C-A630-9DC64D38BA47}"/>
                </c:ext>
              </c:extLst>
            </c:dLbl>
            <c:dLbl>
              <c:idx val="18"/>
              <c:tx>
                <c:strRef>
                  <c:f>Daten_Diagramme!$D$32</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{7CA446FA-0E6B-4248-A62C-DADA0DF5C6D2}</c15:txfldGUID>
                      <c15:f>Daten_Diagramme!$D$32</c15:f>
                      <c15:dlblFieldTableCache>
                        <c:ptCount val="1"/>
                        <c:pt idx="0">
                          <c:v>2.3</c:v>
                        </c:pt>
                      </c15:dlblFieldTableCache>
                    </c15:dlblFTEntry>
                  </c15:dlblFieldTable>
                  <c15:showDataLabelsRange val="0"/>
                </c:ext>
                <c:ext xmlns:c16="http://schemas.microsoft.com/office/drawing/2014/chart" uri="{C3380CC4-5D6E-409C-BE32-E72D297353CC}">
                  <c16:uniqueId val="{00000012-C0C3-408C-A630-9DC64D38BA47}"/>
                </c:ext>
              </c:extLst>
            </c:dLbl>
            <c:dLbl>
              <c:idx val="19"/>
              <c:tx>
                <c:strRef>
                  <c:f>Daten_Diagramme!$D$33</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{1540D524-5CA9-41EA-BA0D-772357853BD5}</c15:txfldGUID>
                      <c15:f>Daten_Diagramme!$D$33</c15:f>
                      <c15:dlblFieldTableCache>
                        <c:ptCount val="1"/>
                        <c:pt idx="0">
                          <c:v>3.2</c:v>
                        </c:pt>
                      </c15:dlblFieldTableCache>
                    </c15:dlblFTEntry>
                  </c15:dlblFieldTable>
                  <c15:showDataLabelsRange val="0"/>
                </c:ext>
                <c:ext xmlns:c16="http://schemas.microsoft.com/office/drawing/2014/chart" uri="{C3380CC4-5D6E-409C-BE32-E72D297353CC}">
                  <c16:uniqueId val="{00000013-C0C3-408C-A630-9DC64D38BA47}"/>
                </c:ext>
              </c:extLst>
            </c:dLbl>
            <c:dLbl>
              <c:idx val="20"/>
              <c:tx>
                <c:strRef>
                  <c:f>Daten_Diagramme!$D$34</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{4AC29E08-D0E7-4263-B0E0-8954DB634333}</c15:txfldGUID>
                      <c15:f>Daten_Diagramme!$D$34</c15:f>
                      <c15:dlblFieldTableCache>
                        <c:ptCount val="1"/>
                        <c:pt idx="0">
                          <c:v>2.8</c:v>
                        </c:pt>
                      </c15:dlblFieldTableCache>
                    </c15:dlblFTEntry>
                  </c15:dlblFieldTable>
                  <c15:showDataLabelsRange val="0"/>
                </c:ext>
                <c:ext xmlns:c16="http://schemas.microsoft.com/office/drawing/2014/chart" uri="{C3380CC4-5D6E-409C-BE32-E72D297353CC}">
                  <c16:uniqueId val="{00000014-C0C3-408C-A630-9DC64D38BA47}"/>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{982D0C07-2DC1-4781-B12E-D8BFDC09EC8E}</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C0C3-408C-A630-9DC64D38BA47}"/>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{010CC108-08D0-480D-B876-6ED59E3BBB0D}</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C0C3-408C-A630-9DC64D38BA47}"/>
                </c:ext>
              </c:extLst>
            </c:dLbl>
            <c:dLbl>
              <c:idx val="23"/>
              <c:tx>
                <c:strRef>
                  <c:f>Daten_Diagramme!$D$37</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{81D5D3CC-B1B0-4353-A3EB-49DABDB3D57D}</c15:txfldGUID>
                      <c15:f>Daten_Diagramme!$D$37</c15:f>
                      <c15:dlblFieldTableCache>
                        <c:ptCount val="1"/>
                        <c:pt idx="0">
                          <c:v>3.8</c:v>
                        </c:pt>
                      </c15:dlblFieldTableCache>
                    </c15:dlblFTEntry>
                  </c15:dlblFieldTable>
                  <c15:showDataLabelsRange val="0"/>
                </c:ext>
                <c:ext xmlns:c16="http://schemas.microsoft.com/office/drawing/2014/chart" uri="{C3380CC4-5D6E-409C-BE32-E72D297353CC}">
                  <c16:uniqueId val="{00000017-C0C3-408C-A630-9DC64D38BA47}"/>
                </c:ext>
              </c:extLst>
            </c:dLbl>
            <c:dLbl>
              <c:idx val="24"/>
              <c:layout>
                <c:manualLayout>
                  <c:x val="4.7769028871392123E-3"/>
                  <c:y val="-4.6876052205785108E-5"/>
                </c:manualLayout>
              </c:layout>
              <c:tx>
                <c:strRef>
                  <c:f>Daten_Diagramme!$D$38</c:f>
                  <c:strCache>
                    <c:ptCount val="1"/>
                    <c:pt idx="0">
                      <c:v>-1.9</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{9637B87B-4D81-4087-A240-CBD3BFF8ACE7}</c15:txfldGUID>
                      <c15:f>Daten_Diagramme!$D$38</c15:f>
                      <c15:dlblFieldTableCache>
                        <c:ptCount val="1"/>
                        <c:pt idx="0">
                          <c:v>-1.9</c:v>
                        </c:pt>
                      </c15:dlblFieldTableCache>
                    </c15:dlblFTEntry>
                  </c15:dlblFieldTable>
                  <c15:showDataLabelsRange val="0"/>
                </c:ext>
                <c:ext xmlns:c16="http://schemas.microsoft.com/office/drawing/2014/chart" uri="{C3380CC4-5D6E-409C-BE32-E72D297353CC}">
                  <c16:uniqueId val="{00000018-C0C3-408C-A630-9DC64D38BA47}"/>
                </c:ext>
              </c:extLst>
            </c:dLbl>
            <c:dLbl>
              <c:idx val="25"/>
              <c:tx>
                <c:strRef>
                  <c:f>Daten_Diagramme!$D$39</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{442ECC98-B2B2-4F44-B9B1-7F0F5D2315B4}</c15:txfldGUID>
                      <c15:f>Daten_Diagramme!$D$39</c15:f>
                      <c15:dlblFieldTableCache>
                        <c:ptCount val="1"/>
                        <c:pt idx="0">
                          <c:v>1.3</c:v>
                        </c:pt>
                      </c15:dlblFieldTableCache>
                    </c15:dlblFTEntry>
                  </c15:dlblFieldTable>
                  <c15:showDataLabelsRange val="0"/>
                </c:ext>
                <c:ext xmlns:c16="http://schemas.microsoft.com/office/drawing/2014/chart" uri="{C3380CC4-5D6E-409C-BE32-E72D297353CC}">
                  <c16:uniqueId val="{00000019-C0C3-408C-A630-9DC64D38BA47}"/>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{1AF6B265-C916-46EB-97DD-9E459C005440}</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C0C3-408C-A630-9DC64D38BA47}"/>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{F14615DA-2C1A-4D56-946B-B4987302AFF6}</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C0C3-408C-A630-9DC64D38BA47}"/>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{40833754-027F-4C06-96D1-35A85C31C4E3}</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C0C3-408C-A630-9DC64D38BA47}"/>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{AAC1BD40-E165-4A89-8851-316315C2DBF4}</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C0C3-408C-A630-9DC64D38BA47}"/>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{189BE528-657E-46FD-956A-A2F09D67EE40}</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C0C3-408C-A630-9DC64D38BA47}"/>
                </c:ext>
              </c:extLst>
            </c:dLbl>
            <c:dLbl>
              <c:idx val="31"/>
              <c:tx>
                <c:strRef>
                  <c:f>Daten_Diagramme!$D$45</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{E42A8AD7-04C4-4999-BA14-283552939E17}</c15:txfldGUID>
                      <c15:f>Daten_Diagramme!$D$45</c15:f>
                      <c15:dlblFieldTableCache>
                        <c:ptCount val="1"/>
                        <c:pt idx="0">
                          <c:v>1.3</c:v>
                        </c:pt>
                      </c15:dlblFieldTableCache>
                    </c15:dlblFTEntry>
                  </c15:dlblFieldTable>
                  <c15:showDataLabelsRange val="0"/>
                </c:ext>
                <c:ext xmlns:c16="http://schemas.microsoft.com/office/drawing/2014/chart" uri="{C3380CC4-5D6E-409C-BE32-E72D297353CC}">
                  <c16:uniqueId val="{0000001F-C0C3-408C-A630-9DC64D38BA4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0.61563611384050854</c:v>
                </c:pt>
                <c:pt idx="1">
                  <c:v>3.755868544600939</c:v>
                </c:pt>
                <c:pt idx="2">
                  <c:v>-26.302283808057481</c:v>
                </c:pt>
                <c:pt idx="3">
                  <c:v>-0.24127164348566563</c:v>
                </c:pt>
                <c:pt idx="4">
                  <c:v>4.8063462435837607</c:v>
                </c:pt>
                <c:pt idx="5">
                  <c:v>-4.0198922503108161</c:v>
                </c:pt>
                <c:pt idx="6">
                  <c:v>3.2696390658174099</c:v>
                </c:pt>
                <c:pt idx="7">
                  <c:v>7.3102035590833436</c:v>
                </c:pt>
                <c:pt idx="8">
                  <c:v>-0.19715085220045789</c:v>
                </c:pt>
                <c:pt idx="9">
                  <c:v>3.0524121500893391</c:v>
                </c:pt>
                <c:pt idx="10">
                  <c:v>1.9934758970641537</c:v>
                </c:pt>
                <c:pt idx="11">
                  <c:v>4.257983719474014</c:v>
                </c:pt>
                <c:pt idx="12">
                  <c:v>-0.38259206121472977</c:v>
                </c:pt>
                <c:pt idx="13">
                  <c:v>5.0326073581887538</c:v>
                </c:pt>
                <c:pt idx="14">
                  <c:v>-4.3192282394211796</c:v>
                </c:pt>
                <c:pt idx="15">
                  <c:v>-4.9611255090707145</c:v>
                </c:pt>
                <c:pt idx="16">
                  <c:v>0.55101018533978963</c:v>
                </c:pt>
                <c:pt idx="17">
                  <c:v>3.5545510581467021</c:v>
                </c:pt>
                <c:pt idx="18">
                  <c:v>2.2715494904128519</c:v>
                </c:pt>
                <c:pt idx="19">
                  <c:v>3.2273918741808649</c:v>
                </c:pt>
                <c:pt idx="20">
                  <c:v>2.8130671506352085</c:v>
                </c:pt>
                <c:pt idx="21">
                  <c:v>0</c:v>
                </c:pt>
                <c:pt idx="23">
                  <c:v>3.755868544600939</c:v>
                </c:pt>
                <c:pt idx="24">
                  <c:v>-1.8914728682170543</c:v>
                </c:pt>
                <c:pt idx="25">
                  <c:v>1.3349964602366584</c:v>
                </c:pt>
              </c:numCache>
            </c:numRef>
          </c:val>
          <c:extLst>
            <c:ext xmlns:c16="http://schemas.microsoft.com/office/drawing/2014/chart" uri="{C3380CC4-5D6E-409C-BE32-E72D297353CC}">
              <c16:uniqueId val="{00000020-C0C3-408C-A630-9DC64D38BA47}"/>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{4F615F91-4629-4E5F-91FE-DBBBCAEE7EA5}</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C0C3-408C-A630-9DC64D38BA47}"/>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{3B3A8B80-BADF-4DE6-A84A-D40279D30884}</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C0C3-408C-A630-9DC64D38BA47}"/>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{086160DA-3315-4BAC-A2DD-278AC2138162}</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C0C3-408C-A630-9DC64D38BA47}"/>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{C44F6AC7-515F-4049-9FBF-BA1495CEEAFE}</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C0C3-408C-A630-9DC64D38BA47}"/>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{85B3A677-D37D-4944-93B0-B3456B07B7F7}</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C0C3-408C-A630-9DC64D38BA47}"/>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{65544B3D-5B06-4597-9851-A7D9BF32FE68}</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C0C3-408C-A630-9DC64D38BA47}"/>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{7D19D8C0-5622-4E9A-BE67-836FBCF18EC1}</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C0C3-408C-A630-9DC64D38BA47}"/>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{6C1FE2E0-3666-4A99-B426-29BAC50F0A21}</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C0C3-408C-A630-9DC64D38BA47}"/>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{F01CF83B-9ED6-4621-B08A-79D5043C757F}</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C0C3-408C-A630-9DC64D38BA47}"/>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{9A8FFE2A-321E-4236-B30B-026F025F0BF4}</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C0C3-408C-A630-9DC64D38BA47}"/>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{EA2A1424-19B6-49DE-AC41-397D1B3C5AF3}</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C0C3-408C-A630-9DC64D38BA47}"/>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{6D90AC9A-C157-41E8-850B-2DF8C979341C}</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C0C3-408C-A630-9DC64D38BA47}"/>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{F1B2D54F-D6A3-4649-B223-CA69A0CA09D7}</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C0C3-408C-A630-9DC64D38BA47}"/>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{A6F6AE08-9311-4A79-A549-08921841B303}</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C0C3-408C-A630-9DC64D38BA47}"/>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{2AB3CC3C-A239-4860-8B4B-70234FAFEFE4}</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C0C3-408C-A630-9DC64D38BA47}"/>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{D93994D1-14C1-4726-B6FB-C495FC754FE7}</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C0C3-408C-A630-9DC64D38BA47}"/>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{28E9328A-378A-4F07-ACFE-BC41EFF19852}</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C0C3-408C-A630-9DC64D38BA47}"/>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{8CBF49C8-3BB1-4371-A928-FD64CCBE4B7D}</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C0C3-408C-A630-9DC64D38BA47}"/>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{27781F15-4842-4A55-B313-817C6EF8ED20}</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C0C3-408C-A630-9DC64D38BA47}"/>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{ABC1C45F-7CEB-49A0-8D6F-046DF74F4910}</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C0C3-408C-A630-9DC64D38BA47}"/>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{B757C395-CD99-4C4B-A331-40364663AA7A}</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C0C3-408C-A630-9DC64D38BA47}"/>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{DC579B1E-3149-41EE-97BF-3A47456B4EE7}</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C0C3-408C-A630-9DC64D38BA47}"/>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{3304422B-765E-4FCE-99FE-FC66BD26A837}</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C0C3-408C-A630-9DC64D38BA47}"/>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{C974A07F-41BE-4EAF-ACE3-C9CD9819DA11}</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C0C3-408C-A630-9DC64D38BA47}"/>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{44EBACD5-EECB-4CA7-A9CD-4E4B905DFD63}</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C0C3-408C-A630-9DC64D38BA47}"/>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{B403ED41-9899-4B2C-96AF-EF1D87836AE7}</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C0C3-408C-A630-9DC64D38BA47}"/>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{CA390737-A46E-4F24-AF7F-D30841D875FD}</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C0C3-408C-A630-9DC64D38BA47}"/>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{3F778342-D459-4DEF-A979-B5173E1FD368}</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C0C3-408C-A630-9DC64D38BA47}"/>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{1D1B96EC-ABB4-4664-B968-BA68DA9EA9E4}</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C0C3-408C-A630-9DC64D38BA47}"/>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{9AEF9D96-A5D5-46C9-8D04-558230455A86}</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C0C3-408C-A630-9DC64D38BA47}"/>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{5C3DA21D-AB14-4455-B312-1015D611D91B}</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C0C3-408C-A630-9DC64D38BA47}"/>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{AA9BE092-869F-4252-AE5B-A1E0C216C1E2}</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C0C3-408C-A630-9DC64D38BA4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C0C3-408C-A630-9DC64D38BA47}"/>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C0C3-408C-A630-9DC64D38BA47}"/>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{EB59A0C4-17C9-4EA9-B109-40F92A476B16}</c15:txfldGUID>
                      <c15:f>Daten_Diagramme!$E$14</c15:f>
                      <c15:dlblFieldTableCache>
                        <c:ptCount val="1"/>
                        <c:pt idx="0">
                          <c:v>-2.6</c:v>
                        </c:pt>
                      </c15:dlblFieldTableCache>
                    </c15:dlblFTEntry>
                  </c15:dlblFieldTable>
                  <c15:showDataLabelsRange val="0"/>
                </c:ext>
                <c:ext xmlns:c16="http://schemas.microsoft.com/office/drawing/2014/chart" uri="{C3380CC4-5D6E-409C-BE32-E72D297353CC}">
                  <c16:uniqueId val="{00000000-AC68-4DCA-9AD1-2DC28F9540C1}"/>
                </c:ext>
              </c:extLst>
            </c:dLbl>
            <c:dLbl>
              <c:idx val="1"/>
              <c:tx>
                <c:strRef>
                  <c:f>Daten_Diagramme!$E$15</c:f>
                  <c:strCache>
                    <c:ptCount val="1"/>
                    <c:pt idx="0">
                      <c:v>9.9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{0734AE36-1114-488D-85B1-7868A1580671}</c15:txfldGUID>
                      <c15:f>Daten_Diagramme!$E$15</c15:f>
                      <c15:dlblFieldTableCache>
                        <c:ptCount val="1"/>
                        <c:pt idx="0">
                          <c:v>9.9</c:v>
                        </c:pt>
                      </c15:dlblFieldTableCache>
                    </c15:dlblFTEntry>
                  </c15:dlblFieldTable>
                  <c15:showDataLabelsRange val="0"/>
                </c:ext>
                <c:ext xmlns:c16="http://schemas.microsoft.com/office/drawing/2014/chart" uri="{C3380CC4-5D6E-409C-BE32-E72D297353CC}">
                  <c16:uniqueId val="{00000001-AC68-4DCA-9AD1-2DC28F9540C1}"/>
                </c:ext>
              </c:extLst>
            </c:dLbl>
            <c:dLbl>
              <c:idx val="2"/>
              <c:tx>
                <c:strRef>
                  <c:f>Daten_Diagramme!$E$16</c:f>
                  <c:strCache>
                    <c:ptCount val="1"/>
                    <c:pt idx="0">
                      <c:v>-16.7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{18F7068E-F2A3-4D6A-838A-59881B2855A6}</c15:txfldGUID>
                      <c15:f>Daten_Diagramme!$E$16</c15:f>
                      <c15:dlblFieldTableCache>
                        <c:ptCount val="1"/>
                        <c:pt idx="0">
                          <c:v>-16.7</c:v>
                        </c:pt>
                      </c15:dlblFieldTableCache>
                    </c15:dlblFTEntry>
                  </c15:dlblFieldTable>
                  <c15:showDataLabelsRange val="0"/>
                </c:ext>
                <c:ext xmlns:c16="http://schemas.microsoft.com/office/drawing/2014/chart" uri="{C3380CC4-5D6E-409C-BE32-E72D297353CC}">
                  <c16:uniqueId val="{00000002-AC68-4DCA-9AD1-2DC28F9540C1}"/>
                </c:ext>
              </c:extLst>
            </c:dLbl>
            <c:dLbl>
              <c:idx val="3"/>
              <c:tx>
                <c:strRef>
                  <c:f>Daten_Diagramme!$E$17</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{900C61B7-BFF6-486A-8AD2-B6E4A4F8A00A}</c15:txfldGUID>
                      <c15:f>Daten_Diagramme!$E$17</c15:f>
                      <c15:dlblFieldTableCache>
                        <c:ptCount val="1"/>
                        <c:pt idx="0">
                          <c:v>-4.5</c:v>
                        </c:pt>
                      </c15:dlblFieldTableCache>
                    </c15:dlblFTEntry>
                  </c15:dlblFieldTable>
                  <c15:showDataLabelsRange val="0"/>
                </c:ext>
                <c:ext xmlns:c16="http://schemas.microsoft.com/office/drawing/2014/chart" uri="{C3380CC4-5D6E-409C-BE32-E72D297353CC}">
                  <c16:uniqueId val="{00000003-AC68-4DCA-9AD1-2DC28F9540C1}"/>
                </c:ext>
              </c:extLst>
            </c:dLbl>
            <c:dLbl>
              <c:idx val="4"/>
              <c:tx>
                <c:strRef>
                  <c:f>Daten_Diagramme!$E$18</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{494CB1FD-9FD7-424B-9AB9-58C0D264BB02}</c15:txfldGUID>
                      <c15:f>Daten_Diagramme!$E$18</c15:f>
                      <c15:dlblFieldTableCache>
                        <c:ptCount val="1"/>
                        <c:pt idx="0">
                          <c:v>2.3</c:v>
                        </c:pt>
                      </c15:dlblFieldTableCache>
                    </c15:dlblFTEntry>
                  </c15:dlblFieldTable>
                  <c15:showDataLabelsRange val="0"/>
                </c:ext>
                <c:ext xmlns:c16="http://schemas.microsoft.com/office/drawing/2014/chart" uri="{C3380CC4-5D6E-409C-BE32-E72D297353CC}">
                  <c16:uniqueId val="{00000004-AC68-4DCA-9AD1-2DC28F9540C1}"/>
                </c:ext>
              </c:extLst>
            </c:dLbl>
            <c:dLbl>
              <c:idx val="5"/>
              <c:tx>
                <c:strRef>
                  <c:f>Daten_Diagramme!$E$19</c:f>
                  <c:strCache>
                    <c:ptCount val="1"/>
                    <c:pt idx="0">
                      <c:v>-8.4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{1C2D3C12-0A6A-41CC-84E7-176FA8B753A6}</c15:txfldGUID>
                      <c15:f>Daten_Diagramme!$E$19</c15:f>
                      <c15:dlblFieldTableCache>
                        <c:ptCount val="1"/>
                        <c:pt idx="0">
                          <c:v>-8.4</c:v>
                        </c:pt>
                      </c15:dlblFieldTableCache>
                    </c15:dlblFTEntry>
                  </c15:dlblFieldTable>
                  <c15:showDataLabelsRange val="0"/>
                </c:ext>
                <c:ext xmlns:c16="http://schemas.microsoft.com/office/drawing/2014/chart" uri="{C3380CC4-5D6E-409C-BE32-E72D297353CC}">
                  <c16:uniqueId val="{00000005-AC68-4DCA-9AD1-2DC28F9540C1}"/>
                </c:ext>
              </c:extLst>
            </c:dLbl>
            <c:dLbl>
              <c:idx val="6"/>
              <c:tx>
                <c:strRef>
                  <c:f>Daten_Diagramme!$E$20</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{29303BA9-1673-4955-B3F9-6E07045332E6}</c15:txfldGUID>
                      <c15:f>Daten_Diagramme!$E$20</c15:f>
                      <c15:dlblFieldTableCache>
                        <c:ptCount val="1"/>
                        <c:pt idx="0">
                          <c:v>0.0</c:v>
                        </c:pt>
                      </c15:dlblFieldTableCache>
                    </c15:dlblFTEntry>
                  </c15:dlblFieldTable>
                  <c15:showDataLabelsRange val="0"/>
                </c:ext>
                <c:ext xmlns:c16="http://schemas.microsoft.com/office/drawing/2014/chart" uri="{C3380CC4-5D6E-409C-BE32-E72D297353CC}">
                  <c16:uniqueId val="{00000006-AC68-4DCA-9AD1-2DC28F9540C1}"/>
                </c:ext>
              </c:extLst>
            </c:dLbl>
            <c:dLbl>
              <c:idx val="7"/>
              <c:tx>
                <c:strRef>
                  <c:f>Daten_Diagramme!$E$21</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{D152722D-6818-4798-A148-90AA8CE72E13}</c15:txfldGUID>
                      <c15:f>Daten_Diagramme!$E$21</c15:f>
                      <c15:dlblFieldTableCache>
                        <c:ptCount val="1"/>
                        <c:pt idx="0">
                          <c:v>2.6</c:v>
                        </c:pt>
                      </c15:dlblFieldTableCache>
                    </c15:dlblFTEntry>
                  </c15:dlblFieldTable>
                  <c15:showDataLabelsRange val="0"/>
                </c:ext>
                <c:ext xmlns:c16="http://schemas.microsoft.com/office/drawing/2014/chart" uri="{C3380CC4-5D6E-409C-BE32-E72D297353CC}">
                  <c16:uniqueId val="{00000007-AC68-4DCA-9AD1-2DC28F9540C1}"/>
                </c:ext>
              </c:extLst>
            </c:dLbl>
            <c:dLbl>
              <c:idx val="8"/>
              <c:tx>
                <c:strRef>
                  <c:f>Daten_Diagramme!$E$22</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{F0E429FB-23C3-4234-9F7E-CACF1B586F76}</c15:txfldGUID>
                      <c15:f>Daten_Diagramme!$E$22</c15:f>
                      <c15:dlblFieldTableCache>
                        <c:ptCount val="1"/>
                        <c:pt idx="0">
                          <c:v>2.1</c:v>
                        </c:pt>
                      </c15:dlblFieldTableCache>
                    </c15:dlblFTEntry>
                  </c15:dlblFieldTable>
                  <c15:showDataLabelsRange val="0"/>
                </c:ext>
                <c:ext xmlns:c16="http://schemas.microsoft.com/office/drawing/2014/chart" uri="{C3380CC4-5D6E-409C-BE32-E72D297353CC}">
                  <c16:uniqueId val="{00000008-AC68-4DCA-9AD1-2DC28F9540C1}"/>
                </c:ext>
              </c:extLst>
            </c:dLbl>
            <c:dLbl>
              <c:idx val="9"/>
              <c:tx>
                <c:strRef>
                  <c:f>Daten_Diagramme!$E$23</c:f>
                  <c:strCache>
                    <c:ptCount val="1"/>
                    <c:pt idx="0">
                      <c:v>-11.7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{8A2887EC-1F04-4E46-880C-5BA02B54920E}</c15:txfldGUID>
                      <c15:f>Daten_Diagramme!$E$23</c15:f>
                      <c15:dlblFieldTableCache>
                        <c:ptCount val="1"/>
                        <c:pt idx="0">
                          <c:v>-11.7</c:v>
                        </c:pt>
                      </c15:dlblFieldTableCache>
                    </c15:dlblFTEntry>
                  </c15:dlblFieldTable>
                  <c15:showDataLabelsRange val="0"/>
                </c:ext>
                <c:ext xmlns:c16="http://schemas.microsoft.com/office/drawing/2014/chart" uri="{C3380CC4-5D6E-409C-BE32-E72D297353CC}">
                  <c16:uniqueId val="{00000009-AC68-4DCA-9AD1-2DC28F9540C1}"/>
                </c:ext>
              </c:extLst>
            </c:dLbl>
            <c:dLbl>
              <c:idx val="10"/>
              <c:tx>
                <c:strRef>
                  <c:f>Daten_Diagramme!$E$24</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{8114EED7-D0A8-4C95-8CC6-EFAEB19D160C}</c15:txfldGUID>
                      <c15:f>Daten_Diagramme!$E$24</c15:f>
                      <c15:dlblFieldTableCache>
                        <c:ptCount val="1"/>
                        <c:pt idx="0">
                          <c:v>0.2</c:v>
                        </c:pt>
                      </c15:dlblFieldTableCache>
                    </c15:dlblFTEntry>
                  </c15:dlblFieldTable>
                  <c15:showDataLabelsRange val="0"/>
                </c:ext>
                <c:ext xmlns:c16="http://schemas.microsoft.com/office/drawing/2014/chart" uri="{C3380CC4-5D6E-409C-BE32-E72D297353CC}">
                  <c16:uniqueId val="{0000000A-AC68-4DCA-9AD1-2DC28F9540C1}"/>
                </c:ext>
              </c:extLst>
            </c:dLbl>
            <c:dLbl>
              <c:idx val="11"/>
              <c:tx>
                <c:strRef>
                  <c:f>Daten_Diagramme!$E$25</c:f>
                  <c:strCache>
                    <c:ptCount val="1"/>
                    <c:pt idx="0">
                      <c:v>-12.3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{622D2A4C-23DB-4463-8FDF-30CC2EC67140}</c15:txfldGUID>
                      <c15:f>Daten_Diagramme!$E$25</c15:f>
                      <c15:dlblFieldTableCache>
                        <c:ptCount val="1"/>
                        <c:pt idx="0">
                          <c:v>-12.3</c:v>
                        </c:pt>
                      </c15:dlblFieldTableCache>
                    </c15:dlblFTEntry>
                  </c15:dlblFieldTable>
                  <c15:showDataLabelsRange val="0"/>
                </c:ext>
                <c:ext xmlns:c16="http://schemas.microsoft.com/office/drawing/2014/chart" uri="{C3380CC4-5D6E-409C-BE32-E72D297353CC}">
                  <c16:uniqueId val="{0000000B-AC68-4DCA-9AD1-2DC28F9540C1}"/>
                </c:ext>
              </c:extLst>
            </c:dLbl>
            <c:dLbl>
              <c:idx val="12"/>
              <c:tx>
                <c:strRef>
                  <c:f>Daten_Diagramme!$E$26</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{AD0A8A6F-F670-4B57-90EA-385D2D6D8182}</c15:txfldGUID>
                      <c15:f>Daten_Diagramme!$E$26</c15:f>
                      <c15:dlblFieldTableCache>
                        <c:ptCount val="1"/>
                        <c:pt idx="0">
                          <c:v>-8.1</c:v>
                        </c:pt>
                      </c15:dlblFieldTableCache>
                    </c15:dlblFTEntry>
                  </c15:dlblFieldTable>
                  <c15:showDataLabelsRange val="0"/>
                </c:ext>
                <c:ext xmlns:c16="http://schemas.microsoft.com/office/drawing/2014/chart" uri="{C3380CC4-5D6E-409C-BE32-E72D297353CC}">
                  <c16:uniqueId val="{0000000C-AC68-4DCA-9AD1-2DC28F9540C1}"/>
                </c:ext>
              </c:extLst>
            </c:dLbl>
            <c:dLbl>
              <c:idx val="13"/>
              <c:tx>
                <c:strRef>
                  <c:f>Daten_Diagramme!$E$27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{A3124745-74BC-480D-ADA4-862EA5551B4A}</c15:txfldGUID>
                      <c15:f>Daten_Diagramme!$E$27</c15:f>
                      <c15:dlblFieldTableCache>
                        <c:ptCount val="1"/>
                        <c:pt idx="0">
                          <c:v>-0.5</c:v>
                        </c:pt>
                      </c15:dlblFieldTableCache>
                    </c15:dlblFTEntry>
                  </c15:dlblFieldTable>
                  <c15:showDataLabelsRange val="0"/>
                </c:ext>
                <c:ext xmlns:c16="http://schemas.microsoft.com/office/drawing/2014/chart" uri="{C3380CC4-5D6E-409C-BE32-E72D297353CC}">
                  <c16:uniqueId val="{0000000D-AC68-4DCA-9AD1-2DC28F9540C1}"/>
                </c:ext>
              </c:extLst>
            </c:dLbl>
            <c:dLbl>
              <c:idx val="14"/>
              <c:tx>
                <c:strRef>
                  <c:f>Daten_Diagramme!$E$28</c:f>
                  <c:strCache>
                    <c:ptCount val="1"/>
                    <c:pt idx="0">
                      <c:v>-10.1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{84A1221C-08BC-4556-9AF4-9FFAD961523B}</c15:txfldGUID>
                      <c15:f>Daten_Diagramme!$E$28</c15:f>
                      <c15:dlblFieldTableCache>
                        <c:ptCount val="1"/>
                        <c:pt idx="0">
                          <c:v>-10.1</c:v>
                        </c:pt>
                      </c15:dlblFieldTableCache>
                    </c15:dlblFTEntry>
                  </c15:dlblFieldTable>
                  <c15:showDataLabelsRange val="0"/>
                </c:ext>
                <c:ext xmlns:c16="http://schemas.microsoft.com/office/drawing/2014/chart" uri="{C3380CC4-5D6E-409C-BE32-E72D297353CC}">
                  <c16:uniqueId val="{0000000E-AC68-4DCA-9AD1-2DC28F9540C1}"/>
                </c:ext>
              </c:extLst>
            </c:dLbl>
            <c:dLbl>
              <c:idx val="15"/>
              <c:tx>
                <c:strRef>
                  <c:f>Daten_Diagramme!$E$29</c:f>
                  <c:strCache>
                    <c:ptCount val="1"/>
                    <c:pt idx="0">
                      <c:v>-12.1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{86F784F9-4037-48F5-9C92-D1AEA4D5FBDD}</c15:txfldGUID>
                      <c15:f>Daten_Diagramme!$E$29</c15:f>
                      <c15:dlblFieldTableCache>
                        <c:ptCount val="1"/>
                        <c:pt idx="0">
                          <c:v>-12.1</c:v>
                        </c:pt>
                      </c15:dlblFieldTableCache>
                    </c15:dlblFTEntry>
                  </c15:dlblFieldTable>
                  <c15:showDataLabelsRange val="0"/>
                </c:ext>
                <c:ext xmlns:c16="http://schemas.microsoft.com/office/drawing/2014/chart" uri="{C3380CC4-5D6E-409C-BE32-E72D297353CC}">
                  <c16:uniqueId val="{0000000F-AC68-4DCA-9AD1-2DC28F9540C1}"/>
                </c:ext>
              </c:extLst>
            </c:dLbl>
            <c:dLbl>
              <c:idx val="16"/>
              <c:tx>
                <c:strRef>
                  <c:f>Daten_Diagramme!$E$30</c:f>
                  <c:strCache>
                    <c:ptCount val="1"/>
                    <c:pt idx="0">
                      <c:v>28.6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{A0142F98-77AD-4FF0-BF08-1ECB7A390ED3}</c15:txfldGUID>
                      <c15:f>Daten_Diagramme!$E$30</c15:f>
                      <c15:dlblFieldTableCache>
                        <c:ptCount val="1"/>
                        <c:pt idx="0">
                          <c:v>28.6</c:v>
                        </c:pt>
                      </c15:dlblFieldTableCache>
                    </c15:dlblFTEntry>
                  </c15:dlblFieldTable>
                  <c15:showDataLabelsRange val="0"/>
                </c:ext>
                <c:ext xmlns:c16="http://schemas.microsoft.com/office/drawing/2014/chart" uri="{C3380CC4-5D6E-409C-BE32-E72D297353CC}">
                  <c16:uniqueId val="{00000010-AC68-4DCA-9AD1-2DC28F9540C1}"/>
                </c:ext>
              </c:extLst>
            </c:dLbl>
            <c:dLbl>
              <c:idx val="17"/>
              <c:tx>
                <c:strRef>
                  <c:f>Daten_Diagramme!$E$31</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{0A475A5C-F70F-4BDD-978F-E0079F9B67D1}</c15:txfldGUID>
                      <c15:f>Daten_Diagramme!$E$31</c15:f>
                      <c15:dlblFieldTableCache>
                        <c:ptCount val="1"/>
                        <c:pt idx="0">
                          <c:v>4.9</c:v>
                        </c:pt>
                      </c15:dlblFieldTableCache>
                    </c15:dlblFTEntry>
                  </c15:dlblFieldTable>
                  <c15:showDataLabelsRange val="0"/>
                </c:ext>
                <c:ext xmlns:c16="http://schemas.microsoft.com/office/drawing/2014/chart" uri="{C3380CC4-5D6E-409C-BE32-E72D297353CC}">
                  <c16:uniqueId val="{00000011-AC68-4DCA-9AD1-2DC28F9540C1}"/>
                </c:ext>
              </c:extLst>
            </c:dLbl>
            <c:dLbl>
              <c:idx val="18"/>
              <c:tx>
                <c:strRef>
                  <c:f>Daten_Diagramme!$E$32</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{3E80DFBE-FD0B-4632-A03E-13F3385F7125}</c15:txfldGUID>
                      <c15:f>Daten_Diagramme!$E$32</c15:f>
                      <c15:dlblFieldTableCache>
                        <c:ptCount val="1"/>
                        <c:pt idx="0">
                          <c:v>0.3</c:v>
                        </c:pt>
                      </c15:dlblFieldTableCache>
                    </c15:dlblFTEntry>
                  </c15:dlblFieldTable>
                  <c15:showDataLabelsRange val="0"/>
                </c:ext>
                <c:ext xmlns:c16="http://schemas.microsoft.com/office/drawing/2014/chart" uri="{C3380CC4-5D6E-409C-BE32-E72D297353CC}">
                  <c16:uniqueId val="{00000012-AC68-4DCA-9AD1-2DC28F9540C1}"/>
                </c:ext>
              </c:extLst>
            </c:dLbl>
            <c:dLbl>
              <c:idx val="19"/>
              <c:tx>
                <c:strRef>
                  <c:f>Daten_Diagramme!$E$33</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{B35A1188-9868-4819-834D-2AB26A9F7263}</c15:txfldGUID>
                      <c15:f>Daten_Diagramme!$E$33</c15:f>
                      <c15:dlblFieldTableCache>
                        <c:ptCount val="1"/>
                        <c:pt idx="0">
                          <c:v>2.7</c:v>
                        </c:pt>
                      </c15:dlblFieldTableCache>
                    </c15:dlblFTEntry>
                  </c15:dlblFieldTable>
                  <c15:showDataLabelsRange val="0"/>
                </c:ext>
                <c:ext xmlns:c16="http://schemas.microsoft.com/office/drawing/2014/chart" uri="{C3380CC4-5D6E-409C-BE32-E72D297353CC}">
                  <c16:uniqueId val="{00000013-AC68-4DCA-9AD1-2DC28F9540C1}"/>
                </c:ext>
              </c:extLst>
            </c:dLbl>
            <c:dLbl>
              <c:idx val="20"/>
              <c:tx>
                <c:strRef>
                  <c:f>Daten_Diagramme!$E$34</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{5CF6A2B7-9931-4CE5-8AF8-60000D8F9CC2}</c15:txfldGUID>
                      <c15:f>Daten_Diagramme!$E$34</c15:f>
                      <c15:dlblFieldTableCache>
                        <c:ptCount val="1"/>
                        <c:pt idx="0">
                          <c:v>-1.9</c:v>
                        </c:pt>
                      </c15:dlblFieldTableCache>
                    </c15:dlblFTEntry>
                  </c15:dlblFieldTable>
                  <c15:showDataLabelsRange val="0"/>
                </c:ext>
                <c:ext xmlns:c16="http://schemas.microsoft.com/office/drawing/2014/chart" uri="{C3380CC4-5D6E-409C-BE32-E72D297353CC}">
                  <c16:uniqueId val="{00000014-AC68-4DCA-9AD1-2DC28F9540C1}"/>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{9BE16256-9384-439A-A516-A8F3B4F100C9}</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AC68-4DCA-9AD1-2DC28F9540C1}"/>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{F3884948-FF85-4708-BE8C-973A61619332}</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AC68-4DCA-9AD1-2DC28F9540C1}"/>
                </c:ext>
              </c:extLst>
            </c:dLbl>
            <c:dLbl>
              <c:idx val="23"/>
              <c:tx>
                <c:strRef>
                  <c:f>Daten_Diagramme!$E$37</c:f>
                  <c:strCache>
                    <c:ptCount val="1"/>
                    <c:pt idx="0">
                      <c:v>9.9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{F55EB4CF-0CFE-4FE2-8288-17D45F4A1AF1}</c15:txfldGUID>
                      <c15:f>Daten_Diagramme!$E$37</c15:f>
                      <c15:dlblFieldTableCache>
                        <c:ptCount val="1"/>
                        <c:pt idx="0">
                          <c:v>9.9</c:v>
                        </c:pt>
                      </c15:dlblFieldTableCache>
                    </c15:dlblFTEntry>
                  </c15:dlblFieldTable>
                  <c15:showDataLabelsRange val="0"/>
                </c:ext>
                <c:ext xmlns:c16="http://schemas.microsoft.com/office/drawing/2014/chart" uri="{C3380CC4-5D6E-409C-BE32-E72D297353CC}">
                  <c16:uniqueId val="{00000017-AC68-4DCA-9AD1-2DC28F9540C1}"/>
                </c:ext>
              </c:extLst>
            </c:dLbl>
            <c:dLbl>
              <c:idx val="24"/>
              <c:tx>
                <c:strRef>
                  <c:f>Daten_Diagramme!$E$38</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{8A3D0235-59FD-455A-AF43-588C38218528}</c15:txfldGUID>
                      <c15:f>Daten_Diagramme!$E$38</c15:f>
                      <c15:dlblFieldTableCache>
                        <c:ptCount val="1"/>
                        <c:pt idx="0">
                          <c:v>-1.5</c:v>
                        </c:pt>
                      </c15:dlblFieldTableCache>
                    </c15:dlblFTEntry>
                  </c15:dlblFieldTable>
                  <c15:showDataLabelsRange val="0"/>
                </c:ext>
                <c:ext xmlns:c16="http://schemas.microsoft.com/office/drawing/2014/chart" uri="{C3380CC4-5D6E-409C-BE32-E72D297353CC}">
                  <c16:uniqueId val="{00000018-AC68-4DCA-9AD1-2DC28F9540C1}"/>
                </c:ext>
              </c:extLst>
            </c:dLbl>
            <c:dLbl>
              <c:idx val="25"/>
              <c:tx>
                <c:strRef>
                  <c:f>Daten_Diagramme!$E$39</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{BCB4B223-A16B-46C1-A5F1-DF7D342A9EFD}</c15:txfldGUID>
                      <c15:f>Daten_Diagramme!$E$39</c15:f>
                      <c15:dlblFieldTableCache>
                        <c:ptCount val="1"/>
                        <c:pt idx="0">
                          <c:v>-2.8</c:v>
                        </c:pt>
                      </c15:dlblFieldTableCache>
                    </c15:dlblFTEntry>
                  </c15:dlblFieldTable>
                  <c15:showDataLabelsRange val="0"/>
                </c:ext>
                <c:ext xmlns:c16="http://schemas.microsoft.com/office/drawing/2014/chart" uri="{C3380CC4-5D6E-409C-BE32-E72D297353CC}">
                  <c16:uniqueId val="{00000019-AC68-4DCA-9AD1-2DC28F9540C1}"/>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{A6E511A3-37CB-4A96-9F09-53563E9F442C}</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AC68-4DCA-9AD1-2DC28F9540C1}"/>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{C994B8CA-8FAA-40EC-BAAB-2E935D95739B}</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AC68-4DCA-9AD1-2DC28F9540C1}"/>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{5456F0A8-C51C-4D60-82DD-F1625E7005A6}</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AC68-4DCA-9AD1-2DC28F9540C1}"/>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{56796A99-F656-43F4-BBDD-ECA2D7050E07}</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AC68-4DCA-9AD1-2DC28F9540C1}"/>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{94EB6365-E9AC-472D-8B57-8ED463236880}</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AC68-4DCA-9AD1-2DC28F9540C1}"/>
                </c:ext>
              </c:extLst>
            </c:dLbl>
            <c:dLbl>
              <c:idx val="31"/>
              <c:tx>
                <c:strRef>
                  <c:f>Daten_Diagramme!$E$45</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{5C680835-A7D6-46FF-8633-4E07F84177BC}</c15:txfldGUID>
                      <c15:f>Daten_Diagramme!$E$45</c15:f>
                      <c15:dlblFieldTableCache>
                        <c:ptCount val="1"/>
                        <c:pt idx="0">
                          <c:v>-2.8</c:v>
                        </c:pt>
                      </c15:dlblFieldTableCache>
                    </c15:dlblFTEntry>
                  </c15:dlblFieldTable>
                  <c15:showDataLabelsRange val="0"/>
                </c:ext>
                <c:ext xmlns:c16="http://schemas.microsoft.com/office/drawing/2014/chart" uri="{C3380CC4-5D6E-409C-BE32-E72D297353CC}">
                  <c16:uniqueId val="{0000001F-AC68-4DCA-9AD1-2DC28F9540C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-2.6249072470937422</c:v>
                </c:pt>
                <c:pt idx="1">
                  <c:v>9.8522167487684733</c:v>
                </c:pt>
                <c:pt idx="2">
                  <c:v>-16.666666666666668</c:v>
                </c:pt>
                <c:pt idx="3">
                  <c:v>-4.5150501672240804</c:v>
                </c:pt>
                <c:pt idx="4">
                  <c:v>2.2653721682847898</c:v>
                </c:pt>
                <c:pt idx="5">
                  <c:v>-8.3791208791208796</c:v>
                </c:pt>
                <c:pt idx="6">
                  <c:v>0</c:v>
                </c:pt>
                <c:pt idx="7">
                  <c:v>2.5688073394495414</c:v>
                </c:pt>
                <c:pt idx="8">
                  <c:v>2.0545314900153611</c:v>
                </c:pt>
                <c:pt idx="9">
                  <c:v>-11.703511053315994</c:v>
                </c:pt>
                <c:pt idx="10">
                  <c:v>0.22154527831625589</c:v>
                </c:pt>
                <c:pt idx="11">
                  <c:v>-12.250712250712251</c:v>
                </c:pt>
                <c:pt idx="12">
                  <c:v>-8.064516129032258</c:v>
                </c:pt>
                <c:pt idx="13">
                  <c:v>-0.5171042163882259</c:v>
                </c:pt>
                <c:pt idx="14">
                  <c:v>-10.096976611523104</c:v>
                </c:pt>
                <c:pt idx="15">
                  <c:v>-12.149532710280374</c:v>
                </c:pt>
                <c:pt idx="16">
                  <c:v>28.571428571428573</c:v>
                </c:pt>
                <c:pt idx="17">
                  <c:v>4.8582995951417001</c:v>
                </c:pt>
                <c:pt idx="18">
                  <c:v>0.32021957913998172</c:v>
                </c:pt>
                <c:pt idx="19">
                  <c:v>2.6804123711340204</c:v>
                </c:pt>
                <c:pt idx="20">
                  <c:v>-1.893939393939394</c:v>
                </c:pt>
                <c:pt idx="21">
                  <c:v>0</c:v>
                </c:pt>
                <c:pt idx="23">
                  <c:v>9.8522167487684733</c:v>
                </c:pt>
                <c:pt idx="24">
                  <c:v>-1.4957264957264957</c:v>
                </c:pt>
                <c:pt idx="25">
                  <c:v>-2.7888713628888815</c:v>
                </c:pt>
              </c:numCache>
            </c:numRef>
          </c:val>
          <c:extLst>
            <c:ext xmlns:c16="http://schemas.microsoft.com/office/drawing/2014/chart" uri="{C3380CC4-5D6E-409C-BE32-E72D297353CC}">
              <c16:uniqueId val="{00000020-AC68-4DCA-9AD1-2DC28F9540C1}"/>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{3424135F-1821-4B6C-9363-49046C4F6721}</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AC68-4DCA-9AD1-2DC28F9540C1}"/>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{02FD09D6-ACBA-414D-B435-F25D004BA69B}</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AC68-4DCA-9AD1-2DC28F9540C1}"/>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{5AF070BA-C7C8-4A60-A1AE-10D0CD6029F3}</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AC68-4DCA-9AD1-2DC28F9540C1}"/>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{01FB94B2-3A64-4A54-A17B-F3DDF8F40C8D}</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AC68-4DCA-9AD1-2DC28F9540C1}"/>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{3AABCF2A-4C76-4B64-B519-C7CD99F2E9D8}</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AC68-4DCA-9AD1-2DC28F9540C1}"/>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{2A40D14E-6CE5-4DA4-9A47-DAB4C02660C4}</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AC68-4DCA-9AD1-2DC28F9540C1}"/>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{44B22764-A245-48C5-9F3B-744A6F48EC01}</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AC68-4DCA-9AD1-2DC28F9540C1}"/>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{31EDE11E-EE65-4E4B-A5DB-3C8A3A7FB139}</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AC68-4DCA-9AD1-2DC28F9540C1}"/>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{EC66625A-BB72-4F20-BEE3-39DBFEF08124}</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AC68-4DCA-9AD1-2DC28F9540C1}"/>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{8B75F9ED-3DD5-4E7A-9C15-A8DE648E6BE7}</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AC68-4DCA-9AD1-2DC28F9540C1}"/>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{504BF79C-4D54-4D60-8FD4-E42940F11772}</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AC68-4DCA-9AD1-2DC28F9540C1}"/>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{700EBEC4-2E20-4E4F-8805-03235B9DC787}</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AC68-4DCA-9AD1-2DC28F9540C1}"/>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{FD6157DD-44D8-412B-9CD1-101E9C3AC214}</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AC68-4DCA-9AD1-2DC28F9540C1}"/>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{133F50CA-1202-4340-893E-E81DD06C08BD}</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AC68-4DCA-9AD1-2DC28F9540C1}"/>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{11E8A6E4-0F58-4DA6-BE8D-2E037E3BF48C}</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AC68-4DCA-9AD1-2DC28F9540C1}"/>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{247656B0-D4CD-47BA-8D73-EBAEC26E87B8}</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AC68-4DCA-9AD1-2DC28F9540C1}"/>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{60B87F30-017B-49B0-8D15-A76EB4F71060}</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AC68-4DCA-9AD1-2DC28F9540C1}"/>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{01066A4A-F62E-4D3E-A6DC-3DEFC66B935B}</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AC68-4DCA-9AD1-2DC28F9540C1}"/>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{28F72AD6-EFF7-4A3D-B12E-0E11A46B1B34}</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AC68-4DCA-9AD1-2DC28F9540C1}"/>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{36EB5BAE-A075-479C-80BA-410FCB4DACEA}</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AC68-4DCA-9AD1-2DC28F9540C1}"/>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{88D3F562-5EE0-42E6-95E7-FA5F468B5803}</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AC68-4DCA-9AD1-2DC28F9540C1}"/>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{186A6555-EE56-483D-A6D2-99F1C1837244}</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AC68-4DCA-9AD1-2DC28F9540C1}"/>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{04D71BA7-F265-4D8F-BDBD-9117B6CD27CC}</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AC68-4DCA-9AD1-2DC28F9540C1}"/>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{DBBA372B-A0DA-400F-9719-AA1F94B08095}</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AC68-4DCA-9AD1-2DC28F9540C1}"/>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{6E7E1CBC-B1F0-447D-BC20-8B9D57490D80}</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AC68-4DCA-9AD1-2DC28F9540C1}"/>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{51F3EB9E-802C-46B6-BBCA-E9E3BA0649DD}</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AC68-4DCA-9AD1-2DC28F9540C1}"/>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{47C1CA5E-013F-48DA-8BC0-CE3507F6D2C9}</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AC68-4DCA-9AD1-2DC28F9540C1}"/>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{BF0FF300-19CE-4AED-9E8B-E68BE40CE152}</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AC68-4DCA-9AD1-2DC28F9540C1}"/>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{BB719233-7F29-4DAF-9A4C-5AC661A722ED}</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AC68-4DCA-9AD1-2DC28F9540C1}"/>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{7FE0F206-C8FE-4D90-81B3-B3A84A360179}</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AC68-4DCA-9AD1-2DC28F9540C1}"/>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{4D32D4CF-1431-44D5-8F8E-ADA9E53F9F01}</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AC68-4DCA-9AD1-2DC28F9540C1}"/>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{F29232D1-7F6B-4079-A7E6-110D8BA04067}</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AC68-4DCA-9AD1-2DC28F9540C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AC68-4DCA-9AD1-2DC28F9540C1}"/>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AC68-4DCA-9AD1-2DC28F9540C1}"/>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{E40E8A9E-37EC-45B7-8F82-A1F3303A3FCA}</c15:txfldGUID>
                      <c15:f>Diagramm!$I$46</c15:f>
                      <c15:dlblFieldTableCache>
                        <c:ptCount val="1"/>
                      </c15:dlblFieldTableCache>
                    </c15:dlblFTEntry>
                  </c15:dlblFieldTable>
                  <c15:showDataLabelsRange val="0"/>
                </c:ext>
                <c:ext xmlns:c16="http://schemas.microsoft.com/office/drawing/2014/chart" uri="{C3380CC4-5D6E-409C-BE32-E72D297353CC}">
                  <c16:uniqueId val="{00000000-C72A-40AC-9F3C-2151653819FB}"/>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{F5986157-0A6F-465C-A0D1-3AB5F5182295}</c15:txfldGUID>
                      <c15:f>Diagramm!$I$47</c15:f>
                      <c15:dlblFieldTableCache>
                        <c:ptCount val="1"/>
                      </c15:dlblFieldTableCache>
                    </c15:dlblFTEntry>
                  </c15:dlblFieldTable>
                  <c15:showDataLabelsRange val="0"/>
                </c:ext>
                <c:ext xmlns:c16="http://schemas.microsoft.com/office/drawing/2014/chart" uri="{C3380CC4-5D6E-409C-BE32-E72D297353CC}">
                  <c16:uniqueId val="{00000001-C72A-40AC-9F3C-2151653819FB}"/>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{D58C355A-E4A7-4BA8-9D8E-7B112DB39B24}</c15:txfldGUID>
                      <c15:f>Diagramm!$I$48</c15:f>
                      <c15:dlblFieldTableCache>
                        <c:ptCount val="1"/>
                      </c15:dlblFieldTableCache>
                    </c15:dlblFTEntry>
                  </c15:dlblFieldTable>
                  <c15:showDataLabelsRange val="0"/>
                </c:ext>
                <c:ext xmlns:c16="http://schemas.microsoft.com/office/drawing/2014/chart" uri="{C3380CC4-5D6E-409C-BE32-E72D297353CC}">
                  <c16:uniqueId val="{00000002-C72A-40AC-9F3C-2151653819FB}"/>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{FCC56B84-622A-4837-A715-7E8855154CDE}</c15:txfldGUID>
                      <c15:f>Diagramm!$I$49</c15:f>
                      <c15:dlblFieldTableCache>
                        <c:ptCount val="1"/>
                      </c15:dlblFieldTableCache>
                    </c15:dlblFTEntry>
                  </c15:dlblFieldTable>
                  <c15:showDataLabelsRange val="0"/>
                </c:ext>
                <c:ext xmlns:c16="http://schemas.microsoft.com/office/drawing/2014/chart" uri="{C3380CC4-5D6E-409C-BE32-E72D297353CC}">
                  <c16:uniqueId val="{00000003-C72A-40AC-9F3C-2151653819FB}"/>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{19D8752B-A96A-496D-BAD6-B8AD9A58A142}</c15:txfldGUID>
                      <c15:f>Diagramm!$I$50</c15:f>
                      <c15:dlblFieldTableCache>
                        <c:ptCount val="1"/>
                      </c15:dlblFieldTableCache>
                    </c15:dlblFTEntry>
                  </c15:dlblFieldTable>
                  <c15:showDataLabelsRange val="0"/>
                </c:ext>
                <c:ext xmlns:c16="http://schemas.microsoft.com/office/drawing/2014/chart" uri="{C3380CC4-5D6E-409C-BE32-E72D297353CC}">
                  <c16:uniqueId val="{00000004-C72A-40AC-9F3C-2151653819FB}"/>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{B0F465A4-503E-4A90-94C2-5543EC829491}</c15:txfldGUID>
                      <c15:f>Diagramm!$I$51</c15:f>
                      <c15:dlblFieldTableCache>
                        <c:ptCount val="1"/>
                      </c15:dlblFieldTableCache>
                    </c15:dlblFTEntry>
                  </c15:dlblFieldTable>
                  <c15:showDataLabelsRange val="0"/>
                </c:ext>
                <c:ext xmlns:c16="http://schemas.microsoft.com/office/drawing/2014/chart" uri="{C3380CC4-5D6E-409C-BE32-E72D297353CC}">
                  <c16:uniqueId val="{00000005-C72A-40AC-9F3C-2151653819FB}"/>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{5752A50D-AB20-460E-A8C9-E6ACB79C5568}</c15:txfldGUID>
                      <c15:f>Diagramm!$I$52</c15:f>
                      <c15:dlblFieldTableCache>
                        <c:ptCount val="1"/>
                      </c15:dlblFieldTableCache>
                    </c15:dlblFTEntry>
                  </c15:dlblFieldTable>
                  <c15:showDataLabelsRange val="0"/>
                </c:ext>
                <c:ext xmlns:c16="http://schemas.microsoft.com/office/drawing/2014/chart" uri="{C3380CC4-5D6E-409C-BE32-E72D297353CC}">
                  <c16:uniqueId val="{00000006-C72A-40AC-9F3C-2151653819FB}"/>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{F3A430DC-2EEF-4FFE-917D-5BA2FE6757EB}</c15:txfldGUID>
                      <c15:f>Diagramm!$I$53</c15:f>
                      <c15:dlblFieldTableCache>
                        <c:ptCount val="1"/>
                      </c15:dlblFieldTableCache>
                    </c15:dlblFTEntry>
                  </c15:dlblFieldTable>
                  <c15:showDataLabelsRange val="0"/>
                </c:ext>
                <c:ext xmlns:c16="http://schemas.microsoft.com/office/drawing/2014/chart" uri="{C3380CC4-5D6E-409C-BE32-E72D297353CC}">
                  <c16:uniqueId val="{00000007-C72A-40AC-9F3C-2151653819FB}"/>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{F4342C40-C487-437E-9AE3-7003CD027850}</c15:txfldGUID>
                      <c15:f>Diagramm!$I$54</c15:f>
                      <c15:dlblFieldTableCache>
                        <c:ptCount val="1"/>
                      </c15:dlblFieldTableCache>
                    </c15:dlblFTEntry>
                  </c15:dlblFieldTable>
                  <c15:showDataLabelsRange val="0"/>
                </c:ext>
                <c:ext xmlns:c16="http://schemas.microsoft.com/office/drawing/2014/chart" uri="{C3380CC4-5D6E-409C-BE32-E72D297353CC}">
                  <c16:uniqueId val="{00000008-C72A-40AC-9F3C-2151653819FB}"/>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{A4A106BB-DE48-4D19-88B5-A3B97D31AA71}</c15:txfldGUID>
                      <c15:f>Diagramm!$I$55</c15:f>
                      <c15:dlblFieldTableCache>
                        <c:ptCount val="1"/>
                      </c15:dlblFieldTableCache>
                    </c15:dlblFTEntry>
                  </c15:dlblFieldTable>
                  <c15:showDataLabelsRange val="0"/>
                </c:ext>
                <c:ext xmlns:c16="http://schemas.microsoft.com/office/drawing/2014/chart" uri="{C3380CC4-5D6E-409C-BE32-E72D297353CC}">
                  <c16:uniqueId val="{00000009-C72A-40AC-9F3C-2151653819FB}"/>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{430BD6E6-EB36-42CF-8E42-B0C95A3C25D7}</c15:txfldGUID>
                      <c15:f>Diagramm!$I$56</c15:f>
                      <c15:dlblFieldTableCache>
                        <c:ptCount val="1"/>
                      </c15:dlblFieldTableCache>
                    </c15:dlblFTEntry>
                  </c15:dlblFieldTable>
                  <c15:showDataLabelsRange val="0"/>
                </c:ext>
                <c:ext xmlns:c16="http://schemas.microsoft.com/office/drawing/2014/chart" uri="{C3380CC4-5D6E-409C-BE32-E72D297353CC}">
                  <c16:uniqueId val="{0000000A-C72A-40AC-9F3C-2151653819FB}"/>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{0020324C-E3D2-48A2-A5F9-725CD6660B9C}</c15:txfldGUID>
                      <c15:f>Diagramm!$I$57</c15:f>
                      <c15:dlblFieldTableCache>
                        <c:ptCount val="1"/>
                      </c15:dlblFieldTableCache>
                    </c15:dlblFTEntry>
                  </c15:dlblFieldTable>
                  <c15:showDataLabelsRange val="0"/>
                </c:ext>
                <c:ext xmlns:c16="http://schemas.microsoft.com/office/drawing/2014/chart" uri="{C3380CC4-5D6E-409C-BE32-E72D297353CC}">
                  <c16:uniqueId val="{0000000B-C72A-40AC-9F3C-2151653819FB}"/>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{1236F955-E735-4474-9881-71EE83238EC2}</c15:txfldGUID>
                      <c15:f>Diagramm!$I$58</c15:f>
                      <c15:dlblFieldTableCache>
                        <c:ptCount val="1"/>
                      </c15:dlblFieldTableCache>
                    </c15:dlblFTEntry>
                  </c15:dlblFieldTable>
                  <c15:showDataLabelsRange val="0"/>
                </c:ext>
                <c:ext xmlns:c16="http://schemas.microsoft.com/office/drawing/2014/chart" uri="{C3380CC4-5D6E-409C-BE32-E72D297353CC}">
                  <c16:uniqueId val="{0000000C-C72A-40AC-9F3C-2151653819FB}"/>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{EA8388EA-4C9A-4799-A995-1A7BE111670F}</c15:txfldGUID>
                      <c15:f>Diagramm!$I$59</c15:f>
                      <c15:dlblFieldTableCache>
                        <c:ptCount val="1"/>
                      </c15:dlblFieldTableCache>
                    </c15:dlblFTEntry>
                  </c15:dlblFieldTable>
                  <c15:showDataLabelsRange val="0"/>
                </c:ext>
                <c:ext xmlns:c16="http://schemas.microsoft.com/office/drawing/2014/chart" uri="{C3380CC4-5D6E-409C-BE32-E72D297353CC}">
                  <c16:uniqueId val="{0000000D-C72A-40AC-9F3C-2151653819FB}"/>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{C74F3344-2EDE-4131-8599-12D33157AF58}</c15:txfldGUID>
                      <c15:f>Diagramm!$I$60</c15:f>
                      <c15:dlblFieldTableCache>
                        <c:ptCount val="1"/>
                      </c15:dlblFieldTableCache>
                    </c15:dlblFTEntry>
                  </c15:dlblFieldTable>
                  <c15:showDataLabelsRange val="0"/>
                </c:ext>
                <c:ext xmlns:c16="http://schemas.microsoft.com/office/drawing/2014/chart" uri="{C3380CC4-5D6E-409C-BE32-E72D297353CC}">
                  <c16:uniqueId val="{0000000E-C72A-40AC-9F3C-2151653819FB}"/>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{A45EC06E-5270-42B2-9244-A456C348889F}</c15:txfldGUID>
                      <c15:f>Diagramm!$I$61</c15:f>
                      <c15:dlblFieldTableCache>
                        <c:ptCount val="1"/>
                      </c15:dlblFieldTableCache>
                    </c15:dlblFTEntry>
                  </c15:dlblFieldTable>
                  <c15:showDataLabelsRange val="0"/>
                </c:ext>
                <c:ext xmlns:c16="http://schemas.microsoft.com/office/drawing/2014/chart" uri="{C3380CC4-5D6E-409C-BE32-E72D297353CC}">
                  <c16:uniqueId val="{0000000F-C72A-40AC-9F3C-2151653819FB}"/>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{D19C5568-D72E-4294-9DD5-E804CA100A56}</c15:txfldGUID>
                      <c15:f>Diagramm!$I$62</c15:f>
                      <c15:dlblFieldTableCache>
                        <c:ptCount val="1"/>
                      </c15:dlblFieldTableCache>
                    </c15:dlblFTEntry>
                  </c15:dlblFieldTable>
                  <c15:showDataLabelsRange val="0"/>
                </c:ext>
                <c:ext xmlns:c16="http://schemas.microsoft.com/office/drawing/2014/chart" uri="{C3380CC4-5D6E-409C-BE32-E72D297353CC}">
                  <c16:uniqueId val="{00000010-C72A-40AC-9F3C-2151653819FB}"/>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{8AF9DF0A-393F-4924-AEC0-A4E7FD8F9875}</c15:txfldGUID>
                      <c15:f>Diagramm!$I$63</c15:f>
                      <c15:dlblFieldTableCache>
                        <c:ptCount val="1"/>
                      </c15:dlblFieldTableCache>
                    </c15:dlblFTEntry>
                  </c15:dlblFieldTable>
                  <c15:showDataLabelsRange val="0"/>
                </c:ext>
                <c:ext xmlns:c16="http://schemas.microsoft.com/office/drawing/2014/chart" uri="{C3380CC4-5D6E-409C-BE32-E72D297353CC}">
                  <c16:uniqueId val="{00000011-C72A-40AC-9F3C-2151653819FB}"/>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{0D5E7EDD-655C-4CDE-8409-7170968DF59B}</c15:txfldGUID>
                      <c15:f>Diagramm!$I$64</c15:f>
                      <c15:dlblFieldTableCache>
                        <c:ptCount val="1"/>
                      </c15:dlblFieldTableCache>
                    </c15:dlblFTEntry>
                  </c15:dlblFieldTable>
                  <c15:showDataLabelsRange val="0"/>
                </c:ext>
                <c:ext xmlns:c16="http://schemas.microsoft.com/office/drawing/2014/chart" uri="{C3380CC4-5D6E-409C-BE32-E72D297353CC}">
                  <c16:uniqueId val="{00000012-C72A-40AC-9F3C-2151653819FB}"/>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{4A12D279-25C9-4126-8C89-00596E842A4E}</c15:txfldGUID>
                      <c15:f>Diagramm!$I$65</c15:f>
                      <c15:dlblFieldTableCache>
                        <c:ptCount val="1"/>
                      </c15:dlblFieldTableCache>
                    </c15:dlblFTEntry>
                  </c15:dlblFieldTable>
                  <c15:showDataLabelsRange val="0"/>
                </c:ext>
                <c:ext xmlns:c16="http://schemas.microsoft.com/office/drawing/2014/chart" uri="{C3380CC4-5D6E-409C-BE32-E72D297353CC}">
                  <c16:uniqueId val="{00000013-C72A-40AC-9F3C-2151653819FB}"/>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{33E96CA9-6B39-4CF1-8E6F-B9B8FF10D245}</c15:txfldGUID>
                      <c15:f>Diagramm!$I$66</c15:f>
                      <c15:dlblFieldTableCache>
                        <c:ptCount val="1"/>
                      </c15:dlblFieldTableCache>
                    </c15:dlblFTEntry>
                  </c15:dlblFieldTable>
                  <c15:showDataLabelsRange val="0"/>
                </c:ext>
                <c:ext xmlns:c16="http://schemas.microsoft.com/office/drawing/2014/chart" uri="{C3380CC4-5D6E-409C-BE32-E72D297353CC}">
                  <c16:uniqueId val="{00000014-C72A-40AC-9F3C-2151653819FB}"/>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{29DDA574-71D0-4941-89A1-AD300029999A}</c15:txfldGUID>
                      <c15:f>Diagramm!$I$67</c15:f>
                      <c15:dlblFieldTableCache>
                        <c:ptCount val="1"/>
                      </c15:dlblFieldTableCache>
                    </c15:dlblFTEntry>
                  </c15:dlblFieldTable>
                  <c15:showDataLabelsRange val="0"/>
                </c:ext>
                <c:ext xmlns:c16="http://schemas.microsoft.com/office/drawing/2014/chart" uri="{C3380CC4-5D6E-409C-BE32-E72D297353CC}">
                  <c16:uniqueId val="{00000015-C72A-40AC-9F3C-2151653819F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72A-40AC-9F3C-2151653819FB}"/>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{D542559C-8E8A-43A4-B659-160EB15095CE}</c15:txfldGUID>
                      <c15:f>Diagramm!$K$46</c15:f>
                      <c15:dlblFieldTableCache>
                        <c:ptCount val="1"/>
                      </c15:dlblFieldTableCache>
                    </c15:dlblFTEntry>
                  </c15:dlblFieldTable>
                  <c15:showDataLabelsRange val="0"/>
                </c:ext>
                <c:ext xmlns:c16="http://schemas.microsoft.com/office/drawing/2014/chart" uri="{C3380CC4-5D6E-409C-BE32-E72D297353CC}">
                  <c16:uniqueId val="{00000017-C72A-40AC-9F3C-2151653819FB}"/>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{E8DA3E37-6668-447E-8A43-FC7D18BEDED6}</c15:txfldGUID>
                      <c15:f>Diagramm!$K$47</c15:f>
                      <c15:dlblFieldTableCache>
                        <c:ptCount val="1"/>
                      </c15:dlblFieldTableCache>
                    </c15:dlblFTEntry>
                  </c15:dlblFieldTable>
                  <c15:showDataLabelsRange val="0"/>
                </c:ext>
                <c:ext xmlns:c16="http://schemas.microsoft.com/office/drawing/2014/chart" uri="{C3380CC4-5D6E-409C-BE32-E72D297353CC}">
                  <c16:uniqueId val="{00000018-C72A-40AC-9F3C-2151653819FB}"/>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{2AB161BC-A80B-4E02-8185-0347A315CD6E}</c15:txfldGUID>
                      <c15:f>Diagramm!$K$48</c15:f>
                      <c15:dlblFieldTableCache>
                        <c:ptCount val="1"/>
                      </c15:dlblFieldTableCache>
                    </c15:dlblFTEntry>
                  </c15:dlblFieldTable>
                  <c15:showDataLabelsRange val="0"/>
                </c:ext>
                <c:ext xmlns:c16="http://schemas.microsoft.com/office/drawing/2014/chart" uri="{C3380CC4-5D6E-409C-BE32-E72D297353CC}">
                  <c16:uniqueId val="{00000019-C72A-40AC-9F3C-2151653819FB}"/>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{F18FA2D4-2529-4185-ADC3-628EC81E4E72}</c15:txfldGUID>
                      <c15:f>Diagramm!$K$49</c15:f>
                      <c15:dlblFieldTableCache>
                        <c:ptCount val="1"/>
                      </c15:dlblFieldTableCache>
                    </c15:dlblFTEntry>
                  </c15:dlblFieldTable>
                  <c15:showDataLabelsRange val="0"/>
                </c:ext>
                <c:ext xmlns:c16="http://schemas.microsoft.com/office/drawing/2014/chart" uri="{C3380CC4-5D6E-409C-BE32-E72D297353CC}">
                  <c16:uniqueId val="{0000001A-C72A-40AC-9F3C-2151653819FB}"/>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{C80CA625-356B-4AFB-A584-DF548A0D3234}</c15:txfldGUID>
                      <c15:f>Diagramm!$K$50</c15:f>
                      <c15:dlblFieldTableCache>
                        <c:ptCount val="1"/>
                      </c15:dlblFieldTableCache>
                    </c15:dlblFTEntry>
                  </c15:dlblFieldTable>
                  <c15:showDataLabelsRange val="0"/>
                </c:ext>
                <c:ext xmlns:c16="http://schemas.microsoft.com/office/drawing/2014/chart" uri="{C3380CC4-5D6E-409C-BE32-E72D297353CC}">
                  <c16:uniqueId val="{0000001B-C72A-40AC-9F3C-2151653819FB}"/>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{44D61C96-FF5C-4CF1-B7E6-D6A75A865924}</c15:txfldGUID>
                      <c15:f>Diagramm!$K$51</c15:f>
                      <c15:dlblFieldTableCache>
                        <c:ptCount val="1"/>
                      </c15:dlblFieldTableCache>
                    </c15:dlblFTEntry>
                  </c15:dlblFieldTable>
                  <c15:showDataLabelsRange val="0"/>
                </c:ext>
                <c:ext xmlns:c16="http://schemas.microsoft.com/office/drawing/2014/chart" uri="{C3380CC4-5D6E-409C-BE32-E72D297353CC}">
                  <c16:uniqueId val="{0000001C-C72A-40AC-9F3C-2151653819FB}"/>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{FD2EF844-1699-4ABE-B866-356E2F2647B7}</c15:txfldGUID>
                      <c15:f>Diagramm!$K$52</c15:f>
                      <c15:dlblFieldTableCache>
                        <c:ptCount val="1"/>
                      </c15:dlblFieldTableCache>
                    </c15:dlblFTEntry>
                  </c15:dlblFieldTable>
                  <c15:showDataLabelsRange val="0"/>
                </c:ext>
                <c:ext xmlns:c16="http://schemas.microsoft.com/office/drawing/2014/chart" uri="{C3380CC4-5D6E-409C-BE32-E72D297353CC}">
                  <c16:uniqueId val="{0000001D-C72A-40AC-9F3C-2151653819FB}"/>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{60DC272E-6D28-49C5-BBD6-0A0FA9D956F2}</c15:txfldGUID>
                      <c15:f>Diagramm!$K$53</c15:f>
                      <c15:dlblFieldTableCache>
                        <c:ptCount val="1"/>
                      </c15:dlblFieldTableCache>
                    </c15:dlblFTEntry>
                  </c15:dlblFieldTable>
                  <c15:showDataLabelsRange val="0"/>
                </c:ext>
                <c:ext xmlns:c16="http://schemas.microsoft.com/office/drawing/2014/chart" uri="{C3380CC4-5D6E-409C-BE32-E72D297353CC}">
                  <c16:uniqueId val="{0000001E-C72A-40AC-9F3C-2151653819FB}"/>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{81BB015D-2FDF-4BEB-9447-2C055E22C11A}</c15:txfldGUID>
                      <c15:f>Diagramm!$K$54</c15:f>
                      <c15:dlblFieldTableCache>
                        <c:ptCount val="1"/>
                      </c15:dlblFieldTableCache>
                    </c15:dlblFTEntry>
                  </c15:dlblFieldTable>
                  <c15:showDataLabelsRange val="0"/>
                </c:ext>
                <c:ext xmlns:c16="http://schemas.microsoft.com/office/drawing/2014/chart" uri="{C3380CC4-5D6E-409C-BE32-E72D297353CC}">
                  <c16:uniqueId val="{0000001F-C72A-40AC-9F3C-2151653819FB}"/>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{272C5E83-0F4E-4543-B8AA-82FF9B5213A7}</c15:txfldGUID>
                      <c15:f>Diagramm!$K$55</c15:f>
                      <c15:dlblFieldTableCache>
                        <c:ptCount val="1"/>
                      </c15:dlblFieldTableCache>
                    </c15:dlblFTEntry>
                  </c15:dlblFieldTable>
                  <c15:showDataLabelsRange val="0"/>
                </c:ext>
                <c:ext xmlns:c16="http://schemas.microsoft.com/office/drawing/2014/chart" uri="{C3380CC4-5D6E-409C-BE32-E72D297353CC}">
                  <c16:uniqueId val="{00000020-C72A-40AC-9F3C-2151653819FB}"/>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{6BB44C3A-0F61-43DA-B786-594F4AC9DF8D}</c15:txfldGUID>
                      <c15:f>Diagramm!$K$56</c15:f>
                      <c15:dlblFieldTableCache>
                        <c:ptCount val="1"/>
                      </c15:dlblFieldTableCache>
                    </c15:dlblFTEntry>
                  </c15:dlblFieldTable>
                  <c15:showDataLabelsRange val="0"/>
                </c:ext>
                <c:ext xmlns:c16="http://schemas.microsoft.com/office/drawing/2014/chart" uri="{C3380CC4-5D6E-409C-BE32-E72D297353CC}">
                  <c16:uniqueId val="{00000021-C72A-40AC-9F3C-2151653819FB}"/>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{0F578052-77F8-48DF-B3E4-92CAEE724254}</c15:txfldGUID>
                      <c15:f>Diagramm!$K$57</c15:f>
                      <c15:dlblFieldTableCache>
                        <c:ptCount val="1"/>
                      </c15:dlblFieldTableCache>
                    </c15:dlblFTEntry>
                  </c15:dlblFieldTable>
                  <c15:showDataLabelsRange val="0"/>
                </c:ext>
                <c:ext xmlns:c16="http://schemas.microsoft.com/office/drawing/2014/chart" uri="{C3380CC4-5D6E-409C-BE32-E72D297353CC}">
                  <c16:uniqueId val="{00000022-C72A-40AC-9F3C-2151653819FB}"/>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{9E797329-7109-4748-A4D8-37AD8637D257}</c15:txfldGUID>
                      <c15:f>Diagramm!$K$58</c15:f>
                      <c15:dlblFieldTableCache>
                        <c:ptCount val="1"/>
                      </c15:dlblFieldTableCache>
                    </c15:dlblFTEntry>
                  </c15:dlblFieldTable>
                  <c15:showDataLabelsRange val="0"/>
                </c:ext>
                <c:ext xmlns:c16="http://schemas.microsoft.com/office/drawing/2014/chart" uri="{C3380CC4-5D6E-409C-BE32-E72D297353CC}">
                  <c16:uniqueId val="{00000023-C72A-40AC-9F3C-2151653819FB}"/>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{52C32465-3E6F-41C6-AA18-920D98EA56AC}</c15:txfldGUID>
                      <c15:f>Diagramm!$K$59</c15:f>
                      <c15:dlblFieldTableCache>
                        <c:ptCount val="1"/>
                      </c15:dlblFieldTableCache>
                    </c15:dlblFTEntry>
                  </c15:dlblFieldTable>
                  <c15:showDataLabelsRange val="0"/>
                </c:ext>
                <c:ext xmlns:c16="http://schemas.microsoft.com/office/drawing/2014/chart" uri="{C3380CC4-5D6E-409C-BE32-E72D297353CC}">
                  <c16:uniqueId val="{00000024-C72A-40AC-9F3C-2151653819FB}"/>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{AFC2BB77-F99D-4809-87A0-90F048CCC3FC}</c15:txfldGUID>
                      <c15:f>Diagramm!$K$60</c15:f>
                      <c15:dlblFieldTableCache>
                        <c:ptCount val="1"/>
                      </c15:dlblFieldTableCache>
                    </c15:dlblFTEntry>
                  </c15:dlblFieldTable>
                  <c15:showDataLabelsRange val="0"/>
                </c:ext>
                <c:ext xmlns:c16="http://schemas.microsoft.com/office/drawing/2014/chart" uri="{C3380CC4-5D6E-409C-BE32-E72D297353CC}">
                  <c16:uniqueId val="{00000025-C72A-40AC-9F3C-2151653819FB}"/>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{EA2C056A-BD3E-480C-B0DB-390512512BD6}</c15:txfldGUID>
                      <c15:f>Diagramm!$K$61</c15:f>
                      <c15:dlblFieldTableCache>
                        <c:ptCount val="1"/>
                      </c15:dlblFieldTableCache>
                    </c15:dlblFTEntry>
                  </c15:dlblFieldTable>
                  <c15:showDataLabelsRange val="0"/>
                </c:ext>
                <c:ext xmlns:c16="http://schemas.microsoft.com/office/drawing/2014/chart" uri="{C3380CC4-5D6E-409C-BE32-E72D297353CC}">
                  <c16:uniqueId val="{00000026-C72A-40AC-9F3C-2151653819FB}"/>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{E8346BB5-F15E-4F77-8383-92F31C2C3FCF}</c15:txfldGUID>
                      <c15:f>Diagramm!$K$62</c15:f>
                      <c15:dlblFieldTableCache>
                        <c:ptCount val="1"/>
                      </c15:dlblFieldTableCache>
                    </c15:dlblFTEntry>
                  </c15:dlblFieldTable>
                  <c15:showDataLabelsRange val="0"/>
                </c:ext>
                <c:ext xmlns:c16="http://schemas.microsoft.com/office/drawing/2014/chart" uri="{C3380CC4-5D6E-409C-BE32-E72D297353CC}">
                  <c16:uniqueId val="{00000027-C72A-40AC-9F3C-2151653819FB}"/>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{E5836890-96E8-4831-99AE-0443057DF5E6}</c15:txfldGUID>
                      <c15:f>Diagramm!$K$63</c15:f>
                      <c15:dlblFieldTableCache>
                        <c:ptCount val="1"/>
                      </c15:dlblFieldTableCache>
                    </c15:dlblFTEntry>
                  </c15:dlblFieldTable>
                  <c15:showDataLabelsRange val="0"/>
                </c:ext>
                <c:ext xmlns:c16="http://schemas.microsoft.com/office/drawing/2014/chart" uri="{C3380CC4-5D6E-409C-BE32-E72D297353CC}">
                  <c16:uniqueId val="{00000028-C72A-40AC-9F3C-2151653819FB}"/>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{E1A25162-73B3-43E2-8FE4-BD3E0FCFBBF7}</c15:txfldGUID>
                      <c15:f>Diagramm!$K$64</c15:f>
                      <c15:dlblFieldTableCache>
                        <c:ptCount val="1"/>
                      </c15:dlblFieldTableCache>
                    </c15:dlblFTEntry>
                  </c15:dlblFieldTable>
                  <c15:showDataLabelsRange val="0"/>
                </c:ext>
                <c:ext xmlns:c16="http://schemas.microsoft.com/office/drawing/2014/chart" uri="{C3380CC4-5D6E-409C-BE32-E72D297353CC}">
                  <c16:uniqueId val="{00000029-C72A-40AC-9F3C-2151653819FB}"/>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{400CBB9D-9AE2-440D-8516-1DD30B066492}</c15:txfldGUID>
                      <c15:f>Diagramm!$K$65</c15:f>
                      <c15:dlblFieldTableCache>
                        <c:ptCount val="1"/>
                      </c15:dlblFieldTableCache>
                    </c15:dlblFTEntry>
                  </c15:dlblFieldTable>
                  <c15:showDataLabelsRange val="0"/>
                </c:ext>
                <c:ext xmlns:c16="http://schemas.microsoft.com/office/drawing/2014/chart" uri="{C3380CC4-5D6E-409C-BE32-E72D297353CC}">
                  <c16:uniqueId val="{0000002A-C72A-40AC-9F3C-2151653819FB}"/>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{153D379B-47E6-4086-97C0-EE8B2E19516D}</c15:txfldGUID>
                      <c15:f>Diagramm!$K$66</c15:f>
                      <c15:dlblFieldTableCache>
                        <c:ptCount val="1"/>
                      </c15:dlblFieldTableCache>
                    </c15:dlblFTEntry>
                  </c15:dlblFieldTable>
                  <c15:showDataLabelsRange val="0"/>
                </c:ext>
                <c:ext xmlns:c16="http://schemas.microsoft.com/office/drawing/2014/chart" uri="{C3380CC4-5D6E-409C-BE32-E72D297353CC}">
                  <c16:uniqueId val="{0000002B-C72A-40AC-9F3C-2151653819FB}"/>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{7F69A239-2F48-4C70-AA53-8BE03C87E2B9}</c15:txfldGUID>
                      <c15:f>Diagramm!$K$67</c15:f>
                      <c15:dlblFieldTableCache>
                        <c:ptCount val="1"/>
                      </c15:dlblFieldTableCache>
                    </c15:dlblFTEntry>
                  </c15:dlblFieldTable>
                  <c15:showDataLabelsRange val="0"/>
                </c:ext>
                <c:ext xmlns:c16="http://schemas.microsoft.com/office/drawing/2014/chart" uri="{C3380CC4-5D6E-409C-BE32-E72D297353CC}">
                  <c16:uniqueId val="{0000002C-C72A-40AC-9F3C-2151653819FB}"/>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72A-40AC-9F3C-2151653819FB}"/>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{17DE61E8-E62B-45BD-9904-638E7D57FD33}</c15:txfldGUID>
                      <c15:f>Diagramm!$J$46</c15:f>
                      <c15:dlblFieldTableCache>
                        <c:ptCount val="1"/>
                      </c15:dlblFieldTableCache>
                    </c15:dlblFTEntry>
                  </c15:dlblFieldTable>
                  <c15:showDataLabelsRange val="0"/>
                </c:ext>
                <c:ext xmlns:c16="http://schemas.microsoft.com/office/drawing/2014/chart" uri="{C3380CC4-5D6E-409C-BE32-E72D297353CC}">
                  <c16:uniqueId val="{0000002E-C72A-40AC-9F3C-2151653819FB}"/>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{7CA07E5D-4C86-458F-ABDF-A054D522FDA5}</c15:txfldGUID>
                      <c15:f>Diagramm!$J$47</c15:f>
                      <c15:dlblFieldTableCache>
                        <c:ptCount val="1"/>
                      </c15:dlblFieldTableCache>
                    </c15:dlblFTEntry>
                  </c15:dlblFieldTable>
                  <c15:showDataLabelsRange val="0"/>
                </c:ext>
                <c:ext xmlns:c16="http://schemas.microsoft.com/office/drawing/2014/chart" uri="{C3380CC4-5D6E-409C-BE32-E72D297353CC}">
                  <c16:uniqueId val="{0000002F-C72A-40AC-9F3C-2151653819FB}"/>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{E1F801B1-48F4-4FFE-8C3B-D814B709652C}</c15:txfldGUID>
                      <c15:f>Diagramm!$J$48</c15:f>
                      <c15:dlblFieldTableCache>
                        <c:ptCount val="1"/>
                      </c15:dlblFieldTableCache>
                    </c15:dlblFTEntry>
                  </c15:dlblFieldTable>
                  <c15:showDataLabelsRange val="0"/>
                </c:ext>
                <c:ext xmlns:c16="http://schemas.microsoft.com/office/drawing/2014/chart" uri="{C3380CC4-5D6E-409C-BE32-E72D297353CC}">
                  <c16:uniqueId val="{00000030-C72A-40AC-9F3C-2151653819FB}"/>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{B84583B6-56E0-4A67-AEB0-15235C253230}</c15:txfldGUID>
                      <c15:f>Diagramm!$J$49</c15:f>
                      <c15:dlblFieldTableCache>
                        <c:ptCount val="1"/>
                      </c15:dlblFieldTableCache>
                    </c15:dlblFTEntry>
                  </c15:dlblFieldTable>
                  <c15:showDataLabelsRange val="0"/>
                </c:ext>
                <c:ext xmlns:c16="http://schemas.microsoft.com/office/drawing/2014/chart" uri="{C3380CC4-5D6E-409C-BE32-E72D297353CC}">
                  <c16:uniqueId val="{00000031-C72A-40AC-9F3C-2151653819FB}"/>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{F173B763-DC1B-4274-A60E-DA234861A319}</c15:txfldGUID>
                      <c15:f>Diagramm!$J$50</c15:f>
                      <c15:dlblFieldTableCache>
                        <c:ptCount val="1"/>
                      </c15:dlblFieldTableCache>
                    </c15:dlblFTEntry>
                  </c15:dlblFieldTable>
                  <c15:showDataLabelsRange val="0"/>
                </c:ext>
                <c:ext xmlns:c16="http://schemas.microsoft.com/office/drawing/2014/chart" uri="{C3380CC4-5D6E-409C-BE32-E72D297353CC}">
                  <c16:uniqueId val="{00000032-C72A-40AC-9F3C-2151653819FB}"/>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{D1A546D1-0546-4714-B742-AE9D3C9C942E}</c15:txfldGUID>
                      <c15:f>Diagramm!$J$51</c15:f>
                      <c15:dlblFieldTableCache>
                        <c:ptCount val="1"/>
                      </c15:dlblFieldTableCache>
                    </c15:dlblFTEntry>
                  </c15:dlblFieldTable>
                  <c15:showDataLabelsRange val="0"/>
                </c:ext>
                <c:ext xmlns:c16="http://schemas.microsoft.com/office/drawing/2014/chart" uri="{C3380CC4-5D6E-409C-BE32-E72D297353CC}">
                  <c16:uniqueId val="{00000033-C72A-40AC-9F3C-2151653819FB}"/>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{0692666D-D238-4210-831F-30CA97011CBC}</c15:txfldGUID>
                      <c15:f>Diagramm!$J$52</c15:f>
                      <c15:dlblFieldTableCache>
                        <c:ptCount val="1"/>
                      </c15:dlblFieldTableCache>
                    </c15:dlblFTEntry>
                  </c15:dlblFieldTable>
                  <c15:showDataLabelsRange val="0"/>
                </c:ext>
                <c:ext xmlns:c16="http://schemas.microsoft.com/office/drawing/2014/chart" uri="{C3380CC4-5D6E-409C-BE32-E72D297353CC}">
                  <c16:uniqueId val="{00000034-C72A-40AC-9F3C-2151653819FB}"/>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{8634F357-C426-4926-9720-ED25105019B1}</c15:txfldGUID>
                      <c15:f>Diagramm!$J$53</c15:f>
                      <c15:dlblFieldTableCache>
                        <c:ptCount val="1"/>
                      </c15:dlblFieldTableCache>
                    </c15:dlblFTEntry>
                  </c15:dlblFieldTable>
                  <c15:showDataLabelsRange val="0"/>
                </c:ext>
                <c:ext xmlns:c16="http://schemas.microsoft.com/office/drawing/2014/chart" uri="{C3380CC4-5D6E-409C-BE32-E72D297353CC}">
                  <c16:uniqueId val="{00000035-C72A-40AC-9F3C-2151653819FB}"/>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{56605B4C-D40B-41D6-BB1F-6282ACF62C5C}</c15:txfldGUID>
                      <c15:f>Diagramm!$J$54</c15:f>
                      <c15:dlblFieldTableCache>
                        <c:ptCount val="1"/>
                      </c15:dlblFieldTableCache>
                    </c15:dlblFTEntry>
                  </c15:dlblFieldTable>
                  <c15:showDataLabelsRange val="0"/>
                </c:ext>
                <c:ext xmlns:c16="http://schemas.microsoft.com/office/drawing/2014/chart" uri="{C3380CC4-5D6E-409C-BE32-E72D297353CC}">
                  <c16:uniqueId val="{00000036-C72A-40AC-9F3C-2151653819FB}"/>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{57F395C9-F611-41AB-B08F-A3C8F72A5F29}</c15:txfldGUID>
                      <c15:f>Diagramm!$J$55</c15:f>
                      <c15:dlblFieldTableCache>
                        <c:ptCount val="1"/>
                      </c15:dlblFieldTableCache>
                    </c15:dlblFTEntry>
                  </c15:dlblFieldTable>
                  <c15:showDataLabelsRange val="0"/>
                </c:ext>
                <c:ext xmlns:c16="http://schemas.microsoft.com/office/drawing/2014/chart" uri="{C3380CC4-5D6E-409C-BE32-E72D297353CC}">
                  <c16:uniqueId val="{00000037-C72A-40AC-9F3C-2151653819FB}"/>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{A7FCDF0F-E93D-4ACB-A66D-8D477C1FB4AB}</c15:txfldGUID>
                      <c15:f>Diagramm!$J$56</c15:f>
                      <c15:dlblFieldTableCache>
                        <c:ptCount val="1"/>
                      </c15:dlblFieldTableCache>
                    </c15:dlblFTEntry>
                  </c15:dlblFieldTable>
                  <c15:showDataLabelsRange val="0"/>
                </c:ext>
                <c:ext xmlns:c16="http://schemas.microsoft.com/office/drawing/2014/chart" uri="{C3380CC4-5D6E-409C-BE32-E72D297353CC}">
                  <c16:uniqueId val="{00000038-C72A-40AC-9F3C-2151653819FB}"/>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{FF6FE9AC-7FED-4677-96F1-2C39360B1B04}</c15:txfldGUID>
                      <c15:f>Diagramm!$J$57</c15:f>
                      <c15:dlblFieldTableCache>
                        <c:ptCount val="1"/>
                      </c15:dlblFieldTableCache>
                    </c15:dlblFTEntry>
                  </c15:dlblFieldTable>
                  <c15:showDataLabelsRange val="0"/>
                </c:ext>
                <c:ext xmlns:c16="http://schemas.microsoft.com/office/drawing/2014/chart" uri="{C3380CC4-5D6E-409C-BE32-E72D297353CC}">
                  <c16:uniqueId val="{00000039-C72A-40AC-9F3C-2151653819FB}"/>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{CBAA7D7D-594B-454E-89B6-B58DCFF4C584}</c15:txfldGUID>
                      <c15:f>Diagramm!$J$58</c15:f>
                      <c15:dlblFieldTableCache>
                        <c:ptCount val="1"/>
                      </c15:dlblFieldTableCache>
                    </c15:dlblFTEntry>
                  </c15:dlblFieldTable>
                  <c15:showDataLabelsRange val="0"/>
                </c:ext>
                <c:ext xmlns:c16="http://schemas.microsoft.com/office/drawing/2014/chart" uri="{C3380CC4-5D6E-409C-BE32-E72D297353CC}">
                  <c16:uniqueId val="{0000003A-C72A-40AC-9F3C-2151653819FB}"/>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{B7A39600-175C-4916-AAE6-13D1F3222601}</c15:txfldGUID>
                      <c15:f>Diagramm!$J$59</c15:f>
                      <c15:dlblFieldTableCache>
                        <c:ptCount val="1"/>
                      </c15:dlblFieldTableCache>
                    </c15:dlblFTEntry>
                  </c15:dlblFieldTable>
                  <c15:showDataLabelsRange val="0"/>
                </c:ext>
                <c:ext xmlns:c16="http://schemas.microsoft.com/office/drawing/2014/chart" uri="{C3380CC4-5D6E-409C-BE32-E72D297353CC}">
                  <c16:uniqueId val="{0000003B-C72A-40AC-9F3C-2151653819FB}"/>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{2F6C8960-4D48-4659-837E-1676BE5FC026}</c15:txfldGUID>
                      <c15:f>Diagramm!$J$60</c15:f>
                      <c15:dlblFieldTableCache>
                        <c:ptCount val="1"/>
                      </c15:dlblFieldTableCache>
                    </c15:dlblFTEntry>
                  </c15:dlblFieldTable>
                  <c15:showDataLabelsRange val="0"/>
                </c:ext>
                <c:ext xmlns:c16="http://schemas.microsoft.com/office/drawing/2014/chart" uri="{C3380CC4-5D6E-409C-BE32-E72D297353CC}">
                  <c16:uniqueId val="{0000003C-C72A-40AC-9F3C-2151653819FB}"/>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{2836C9A7-609C-4924-8816-F5B4141C7AE3}</c15:txfldGUID>
                      <c15:f>Diagramm!$J$61</c15:f>
                      <c15:dlblFieldTableCache>
                        <c:ptCount val="1"/>
                      </c15:dlblFieldTableCache>
                    </c15:dlblFTEntry>
                  </c15:dlblFieldTable>
                  <c15:showDataLabelsRange val="0"/>
                </c:ext>
                <c:ext xmlns:c16="http://schemas.microsoft.com/office/drawing/2014/chart" uri="{C3380CC4-5D6E-409C-BE32-E72D297353CC}">
                  <c16:uniqueId val="{0000003D-C72A-40AC-9F3C-2151653819FB}"/>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{79BD6586-36DB-47B3-890D-2B334D16E758}</c15:txfldGUID>
                      <c15:f>Diagramm!$J$62</c15:f>
                      <c15:dlblFieldTableCache>
                        <c:ptCount val="1"/>
                      </c15:dlblFieldTableCache>
                    </c15:dlblFTEntry>
                  </c15:dlblFieldTable>
                  <c15:showDataLabelsRange val="0"/>
                </c:ext>
                <c:ext xmlns:c16="http://schemas.microsoft.com/office/drawing/2014/chart" uri="{C3380CC4-5D6E-409C-BE32-E72D297353CC}">
                  <c16:uniqueId val="{0000003E-C72A-40AC-9F3C-2151653819FB}"/>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{C0237501-E892-4BBB-88D8-56D9B3FE6897}</c15:txfldGUID>
                      <c15:f>Diagramm!$J$63</c15:f>
                      <c15:dlblFieldTableCache>
                        <c:ptCount val="1"/>
                      </c15:dlblFieldTableCache>
                    </c15:dlblFTEntry>
                  </c15:dlblFieldTable>
                  <c15:showDataLabelsRange val="0"/>
                </c:ext>
                <c:ext xmlns:c16="http://schemas.microsoft.com/office/drawing/2014/chart" uri="{C3380CC4-5D6E-409C-BE32-E72D297353CC}">
                  <c16:uniqueId val="{0000003F-C72A-40AC-9F3C-2151653819FB}"/>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{9FA26949-1559-4371-84CF-09C060410E41}</c15:txfldGUID>
                      <c15:f>Diagramm!$J$64</c15:f>
                      <c15:dlblFieldTableCache>
                        <c:ptCount val="1"/>
                      </c15:dlblFieldTableCache>
                    </c15:dlblFTEntry>
                  </c15:dlblFieldTable>
                  <c15:showDataLabelsRange val="0"/>
                </c:ext>
                <c:ext xmlns:c16="http://schemas.microsoft.com/office/drawing/2014/chart" uri="{C3380CC4-5D6E-409C-BE32-E72D297353CC}">
                  <c16:uniqueId val="{00000040-C72A-40AC-9F3C-2151653819FB}"/>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{EB29A611-1C29-49A9-9039-88756B8CF1C4}</c15:txfldGUID>
                      <c15:f>Diagramm!$J$65</c15:f>
                      <c15:dlblFieldTableCache>
                        <c:ptCount val="1"/>
                      </c15:dlblFieldTableCache>
                    </c15:dlblFTEntry>
                  </c15:dlblFieldTable>
                  <c15:showDataLabelsRange val="0"/>
                </c:ext>
                <c:ext xmlns:c16="http://schemas.microsoft.com/office/drawing/2014/chart" uri="{C3380CC4-5D6E-409C-BE32-E72D297353CC}">
                  <c16:uniqueId val="{00000041-C72A-40AC-9F3C-2151653819FB}"/>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{8A9237C5-2E99-4C85-A982-E0F477749B65}</c15:txfldGUID>
                      <c15:f>Diagramm!$J$66</c15:f>
                      <c15:dlblFieldTableCache>
                        <c:ptCount val="1"/>
                      </c15:dlblFieldTableCache>
                    </c15:dlblFTEntry>
                  </c15:dlblFieldTable>
                  <c15:showDataLabelsRange val="0"/>
                </c:ext>
                <c:ext xmlns:c16="http://schemas.microsoft.com/office/drawing/2014/chart" uri="{C3380CC4-5D6E-409C-BE32-E72D297353CC}">
                  <c16:uniqueId val="{00000042-C72A-40AC-9F3C-2151653819FB}"/>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{28DA59A0-47EA-4336-AB2A-7A75A082C9FA}</c15:txfldGUID>
                      <c15:f>Diagramm!$J$67</c15:f>
                      <c15:dlblFieldTableCache>
                        <c:ptCount val="1"/>
                      </c15:dlblFieldTableCache>
                    </c15:dlblFTEntry>
                  </c15:dlblFieldTable>
                  <c15:showDataLabelsRange val="0"/>
                </c:ext>
                <c:ext xmlns:c16="http://schemas.microsoft.com/office/drawing/2014/chart" uri="{C3380CC4-5D6E-409C-BE32-E72D297353CC}">
                  <c16:uniqueId val="{00000043-C72A-40AC-9F3C-2151653819F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72A-40AC-9F3C-2151653819FB}"/>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968-4B87-9742-740A5876702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968-4B87-9742-740A5876702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968-4B87-9742-740A5876702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968-4B87-9742-740A5876702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968-4B87-9742-740A5876702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968-4B87-9742-740A5876702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968-4B87-9742-740A5876702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968-4B87-9742-740A5876702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968-4B87-9742-740A5876702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968-4B87-9742-740A5876702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968-4B87-9742-740A5876702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968-4B87-9742-740A5876702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968-4B87-9742-740A5876702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968-4B87-9742-740A5876702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968-4B87-9742-740A5876702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968-4B87-9742-740A5876702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968-4B87-9742-740A5876702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968-4B87-9742-740A5876702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7968-4B87-9742-740A5876702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7968-4B87-9742-740A5876702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7968-4B87-9742-740A5876702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7968-4B87-9742-740A5876702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7968-4B87-9742-740A5876702E}"/>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7968-4B87-9742-740A5876702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7968-4B87-9742-740A5876702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7968-4B87-9742-740A5876702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7968-4B87-9742-740A5876702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7968-4B87-9742-740A5876702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7968-4B87-9742-740A5876702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7968-4B87-9742-740A5876702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7968-4B87-9742-740A5876702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7968-4B87-9742-740A5876702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7968-4B87-9742-740A5876702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7968-4B87-9742-740A5876702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7968-4B87-9742-740A5876702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7968-4B87-9742-740A5876702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7968-4B87-9742-740A5876702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7968-4B87-9742-740A5876702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7968-4B87-9742-740A5876702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7968-4B87-9742-740A5876702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7968-4B87-9742-740A5876702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7968-4B87-9742-740A5876702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7968-4B87-9742-740A5876702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7968-4B87-9742-740A5876702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7968-4B87-9742-740A5876702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7968-4B87-9742-740A5876702E}"/>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7968-4B87-9742-740A5876702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7968-4B87-9742-740A5876702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7968-4B87-9742-740A5876702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7968-4B87-9742-740A5876702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7968-4B87-9742-740A5876702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7968-4B87-9742-740A5876702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7968-4B87-9742-740A5876702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7968-4B87-9742-740A5876702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7968-4B87-9742-740A5876702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7968-4B87-9742-740A5876702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7968-4B87-9742-740A5876702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7968-4B87-9742-740A5876702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7968-4B87-9742-740A5876702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7968-4B87-9742-740A5876702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7968-4B87-9742-740A5876702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7968-4B87-9742-740A5876702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7968-4B87-9742-740A5876702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7968-4B87-9742-740A5876702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7968-4B87-9742-740A5876702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7968-4B87-9742-740A5876702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7968-4B87-9742-740A5876702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7968-4B87-9742-740A5876702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7968-4B87-9742-740A5876702E}"/>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99.671309345648524</c:v>
                </c:pt>
                <c:pt idx="2">
                  <c:v>101.34597904826612</c:v>
                </c:pt>
                <c:pt idx="3">
                  <c:v>100.14598272078739</c:v>
                </c:pt>
                <c:pt idx="4">
                  <c:v>100.65187252678645</c:v>
                </c:pt>
                <c:pt idx="5">
                  <c:v>99.860444191448536</c:v>
                </c:pt>
                <c:pt idx="6">
                  <c:v>101.89134845800012</c:v>
                </c:pt>
                <c:pt idx="7">
                  <c:v>101.16877989661852</c:v>
                </c:pt>
                <c:pt idx="8">
                  <c:v>101.25967479824087</c:v>
                </c:pt>
                <c:pt idx="9">
                  <c:v>101.56908471588457</c:v>
                </c:pt>
                <c:pt idx="10">
                  <c:v>102.66257792631086</c:v>
                </c:pt>
                <c:pt idx="11">
                  <c:v>102.52944902999532</c:v>
                </c:pt>
                <c:pt idx="12">
                  <c:v>102.45783486508076</c:v>
                </c:pt>
                <c:pt idx="13">
                  <c:v>102.69287622685164</c:v>
                </c:pt>
                <c:pt idx="14">
                  <c:v>105.0515530174353</c:v>
                </c:pt>
                <c:pt idx="15">
                  <c:v>104.26655159433329</c:v>
                </c:pt>
                <c:pt idx="16">
                  <c:v>105.39126123561979</c:v>
                </c:pt>
                <c:pt idx="17">
                  <c:v>105.2875125095256</c:v>
                </c:pt>
                <c:pt idx="18">
                  <c:v>106.93372017224125</c:v>
                </c:pt>
                <c:pt idx="19">
                  <c:v>106.3442805071752</c:v>
                </c:pt>
                <c:pt idx="20">
                  <c:v>105.58774112397514</c:v>
                </c:pt>
                <c:pt idx="21">
                  <c:v>105.71077058677709</c:v>
                </c:pt>
                <c:pt idx="22">
                  <c:v>107.87755814060247</c:v>
                </c:pt>
                <c:pt idx="23">
                  <c:v>106.76202980251017</c:v>
                </c:pt>
                <c:pt idx="24">
                  <c:v>106.23777739012274</c:v>
                </c:pt>
              </c:numCache>
            </c:numRef>
          </c:val>
          <c:smooth val="0"/>
          <c:extLst>
            <c:ext xmlns:c16="http://schemas.microsoft.com/office/drawing/2014/chart" uri="{C3380CC4-5D6E-409C-BE32-E72D297353CC}">
              <c16:uniqueId val="{00000000-971C-433E-BEE4-EF79D1B588F7}"/>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98.926955397543637</c:v>
                </c:pt>
                <c:pt idx="2">
                  <c:v>106.47705235940531</c:v>
                </c:pt>
                <c:pt idx="3">
                  <c:v>104.91273432449904</c:v>
                </c:pt>
                <c:pt idx="4">
                  <c:v>104.13703943115709</c:v>
                </c:pt>
                <c:pt idx="5">
                  <c:v>106.03749191984487</c:v>
                </c:pt>
                <c:pt idx="6">
                  <c:v>114.69941822882998</c:v>
                </c:pt>
                <c:pt idx="7">
                  <c:v>114.28571428571428</c:v>
                </c:pt>
                <c:pt idx="8">
                  <c:v>113.31609566903684</c:v>
                </c:pt>
                <c:pt idx="9">
                  <c:v>114.59599224305106</c:v>
                </c:pt>
                <c:pt idx="10">
                  <c:v>118.61667744020686</c:v>
                </c:pt>
                <c:pt idx="11">
                  <c:v>117.24628312863608</c:v>
                </c:pt>
                <c:pt idx="12">
                  <c:v>114.60892049127342</c:v>
                </c:pt>
                <c:pt idx="13">
                  <c:v>112.97996121525533</c:v>
                </c:pt>
                <c:pt idx="14">
                  <c:v>120.73691014867485</c:v>
                </c:pt>
                <c:pt idx="15">
                  <c:v>119.88364576599871</c:v>
                </c:pt>
                <c:pt idx="16">
                  <c:v>120.78862314156432</c:v>
                </c:pt>
                <c:pt idx="17">
                  <c:v>120.530058177117</c:v>
                </c:pt>
                <c:pt idx="18">
                  <c:v>126.90368455074336</c:v>
                </c:pt>
                <c:pt idx="19">
                  <c:v>125.28765352294764</c:v>
                </c:pt>
                <c:pt idx="20">
                  <c:v>125.76599870717517</c:v>
                </c:pt>
                <c:pt idx="21">
                  <c:v>127.39495798319327</c:v>
                </c:pt>
                <c:pt idx="22">
                  <c:v>135.33290239172592</c:v>
                </c:pt>
                <c:pt idx="23">
                  <c:v>134.22107304460243</c:v>
                </c:pt>
                <c:pt idx="24">
                  <c:v>130.14867485455721</c:v>
                </c:pt>
              </c:numCache>
            </c:numRef>
          </c:val>
          <c:smooth val="0"/>
          <c:extLst>
            <c:ext xmlns:c16="http://schemas.microsoft.com/office/drawing/2014/chart" uri="{C3380CC4-5D6E-409C-BE32-E72D297353CC}">
              <c16:uniqueId val="{00000001-971C-433E-BEE4-EF79D1B588F7}"/>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101.15088529638183</c:v>
                </c:pt>
                <c:pt idx="2">
                  <c:v>101.05080831408777</c:v>
                </c:pt>
                <c:pt idx="3">
                  <c:v>100.74672825250192</c:v>
                </c:pt>
                <c:pt idx="4">
                  <c:v>97.93302540415705</c:v>
                </c:pt>
                <c:pt idx="5">
                  <c:v>98.91454965357967</c:v>
                </c:pt>
                <c:pt idx="6">
                  <c:v>98.106235565819873</c:v>
                </c:pt>
                <c:pt idx="7">
                  <c:v>97.671285604311009</c:v>
                </c:pt>
                <c:pt idx="8">
                  <c:v>97.440338722093927</c:v>
                </c:pt>
                <c:pt idx="9">
                  <c:v>97.290223248652808</c:v>
                </c:pt>
                <c:pt idx="10">
                  <c:v>94.033872209391845</c:v>
                </c:pt>
                <c:pt idx="11">
                  <c:v>92.863741339491909</c:v>
                </c:pt>
                <c:pt idx="12">
                  <c:v>91.374133949191688</c:v>
                </c:pt>
                <c:pt idx="13">
                  <c:v>91.158583525789069</c:v>
                </c:pt>
                <c:pt idx="14">
                  <c:v>90.966127790608169</c:v>
                </c:pt>
                <c:pt idx="15">
                  <c:v>89.580446497305616</c:v>
                </c:pt>
                <c:pt idx="16">
                  <c:v>90.011547344110852</c:v>
                </c:pt>
                <c:pt idx="17">
                  <c:v>90.396458814472666</c:v>
                </c:pt>
                <c:pt idx="18">
                  <c:v>89.080061585835253</c:v>
                </c:pt>
                <c:pt idx="19">
                  <c:v>88.183217859892224</c:v>
                </c:pt>
                <c:pt idx="20">
                  <c:v>87.051578137028486</c:v>
                </c:pt>
                <c:pt idx="21">
                  <c:v>87.474980754426483</c:v>
                </c:pt>
                <c:pt idx="22">
                  <c:v>85.785219399538107</c:v>
                </c:pt>
                <c:pt idx="23">
                  <c:v>85.315627405696688</c:v>
                </c:pt>
                <c:pt idx="24">
                  <c:v>82.478829869130095</c:v>
                </c:pt>
              </c:numCache>
            </c:numRef>
          </c:val>
          <c:smooth val="0"/>
          <c:extLst>
            <c:ext xmlns:c16="http://schemas.microsoft.com/office/drawing/2014/chart" uri="{C3380CC4-5D6E-409C-BE32-E72D297353CC}">
              <c16:uniqueId val="{00000002-971C-433E-BEE4-EF79D1B588F7}"/>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971C-433E-BEE4-EF79D1B588F7}"/>
                </c:ext>
              </c:extLst>
            </c:dLbl>
            <c:dLbl>
              <c:idx val="1"/>
              <c:delete val="1"/>
              <c:extLst>
                <c:ext xmlns:c15="http://schemas.microsoft.com/office/drawing/2012/chart" uri="{CE6537A1-D6FC-4f65-9D91-7224C49458BB}"/>
                <c:ext xmlns:c16="http://schemas.microsoft.com/office/drawing/2014/chart" uri="{C3380CC4-5D6E-409C-BE32-E72D297353CC}">
                  <c16:uniqueId val="{00000004-971C-433E-BEE4-EF79D1B588F7}"/>
                </c:ext>
              </c:extLst>
            </c:dLbl>
            <c:dLbl>
              <c:idx val="2"/>
              <c:delete val="1"/>
              <c:extLst>
                <c:ext xmlns:c15="http://schemas.microsoft.com/office/drawing/2012/chart" uri="{CE6537A1-D6FC-4f65-9D91-7224C49458BB}"/>
                <c:ext xmlns:c16="http://schemas.microsoft.com/office/drawing/2014/chart" uri="{C3380CC4-5D6E-409C-BE32-E72D297353CC}">
                  <c16:uniqueId val="{00000005-971C-433E-BEE4-EF79D1B588F7}"/>
                </c:ext>
              </c:extLst>
            </c:dLbl>
            <c:dLbl>
              <c:idx val="3"/>
              <c:delete val="1"/>
              <c:extLst>
                <c:ext xmlns:c15="http://schemas.microsoft.com/office/drawing/2012/chart" uri="{CE6537A1-D6FC-4f65-9D91-7224C49458BB}"/>
                <c:ext xmlns:c16="http://schemas.microsoft.com/office/drawing/2014/chart" uri="{C3380CC4-5D6E-409C-BE32-E72D297353CC}">
                  <c16:uniqueId val="{00000006-971C-433E-BEE4-EF79D1B588F7}"/>
                </c:ext>
              </c:extLst>
            </c:dLbl>
            <c:dLbl>
              <c:idx val="4"/>
              <c:delete val="1"/>
              <c:extLst>
                <c:ext xmlns:c15="http://schemas.microsoft.com/office/drawing/2012/chart" uri="{CE6537A1-D6FC-4f65-9D91-7224C49458BB}"/>
                <c:ext xmlns:c16="http://schemas.microsoft.com/office/drawing/2014/chart" uri="{C3380CC4-5D6E-409C-BE32-E72D297353CC}">
                  <c16:uniqueId val="{00000007-971C-433E-BEE4-EF79D1B588F7}"/>
                </c:ext>
              </c:extLst>
            </c:dLbl>
            <c:dLbl>
              <c:idx val="5"/>
              <c:delete val="1"/>
              <c:extLst>
                <c:ext xmlns:c15="http://schemas.microsoft.com/office/drawing/2012/chart" uri="{CE6537A1-D6FC-4f65-9D91-7224C49458BB}"/>
                <c:ext xmlns:c16="http://schemas.microsoft.com/office/drawing/2014/chart" uri="{C3380CC4-5D6E-409C-BE32-E72D297353CC}">
                  <c16:uniqueId val="{00000008-971C-433E-BEE4-EF79D1B588F7}"/>
                </c:ext>
              </c:extLst>
            </c:dLbl>
            <c:dLbl>
              <c:idx val="6"/>
              <c:delete val="1"/>
              <c:extLst>
                <c:ext xmlns:c15="http://schemas.microsoft.com/office/drawing/2012/chart" uri="{CE6537A1-D6FC-4f65-9D91-7224C49458BB}"/>
                <c:ext xmlns:c16="http://schemas.microsoft.com/office/drawing/2014/chart" uri="{C3380CC4-5D6E-409C-BE32-E72D297353CC}">
                  <c16:uniqueId val="{00000009-971C-433E-BEE4-EF79D1B588F7}"/>
                </c:ext>
              </c:extLst>
            </c:dLbl>
            <c:dLbl>
              <c:idx val="7"/>
              <c:delete val="1"/>
              <c:extLst>
                <c:ext xmlns:c15="http://schemas.microsoft.com/office/drawing/2012/chart" uri="{CE6537A1-D6FC-4f65-9D91-7224C49458BB}"/>
                <c:ext xmlns:c16="http://schemas.microsoft.com/office/drawing/2014/chart" uri="{C3380CC4-5D6E-409C-BE32-E72D297353CC}">
                  <c16:uniqueId val="{0000000A-971C-433E-BEE4-EF79D1B588F7}"/>
                </c:ext>
              </c:extLst>
            </c:dLbl>
            <c:dLbl>
              <c:idx val="8"/>
              <c:delete val="1"/>
              <c:extLst>
                <c:ext xmlns:c15="http://schemas.microsoft.com/office/drawing/2012/chart" uri="{CE6537A1-D6FC-4f65-9D91-7224C49458BB}"/>
                <c:ext xmlns:c16="http://schemas.microsoft.com/office/drawing/2014/chart" uri="{C3380CC4-5D6E-409C-BE32-E72D297353CC}">
                  <c16:uniqueId val="{0000000B-971C-433E-BEE4-EF79D1B588F7}"/>
                </c:ext>
              </c:extLst>
            </c:dLbl>
            <c:dLbl>
              <c:idx val="9"/>
              <c:delete val="1"/>
              <c:extLst>
                <c:ext xmlns:c15="http://schemas.microsoft.com/office/drawing/2012/chart" uri="{CE6537A1-D6FC-4f65-9D91-7224C49458BB}"/>
                <c:ext xmlns:c16="http://schemas.microsoft.com/office/drawing/2014/chart" uri="{C3380CC4-5D6E-409C-BE32-E72D297353CC}">
                  <c16:uniqueId val="{0000000C-971C-433E-BEE4-EF79D1B588F7}"/>
                </c:ext>
              </c:extLst>
            </c:dLbl>
            <c:dLbl>
              <c:idx val="10"/>
              <c:delete val="1"/>
              <c:extLst>
                <c:ext xmlns:c15="http://schemas.microsoft.com/office/drawing/2012/chart" uri="{CE6537A1-D6FC-4f65-9D91-7224C49458BB}"/>
                <c:ext xmlns:c16="http://schemas.microsoft.com/office/drawing/2014/chart" uri="{C3380CC4-5D6E-409C-BE32-E72D297353CC}">
                  <c16:uniqueId val="{0000000D-971C-433E-BEE4-EF79D1B588F7}"/>
                </c:ext>
              </c:extLst>
            </c:dLbl>
            <c:dLbl>
              <c:idx val="11"/>
              <c:delete val="1"/>
              <c:extLst>
                <c:ext xmlns:c15="http://schemas.microsoft.com/office/drawing/2012/chart" uri="{CE6537A1-D6FC-4f65-9D91-7224C49458BB}"/>
                <c:ext xmlns:c16="http://schemas.microsoft.com/office/drawing/2014/chart" uri="{C3380CC4-5D6E-409C-BE32-E72D297353CC}">
                  <c16:uniqueId val="{0000000E-971C-433E-BEE4-EF79D1B588F7}"/>
                </c:ext>
              </c:extLst>
            </c:dLbl>
            <c:dLbl>
              <c:idx val="12"/>
              <c:delete val="1"/>
              <c:extLst>
                <c:ext xmlns:c15="http://schemas.microsoft.com/office/drawing/2012/chart" uri="{CE6537A1-D6FC-4f65-9D91-7224C49458BB}"/>
                <c:ext xmlns:c16="http://schemas.microsoft.com/office/drawing/2014/chart" uri="{C3380CC4-5D6E-409C-BE32-E72D297353CC}">
                  <c16:uniqueId val="{0000000F-971C-433E-BEE4-EF79D1B588F7}"/>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71C-433E-BEE4-EF79D1B588F7}"/>
                </c:ext>
              </c:extLst>
            </c:dLbl>
            <c:dLbl>
              <c:idx val="14"/>
              <c:delete val="1"/>
              <c:extLst>
                <c:ext xmlns:c15="http://schemas.microsoft.com/office/drawing/2012/chart" uri="{CE6537A1-D6FC-4f65-9D91-7224C49458BB}"/>
                <c:ext xmlns:c16="http://schemas.microsoft.com/office/drawing/2014/chart" uri="{C3380CC4-5D6E-409C-BE32-E72D297353CC}">
                  <c16:uniqueId val="{00000011-971C-433E-BEE4-EF79D1B588F7}"/>
                </c:ext>
              </c:extLst>
            </c:dLbl>
            <c:dLbl>
              <c:idx val="15"/>
              <c:delete val="1"/>
              <c:extLst>
                <c:ext xmlns:c15="http://schemas.microsoft.com/office/drawing/2012/chart" uri="{CE6537A1-D6FC-4f65-9D91-7224C49458BB}"/>
                <c:ext xmlns:c16="http://schemas.microsoft.com/office/drawing/2014/chart" uri="{C3380CC4-5D6E-409C-BE32-E72D297353CC}">
                  <c16:uniqueId val="{00000012-971C-433E-BEE4-EF79D1B588F7}"/>
                </c:ext>
              </c:extLst>
            </c:dLbl>
            <c:dLbl>
              <c:idx val="16"/>
              <c:delete val="1"/>
              <c:extLst>
                <c:ext xmlns:c15="http://schemas.microsoft.com/office/drawing/2012/chart" uri="{CE6537A1-D6FC-4f65-9D91-7224C49458BB}"/>
                <c:ext xmlns:c16="http://schemas.microsoft.com/office/drawing/2014/chart" uri="{C3380CC4-5D6E-409C-BE32-E72D297353CC}">
                  <c16:uniqueId val="{00000013-971C-433E-BEE4-EF79D1B588F7}"/>
                </c:ext>
              </c:extLst>
            </c:dLbl>
            <c:dLbl>
              <c:idx val="17"/>
              <c:delete val="1"/>
              <c:extLst>
                <c:ext xmlns:c15="http://schemas.microsoft.com/office/drawing/2012/chart" uri="{CE6537A1-D6FC-4f65-9D91-7224C49458BB}"/>
                <c:ext xmlns:c16="http://schemas.microsoft.com/office/drawing/2014/chart" uri="{C3380CC4-5D6E-409C-BE32-E72D297353CC}">
                  <c16:uniqueId val="{00000014-971C-433E-BEE4-EF79D1B588F7}"/>
                </c:ext>
              </c:extLst>
            </c:dLbl>
            <c:dLbl>
              <c:idx val="18"/>
              <c:delete val="1"/>
              <c:extLst>
                <c:ext xmlns:c15="http://schemas.microsoft.com/office/drawing/2012/chart" uri="{CE6537A1-D6FC-4f65-9D91-7224C49458BB}"/>
                <c:ext xmlns:c16="http://schemas.microsoft.com/office/drawing/2014/chart" uri="{C3380CC4-5D6E-409C-BE32-E72D297353CC}">
                  <c16:uniqueId val="{00000015-971C-433E-BEE4-EF79D1B588F7}"/>
                </c:ext>
              </c:extLst>
            </c:dLbl>
            <c:dLbl>
              <c:idx val="19"/>
              <c:delete val="1"/>
              <c:extLst>
                <c:ext xmlns:c15="http://schemas.microsoft.com/office/drawing/2012/chart" uri="{CE6537A1-D6FC-4f65-9D91-7224C49458BB}"/>
                <c:ext xmlns:c16="http://schemas.microsoft.com/office/drawing/2014/chart" uri="{C3380CC4-5D6E-409C-BE32-E72D297353CC}">
                  <c16:uniqueId val="{00000016-971C-433E-BEE4-EF79D1B588F7}"/>
                </c:ext>
              </c:extLst>
            </c:dLbl>
            <c:dLbl>
              <c:idx val="20"/>
              <c:delete val="1"/>
              <c:extLst>
                <c:ext xmlns:c15="http://schemas.microsoft.com/office/drawing/2012/chart" uri="{CE6537A1-D6FC-4f65-9D91-7224C49458BB}"/>
                <c:ext xmlns:c16="http://schemas.microsoft.com/office/drawing/2014/chart" uri="{C3380CC4-5D6E-409C-BE32-E72D297353CC}">
                  <c16:uniqueId val="{00000017-971C-433E-BEE4-EF79D1B588F7}"/>
                </c:ext>
              </c:extLst>
            </c:dLbl>
            <c:dLbl>
              <c:idx val="21"/>
              <c:delete val="1"/>
              <c:extLst>
                <c:ext xmlns:c15="http://schemas.microsoft.com/office/drawing/2012/chart" uri="{CE6537A1-D6FC-4f65-9D91-7224C49458BB}"/>
                <c:ext xmlns:c16="http://schemas.microsoft.com/office/drawing/2014/chart" uri="{C3380CC4-5D6E-409C-BE32-E72D297353CC}">
                  <c16:uniqueId val="{00000018-971C-433E-BEE4-EF79D1B588F7}"/>
                </c:ext>
              </c:extLst>
            </c:dLbl>
            <c:dLbl>
              <c:idx val="22"/>
              <c:delete val="1"/>
              <c:extLst>
                <c:ext xmlns:c15="http://schemas.microsoft.com/office/drawing/2012/chart" uri="{CE6537A1-D6FC-4f65-9D91-7224C49458BB}"/>
                <c:ext xmlns:c16="http://schemas.microsoft.com/office/drawing/2014/chart" uri="{C3380CC4-5D6E-409C-BE32-E72D297353CC}">
                  <c16:uniqueId val="{00000019-971C-433E-BEE4-EF79D1B588F7}"/>
                </c:ext>
              </c:extLst>
            </c:dLbl>
            <c:dLbl>
              <c:idx val="23"/>
              <c:delete val="1"/>
              <c:extLst>
                <c:ext xmlns:c15="http://schemas.microsoft.com/office/drawing/2012/chart" uri="{CE6537A1-D6FC-4f65-9D91-7224C49458BB}"/>
                <c:ext xmlns:c16="http://schemas.microsoft.com/office/drawing/2014/chart" uri="{C3380CC4-5D6E-409C-BE32-E72D297353CC}">
                  <c16:uniqueId val="{0000001A-971C-433E-BEE4-EF79D1B588F7}"/>
                </c:ext>
              </c:extLst>
            </c:dLbl>
            <c:dLbl>
              <c:idx val="24"/>
              <c:delete val="1"/>
              <c:extLst>
                <c:ext xmlns:c15="http://schemas.microsoft.com/office/drawing/2012/chart" uri="{CE6537A1-D6FC-4f65-9D91-7224C49458BB}"/>
                <c:ext xmlns:c16="http://schemas.microsoft.com/office/drawing/2014/chart" uri="{C3380CC4-5D6E-409C-BE32-E72D297353CC}">
                  <c16:uniqueId val="{0000001B-971C-433E-BEE4-EF79D1B588F7}"/>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971C-433E-BEE4-EF79D1B588F7}"/>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Gelsenkirchen (345)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115711</v>
      </c>
      <c r="F11" s="238">
        <v>116282</v>
      </c>
      <c r="G11" s="238">
        <v>117497</v>
      </c>
      <c r="H11" s="238">
        <v>115137</v>
      </c>
      <c r="I11" s="265">
        <v>115003</v>
      </c>
      <c r="J11" s="263">
        <v>708</v>
      </c>
      <c r="K11" s="266">
        <v>0.61563611384050854</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16.585285755027613</v>
      </c>
      <c r="E13" s="115">
        <v>19191</v>
      </c>
      <c r="F13" s="114">
        <v>19139</v>
      </c>
      <c r="G13" s="114">
        <v>19383</v>
      </c>
      <c r="H13" s="114">
        <v>19041</v>
      </c>
      <c r="I13" s="140">
        <v>18690</v>
      </c>
      <c r="J13" s="115">
        <v>501</v>
      </c>
      <c r="K13" s="116">
        <v>2.6805778491171748</v>
      </c>
    </row>
    <row r="14" spans="1:255" ht="14.1" customHeight="1" x14ac:dyDescent="0.2">
      <c r="A14" s="306" t="s">
        <v>230</v>
      </c>
      <c r="B14" s="307"/>
      <c r="C14" s="308"/>
      <c r="D14" s="113">
        <v>61.928425128120921</v>
      </c>
      <c r="E14" s="115">
        <v>71658</v>
      </c>
      <c r="F14" s="114">
        <v>72236</v>
      </c>
      <c r="G14" s="114">
        <v>73104</v>
      </c>
      <c r="H14" s="114">
        <v>71475</v>
      </c>
      <c r="I14" s="140">
        <v>71805</v>
      </c>
      <c r="J14" s="115">
        <v>-147</v>
      </c>
      <c r="K14" s="116">
        <v>-0.2047211196991853</v>
      </c>
    </row>
    <row r="15" spans="1:255" ht="14.1" customHeight="1" x14ac:dyDescent="0.2">
      <c r="A15" s="306" t="s">
        <v>231</v>
      </c>
      <c r="B15" s="307"/>
      <c r="C15" s="308"/>
      <c r="D15" s="113">
        <v>10.290292193482037</v>
      </c>
      <c r="E15" s="115">
        <v>11907</v>
      </c>
      <c r="F15" s="114">
        <v>12028</v>
      </c>
      <c r="G15" s="114">
        <v>12076</v>
      </c>
      <c r="H15" s="114">
        <v>11983</v>
      </c>
      <c r="I15" s="140">
        <v>11967</v>
      </c>
      <c r="J15" s="115">
        <v>-60</v>
      </c>
      <c r="K15" s="116">
        <v>-0.50137879167711208</v>
      </c>
    </row>
    <row r="16" spans="1:255" ht="14.1" customHeight="1" x14ac:dyDescent="0.2">
      <c r="A16" s="306" t="s">
        <v>232</v>
      </c>
      <c r="B16" s="307"/>
      <c r="C16" s="308"/>
      <c r="D16" s="113">
        <v>9.9247262576591684</v>
      </c>
      <c r="E16" s="115">
        <v>11484</v>
      </c>
      <c r="F16" s="114">
        <v>11395</v>
      </c>
      <c r="G16" s="114">
        <v>11445</v>
      </c>
      <c r="H16" s="114">
        <v>11213</v>
      </c>
      <c r="I16" s="140">
        <v>11089</v>
      </c>
      <c r="J16" s="115">
        <v>395</v>
      </c>
      <c r="K16" s="116">
        <v>3.5620885562268914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0.31371261159267483</v>
      </c>
      <c r="E18" s="115">
        <v>363</v>
      </c>
      <c r="F18" s="114">
        <v>353</v>
      </c>
      <c r="G18" s="114">
        <v>353</v>
      </c>
      <c r="H18" s="114">
        <v>362</v>
      </c>
      <c r="I18" s="140">
        <v>373</v>
      </c>
      <c r="J18" s="115">
        <v>-10</v>
      </c>
      <c r="K18" s="116">
        <v>-2.6809651474530831</v>
      </c>
    </row>
    <row r="19" spans="1:255" ht="14.1" customHeight="1" x14ac:dyDescent="0.2">
      <c r="A19" s="306" t="s">
        <v>235</v>
      </c>
      <c r="B19" s="307" t="s">
        <v>236</v>
      </c>
      <c r="C19" s="308"/>
      <c r="D19" s="113">
        <v>0.12790486643447901</v>
      </c>
      <c r="E19" s="115">
        <v>148</v>
      </c>
      <c r="F19" s="114">
        <v>139</v>
      </c>
      <c r="G19" s="114">
        <v>142</v>
      </c>
      <c r="H19" s="114">
        <v>148</v>
      </c>
      <c r="I19" s="140">
        <v>151</v>
      </c>
      <c r="J19" s="115">
        <v>-3</v>
      </c>
      <c r="K19" s="116">
        <v>-1.9867549668874172</v>
      </c>
    </row>
    <row r="20" spans="1:255" ht="14.1" customHeight="1" x14ac:dyDescent="0.2">
      <c r="A20" s="306">
        <v>12</v>
      </c>
      <c r="B20" s="307" t="s">
        <v>237</v>
      </c>
      <c r="C20" s="308"/>
      <c r="D20" s="113">
        <v>1.4683132977849989</v>
      </c>
      <c r="E20" s="115">
        <v>1699</v>
      </c>
      <c r="F20" s="114">
        <v>1663</v>
      </c>
      <c r="G20" s="114">
        <v>1725</v>
      </c>
      <c r="H20" s="114">
        <v>1717</v>
      </c>
      <c r="I20" s="140">
        <v>1663</v>
      </c>
      <c r="J20" s="115">
        <v>36</v>
      </c>
      <c r="K20" s="116">
        <v>2.1647624774503909</v>
      </c>
    </row>
    <row r="21" spans="1:255" ht="14.1" customHeight="1" x14ac:dyDescent="0.2">
      <c r="A21" s="306">
        <v>21</v>
      </c>
      <c r="B21" s="307" t="s">
        <v>238</v>
      </c>
      <c r="C21" s="308"/>
      <c r="D21" s="113">
        <v>0.51334790987892254</v>
      </c>
      <c r="E21" s="115">
        <v>594</v>
      </c>
      <c r="F21" s="114">
        <v>894</v>
      </c>
      <c r="G21" s="114">
        <v>1008</v>
      </c>
      <c r="H21" s="114">
        <v>1135</v>
      </c>
      <c r="I21" s="140">
        <v>1362</v>
      </c>
      <c r="J21" s="115">
        <v>-768</v>
      </c>
      <c r="K21" s="116">
        <v>-56.387665198237883</v>
      </c>
    </row>
    <row r="22" spans="1:255" ht="14.1" customHeight="1" x14ac:dyDescent="0.2">
      <c r="A22" s="306">
        <v>22</v>
      </c>
      <c r="B22" s="307" t="s">
        <v>239</v>
      </c>
      <c r="C22" s="308"/>
      <c r="D22" s="113">
        <v>1.0197820431938192</v>
      </c>
      <c r="E22" s="115">
        <v>1180</v>
      </c>
      <c r="F22" s="114">
        <v>1194</v>
      </c>
      <c r="G22" s="114">
        <v>1204</v>
      </c>
      <c r="H22" s="114">
        <v>1206</v>
      </c>
      <c r="I22" s="140">
        <v>1211</v>
      </c>
      <c r="J22" s="115">
        <v>-31</v>
      </c>
      <c r="K22" s="116">
        <v>-2.559867877786953</v>
      </c>
    </row>
    <row r="23" spans="1:255" ht="14.1" customHeight="1" x14ac:dyDescent="0.2">
      <c r="A23" s="306">
        <v>23</v>
      </c>
      <c r="B23" s="307" t="s">
        <v>240</v>
      </c>
      <c r="C23" s="308"/>
      <c r="D23" s="113">
        <v>0.52371857472496131</v>
      </c>
      <c r="E23" s="115">
        <v>606</v>
      </c>
      <c r="F23" s="114">
        <v>586</v>
      </c>
      <c r="G23" s="114">
        <v>615</v>
      </c>
      <c r="H23" s="114">
        <v>616</v>
      </c>
      <c r="I23" s="140">
        <v>577</v>
      </c>
      <c r="J23" s="115">
        <v>29</v>
      </c>
      <c r="K23" s="116">
        <v>5.0259965337954942</v>
      </c>
    </row>
    <row r="24" spans="1:255" ht="14.1" customHeight="1" x14ac:dyDescent="0.2">
      <c r="A24" s="306">
        <v>24</v>
      </c>
      <c r="B24" s="307" t="s">
        <v>241</v>
      </c>
      <c r="C24" s="308"/>
      <c r="D24" s="113">
        <v>2.9219348203714426</v>
      </c>
      <c r="E24" s="115">
        <v>3381</v>
      </c>
      <c r="F24" s="114">
        <v>3541</v>
      </c>
      <c r="G24" s="114">
        <v>3668</v>
      </c>
      <c r="H24" s="114">
        <v>3582</v>
      </c>
      <c r="I24" s="140">
        <v>3630</v>
      </c>
      <c r="J24" s="115">
        <v>-249</v>
      </c>
      <c r="K24" s="116">
        <v>-6.8595041322314048</v>
      </c>
    </row>
    <row r="25" spans="1:255" ht="14.1" customHeight="1" x14ac:dyDescent="0.2">
      <c r="A25" s="306">
        <v>25</v>
      </c>
      <c r="B25" s="307" t="s">
        <v>242</v>
      </c>
      <c r="C25" s="308"/>
      <c r="D25" s="113">
        <v>3.3600954101165836</v>
      </c>
      <c r="E25" s="115">
        <v>3888</v>
      </c>
      <c r="F25" s="114">
        <v>3814</v>
      </c>
      <c r="G25" s="114">
        <v>4010</v>
      </c>
      <c r="H25" s="114">
        <v>3961</v>
      </c>
      <c r="I25" s="140">
        <v>3931</v>
      </c>
      <c r="J25" s="115">
        <v>-43</v>
      </c>
      <c r="K25" s="116">
        <v>-1.0938692444670568</v>
      </c>
    </row>
    <row r="26" spans="1:255" ht="14.1" customHeight="1" x14ac:dyDescent="0.2">
      <c r="A26" s="306">
        <v>26</v>
      </c>
      <c r="B26" s="307" t="s">
        <v>243</v>
      </c>
      <c r="C26" s="308"/>
      <c r="D26" s="113">
        <v>3.4413322847438876</v>
      </c>
      <c r="E26" s="115">
        <v>3982</v>
      </c>
      <c r="F26" s="114">
        <v>4079</v>
      </c>
      <c r="G26" s="114">
        <v>4141</v>
      </c>
      <c r="H26" s="114">
        <v>4039</v>
      </c>
      <c r="I26" s="140">
        <v>4073</v>
      </c>
      <c r="J26" s="115">
        <v>-91</v>
      </c>
      <c r="K26" s="116">
        <v>-2.2342253866928554</v>
      </c>
    </row>
    <row r="27" spans="1:255" ht="14.1" customHeight="1" x14ac:dyDescent="0.2">
      <c r="A27" s="306">
        <v>27</v>
      </c>
      <c r="B27" s="307" t="s">
        <v>244</v>
      </c>
      <c r="C27" s="308"/>
      <c r="D27" s="113">
        <v>1.592761275937465</v>
      </c>
      <c r="E27" s="115">
        <v>1843</v>
      </c>
      <c r="F27" s="114">
        <v>1871</v>
      </c>
      <c r="G27" s="114">
        <v>1895</v>
      </c>
      <c r="H27" s="114">
        <v>1857</v>
      </c>
      <c r="I27" s="140">
        <v>1842</v>
      </c>
      <c r="J27" s="115">
        <v>1</v>
      </c>
      <c r="K27" s="116">
        <v>5.428881650380022E-2</v>
      </c>
    </row>
    <row r="28" spans="1:255" ht="14.1" customHeight="1" x14ac:dyDescent="0.2">
      <c r="A28" s="306">
        <v>28</v>
      </c>
      <c r="B28" s="307" t="s">
        <v>245</v>
      </c>
      <c r="C28" s="308"/>
      <c r="D28" s="113">
        <v>0.25408128872795155</v>
      </c>
      <c r="E28" s="115">
        <v>294</v>
      </c>
      <c r="F28" s="114">
        <v>302</v>
      </c>
      <c r="G28" s="114">
        <v>307</v>
      </c>
      <c r="H28" s="114">
        <v>303</v>
      </c>
      <c r="I28" s="140">
        <v>306</v>
      </c>
      <c r="J28" s="115">
        <v>-12</v>
      </c>
      <c r="K28" s="116">
        <v>-3.9215686274509802</v>
      </c>
    </row>
    <row r="29" spans="1:255" ht="14.1" customHeight="1" x14ac:dyDescent="0.2">
      <c r="A29" s="306">
        <v>29</v>
      </c>
      <c r="B29" s="307" t="s">
        <v>246</v>
      </c>
      <c r="C29" s="308"/>
      <c r="D29" s="113">
        <v>2.0594411940092128</v>
      </c>
      <c r="E29" s="115">
        <v>2383</v>
      </c>
      <c r="F29" s="114">
        <v>2424</v>
      </c>
      <c r="G29" s="114">
        <v>2413</v>
      </c>
      <c r="H29" s="114">
        <v>2394</v>
      </c>
      <c r="I29" s="140">
        <v>2388</v>
      </c>
      <c r="J29" s="115">
        <v>-5</v>
      </c>
      <c r="K29" s="116">
        <v>-0.20938023450586266</v>
      </c>
    </row>
    <row r="30" spans="1:255" ht="14.1" customHeight="1" x14ac:dyDescent="0.2">
      <c r="A30" s="306" t="s">
        <v>247</v>
      </c>
      <c r="B30" s="307" t="s">
        <v>248</v>
      </c>
      <c r="C30" s="308"/>
      <c r="D30" s="113">
        <v>0.85817251600971389</v>
      </c>
      <c r="E30" s="115">
        <v>993</v>
      </c>
      <c r="F30" s="114">
        <v>1006</v>
      </c>
      <c r="G30" s="114">
        <v>993</v>
      </c>
      <c r="H30" s="114">
        <v>973</v>
      </c>
      <c r="I30" s="140">
        <v>965</v>
      </c>
      <c r="J30" s="115">
        <v>28</v>
      </c>
      <c r="K30" s="116">
        <v>2.9015544041450778</v>
      </c>
    </row>
    <row r="31" spans="1:255" ht="14.1" customHeight="1" x14ac:dyDescent="0.2">
      <c r="A31" s="306" t="s">
        <v>249</v>
      </c>
      <c r="B31" s="307" t="s">
        <v>250</v>
      </c>
      <c r="C31" s="308"/>
      <c r="D31" s="113">
        <v>1.1865769028009436</v>
      </c>
      <c r="E31" s="115">
        <v>1373</v>
      </c>
      <c r="F31" s="114">
        <v>1401</v>
      </c>
      <c r="G31" s="114">
        <v>1402</v>
      </c>
      <c r="H31" s="114">
        <v>1401</v>
      </c>
      <c r="I31" s="140">
        <v>1403</v>
      </c>
      <c r="J31" s="115">
        <v>-30</v>
      </c>
      <c r="K31" s="116">
        <v>-2.1382751247327154</v>
      </c>
    </row>
    <row r="32" spans="1:255" ht="14.1" customHeight="1" x14ac:dyDescent="0.2">
      <c r="A32" s="306">
        <v>31</v>
      </c>
      <c r="B32" s="307" t="s">
        <v>251</v>
      </c>
      <c r="C32" s="308"/>
      <c r="D32" s="113">
        <v>1.0716353674240133</v>
      </c>
      <c r="E32" s="115">
        <v>1240</v>
      </c>
      <c r="F32" s="114">
        <v>1236</v>
      </c>
      <c r="G32" s="114">
        <v>1248</v>
      </c>
      <c r="H32" s="114">
        <v>1232</v>
      </c>
      <c r="I32" s="140">
        <v>1194</v>
      </c>
      <c r="J32" s="115">
        <v>46</v>
      </c>
      <c r="K32" s="116">
        <v>3.8525963149078728</v>
      </c>
    </row>
    <row r="33" spans="1:11" ht="14.1" customHeight="1" x14ac:dyDescent="0.2">
      <c r="A33" s="306">
        <v>32</v>
      </c>
      <c r="B33" s="307" t="s">
        <v>252</v>
      </c>
      <c r="C33" s="308"/>
      <c r="D33" s="113">
        <v>2.7257564103672078</v>
      </c>
      <c r="E33" s="115">
        <v>3154</v>
      </c>
      <c r="F33" s="114">
        <v>3054</v>
      </c>
      <c r="G33" s="114">
        <v>3221</v>
      </c>
      <c r="H33" s="114">
        <v>3179</v>
      </c>
      <c r="I33" s="140">
        <v>2970</v>
      </c>
      <c r="J33" s="115">
        <v>184</v>
      </c>
      <c r="K33" s="116">
        <v>6.1952861952861955</v>
      </c>
    </row>
    <row r="34" spans="1:11" ht="14.1" customHeight="1" x14ac:dyDescent="0.2">
      <c r="A34" s="306">
        <v>33</v>
      </c>
      <c r="B34" s="307" t="s">
        <v>253</v>
      </c>
      <c r="C34" s="308"/>
      <c r="D34" s="113">
        <v>1.3499148741260554</v>
      </c>
      <c r="E34" s="115">
        <v>1562</v>
      </c>
      <c r="F34" s="114">
        <v>1570</v>
      </c>
      <c r="G34" s="114">
        <v>1623</v>
      </c>
      <c r="H34" s="114">
        <v>1568</v>
      </c>
      <c r="I34" s="140">
        <v>1560</v>
      </c>
      <c r="J34" s="115">
        <v>2</v>
      </c>
      <c r="K34" s="116">
        <v>0.12820512820512819</v>
      </c>
    </row>
    <row r="35" spans="1:11" ht="14.1" customHeight="1" x14ac:dyDescent="0.2">
      <c r="A35" s="306">
        <v>34</v>
      </c>
      <c r="B35" s="307" t="s">
        <v>254</v>
      </c>
      <c r="C35" s="308"/>
      <c r="D35" s="113">
        <v>2.8000795084304864</v>
      </c>
      <c r="E35" s="115">
        <v>3240</v>
      </c>
      <c r="F35" s="114">
        <v>3226</v>
      </c>
      <c r="G35" s="114">
        <v>3205</v>
      </c>
      <c r="H35" s="114">
        <v>3113</v>
      </c>
      <c r="I35" s="140">
        <v>3092</v>
      </c>
      <c r="J35" s="115">
        <v>148</v>
      </c>
      <c r="K35" s="116">
        <v>4.7865459249676583</v>
      </c>
    </row>
    <row r="36" spans="1:11" ht="14.1" customHeight="1" x14ac:dyDescent="0.2">
      <c r="A36" s="306">
        <v>41</v>
      </c>
      <c r="B36" s="307" t="s">
        <v>255</v>
      </c>
      <c r="C36" s="308"/>
      <c r="D36" s="113">
        <v>2.0948742988998452</v>
      </c>
      <c r="E36" s="115">
        <v>2424</v>
      </c>
      <c r="F36" s="114">
        <v>2432</v>
      </c>
      <c r="G36" s="114">
        <v>2439</v>
      </c>
      <c r="H36" s="114">
        <v>2360</v>
      </c>
      <c r="I36" s="140">
        <v>2325</v>
      </c>
      <c r="J36" s="115">
        <v>99</v>
      </c>
      <c r="K36" s="116">
        <v>4.258064516129032</v>
      </c>
    </row>
    <row r="37" spans="1:11" ht="14.1" customHeight="1" x14ac:dyDescent="0.2">
      <c r="A37" s="306">
        <v>42</v>
      </c>
      <c r="B37" s="307" t="s">
        <v>256</v>
      </c>
      <c r="C37" s="308"/>
      <c r="D37" s="113">
        <v>0.14691775198555021</v>
      </c>
      <c r="E37" s="115">
        <v>170</v>
      </c>
      <c r="F37" s="114">
        <v>173</v>
      </c>
      <c r="G37" s="114">
        <v>165</v>
      </c>
      <c r="H37" s="114">
        <v>163</v>
      </c>
      <c r="I37" s="140">
        <v>161</v>
      </c>
      <c r="J37" s="115">
        <v>9</v>
      </c>
      <c r="K37" s="116">
        <v>5.5900621118012426</v>
      </c>
    </row>
    <row r="38" spans="1:11" ht="14.1" customHeight="1" x14ac:dyDescent="0.2">
      <c r="A38" s="306">
        <v>43</v>
      </c>
      <c r="B38" s="307" t="s">
        <v>257</v>
      </c>
      <c r="C38" s="308"/>
      <c r="D38" s="113">
        <v>0.98002782795067023</v>
      </c>
      <c r="E38" s="115">
        <v>1134</v>
      </c>
      <c r="F38" s="114">
        <v>1117</v>
      </c>
      <c r="G38" s="114">
        <v>1108</v>
      </c>
      <c r="H38" s="114">
        <v>1058</v>
      </c>
      <c r="I38" s="140">
        <v>1050</v>
      </c>
      <c r="J38" s="115">
        <v>84</v>
      </c>
      <c r="K38" s="116">
        <v>8</v>
      </c>
    </row>
    <row r="39" spans="1:11" ht="14.1" customHeight="1" x14ac:dyDescent="0.2">
      <c r="A39" s="306">
        <v>51</v>
      </c>
      <c r="B39" s="307" t="s">
        <v>258</v>
      </c>
      <c r="C39" s="308"/>
      <c r="D39" s="113">
        <v>6.4756159742807515</v>
      </c>
      <c r="E39" s="115">
        <v>7493</v>
      </c>
      <c r="F39" s="114">
        <v>7474</v>
      </c>
      <c r="G39" s="114">
        <v>7590</v>
      </c>
      <c r="H39" s="114">
        <v>7387</v>
      </c>
      <c r="I39" s="140">
        <v>7362</v>
      </c>
      <c r="J39" s="115">
        <v>131</v>
      </c>
      <c r="K39" s="116">
        <v>1.7794077696278185</v>
      </c>
    </row>
    <row r="40" spans="1:11" ht="14.1" customHeight="1" x14ac:dyDescent="0.2">
      <c r="A40" s="306" t="s">
        <v>259</v>
      </c>
      <c r="B40" s="307" t="s">
        <v>260</v>
      </c>
      <c r="C40" s="308"/>
      <c r="D40" s="113">
        <v>5.5439845822782621</v>
      </c>
      <c r="E40" s="115">
        <v>6415</v>
      </c>
      <c r="F40" s="114">
        <v>6370</v>
      </c>
      <c r="G40" s="114">
        <v>6348</v>
      </c>
      <c r="H40" s="114">
        <v>6237</v>
      </c>
      <c r="I40" s="140">
        <v>6287</v>
      </c>
      <c r="J40" s="115">
        <v>128</v>
      </c>
      <c r="K40" s="116">
        <v>2.0359471926196915</v>
      </c>
    </row>
    <row r="41" spans="1:11" ht="14.1" customHeight="1" x14ac:dyDescent="0.2">
      <c r="A41" s="306"/>
      <c r="B41" s="307" t="s">
        <v>261</v>
      </c>
      <c r="C41" s="308"/>
      <c r="D41" s="113">
        <v>4.7454433891332721</v>
      </c>
      <c r="E41" s="115">
        <v>5491</v>
      </c>
      <c r="F41" s="114">
        <v>5446</v>
      </c>
      <c r="G41" s="114">
        <v>5410</v>
      </c>
      <c r="H41" s="114">
        <v>5280</v>
      </c>
      <c r="I41" s="140">
        <v>5406</v>
      </c>
      <c r="J41" s="115">
        <v>85</v>
      </c>
      <c r="K41" s="116">
        <v>1.5723270440251573</v>
      </c>
    </row>
    <row r="42" spans="1:11" ht="14.1" customHeight="1" x14ac:dyDescent="0.2">
      <c r="A42" s="306">
        <v>52</v>
      </c>
      <c r="B42" s="307" t="s">
        <v>262</v>
      </c>
      <c r="C42" s="308"/>
      <c r="D42" s="113">
        <v>4.3107396876701438</v>
      </c>
      <c r="E42" s="115">
        <v>4988</v>
      </c>
      <c r="F42" s="114">
        <v>5003</v>
      </c>
      <c r="G42" s="114">
        <v>4987</v>
      </c>
      <c r="H42" s="114">
        <v>4710</v>
      </c>
      <c r="I42" s="140">
        <v>4632</v>
      </c>
      <c r="J42" s="115">
        <v>356</v>
      </c>
      <c r="K42" s="116">
        <v>7.68566493955095</v>
      </c>
    </row>
    <row r="43" spans="1:11" ht="14.1" customHeight="1" x14ac:dyDescent="0.2">
      <c r="A43" s="306" t="s">
        <v>263</v>
      </c>
      <c r="B43" s="307" t="s">
        <v>264</v>
      </c>
      <c r="C43" s="308"/>
      <c r="D43" s="113">
        <v>3.908876424886139</v>
      </c>
      <c r="E43" s="115">
        <v>4523</v>
      </c>
      <c r="F43" s="114">
        <v>4532</v>
      </c>
      <c r="G43" s="114">
        <v>4533</v>
      </c>
      <c r="H43" s="114">
        <v>4294</v>
      </c>
      <c r="I43" s="140">
        <v>4220</v>
      </c>
      <c r="J43" s="115">
        <v>303</v>
      </c>
      <c r="K43" s="116">
        <v>7.1800947867298577</v>
      </c>
    </row>
    <row r="44" spans="1:11" ht="14.1" customHeight="1" x14ac:dyDescent="0.2">
      <c r="A44" s="306">
        <v>53</v>
      </c>
      <c r="B44" s="307" t="s">
        <v>265</v>
      </c>
      <c r="C44" s="308"/>
      <c r="D44" s="113">
        <v>2.3014233737501186</v>
      </c>
      <c r="E44" s="115">
        <v>2663</v>
      </c>
      <c r="F44" s="114">
        <v>2604</v>
      </c>
      <c r="G44" s="114">
        <v>2634</v>
      </c>
      <c r="H44" s="114">
        <v>2610</v>
      </c>
      <c r="I44" s="140">
        <v>2693</v>
      </c>
      <c r="J44" s="115">
        <v>-30</v>
      </c>
      <c r="K44" s="116">
        <v>-1.1139992573338284</v>
      </c>
    </row>
    <row r="45" spans="1:11" ht="14.1" customHeight="1" x14ac:dyDescent="0.2">
      <c r="A45" s="306" t="s">
        <v>266</v>
      </c>
      <c r="B45" s="307" t="s">
        <v>267</v>
      </c>
      <c r="C45" s="308"/>
      <c r="D45" s="113">
        <v>2.2046305018537562</v>
      </c>
      <c r="E45" s="115">
        <v>2551</v>
      </c>
      <c r="F45" s="114">
        <v>2501</v>
      </c>
      <c r="G45" s="114">
        <v>2538</v>
      </c>
      <c r="H45" s="114">
        <v>2504</v>
      </c>
      <c r="I45" s="140">
        <v>2590</v>
      </c>
      <c r="J45" s="115">
        <v>-39</v>
      </c>
      <c r="K45" s="116">
        <v>-1.5057915057915059</v>
      </c>
    </row>
    <row r="46" spans="1:11" ht="14.1" customHeight="1" x14ac:dyDescent="0.2">
      <c r="A46" s="306">
        <v>54</v>
      </c>
      <c r="B46" s="307" t="s">
        <v>268</v>
      </c>
      <c r="C46" s="308"/>
      <c r="D46" s="113">
        <v>2.8095859512060217</v>
      </c>
      <c r="E46" s="115">
        <v>3251</v>
      </c>
      <c r="F46" s="114">
        <v>3321</v>
      </c>
      <c r="G46" s="114">
        <v>3369</v>
      </c>
      <c r="H46" s="114">
        <v>3264</v>
      </c>
      <c r="I46" s="140">
        <v>3226</v>
      </c>
      <c r="J46" s="115">
        <v>25</v>
      </c>
      <c r="K46" s="116">
        <v>0.77495350278983266</v>
      </c>
    </row>
    <row r="47" spans="1:11" ht="14.1" customHeight="1" x14ac:dyDescent="0.2">
      <c r="A47" s="306">
        <v>61</v>
      </c>
      <c r="B47" s="307" t="s">
        <v>269</v>
      </c>
      <c r="C47" s="308"/>
      <c r="D47" s="113">
        <v>2.2115442784177821</v>
      </c>
      <c r="E47" s="115">
        <v>2559</v>
      </c>
      <c r="F47" s="114">
        <v>2531</v>
      </c>
      <c r="G47" s="114">
        <v>2556</v>
      </c>
      <c r="H47" s="114">
        <v>2504</v>
      </c>
      <c r="I47" s="140">
        <v>2520</v>
      </c>
      <c r="J47" s="115">
        <v>39</v>
      </c>
      <c r="K47" s="116">
        <v>1.5476190476190477</v>
      </c>
    </row>
    <row r="48" spans="1:11" ht="14.1" customHeight="1" x14ac:dyDescent="0.2">
      <c r="A48" s="306">
        <v>62</v>
      </c>
      <c r="B48" s="307" t="s">
        <v>270</v>
      </c>
      <c r="C48" s="308"/>
      <c r="D48" s="113">
        <v>6.8576021294431815</v>
      </c>
      <c r="E48" s="115">
        <v>7935</v>
      </c>
      <c r="F48" s="114">
        <v>8032</v>
      </c>
      <c r="G48" s="114">
        <v>8131</v>
      </c>
      <c r="H48" s="114">
        <v>8050</v>
      </c>
      <c r="I48" s="140">
        <v>8169</v>
      </c>
      <c r="J48" s="115">
        <v>-234</v>
      </c>
      <c r="K48" s="116">
        <v>-2.8644876973925819</v>
      </c>
    </row>
    <row r="49" spans="1:11" ht="14.1" customHeight="1" x14ac:dyDescent="0.2">
      <c r="A49" s="306">
        <v>63</v>
      </c>
      <c r="B49" s="307" t="s">
        <v>271</v>
      </c>
      <c r="C49" s="308"/>
      <c r="D49" s="113">
        <v>1.6817761491992982</v>
      </c>
      <c r="E49" s="115">
        <v>1946</v>
      </c>
      <c r="F49" s="114">
        <v>1872</v>
      </c>
      <c r="G49" s="114">
        <v>2012</v>
      </c>
      <c r="H49" s="114">
        <v>1959</v>
      </c>
      <c r="I49" s="140">
        <v>1899</v>
      </c>
      <c r="J49" s="115">
        <v>47</v>
      </c>
      <c r="K49" s="116">
        <v>2.4749868351764088</v>
      </c>
    </row>
    <row r="50" spans="1:11" ht="14.1" customHeight="1" x14ac:dyDescent="0.2">
      <c r="A50" s="306" t="s">
        <v>272</v>
      </c>
      <c r="B50" s="307" t="s">
        <v>273</v>
      </c>
      <c r="C50" s="308"/>
      <c r="D50" s="113">
        <v>0.24803173423442887</v>
      </c>
      <c r="E50" s="115">
        <v>287</v>
      </c>
      <c r="F50" s="114">
        <v>282</v>
      </c>
      <c r="G50" s="114">
        <v>285</v>
      </c>
      <c r="H50" s="114">
        <v>277</v>
      </c>
      <c r="I50" s="140">
        <v>285</v>
      </c>
      <c r="J50" s="115">
        <v>2</v>
      </c>
      <c r="K50" s="116">
        <v>0.70175438596491224</v>
      </c>
    </row>
    <row r="51" spans="1:11" ht="14.1" customHeight="1" x14ac:dyDescent="0.2">
      <c r="A51" s="306" t="s">
        <v>274</v>
      </c>
      <c r="B51" s="307" t="s">
        <v>275</v>
      </c>
      <c r="C51" s="308"/>
      <c r="D51" s="113">
        <v>1.216824675268557</v>
      </c>
      <c r="E51" s="115">
        <v>1408</v>
      </c>
      <c r="F51" s="114">
        <v>1367</v>
      </c>
      <c r="G51" s="114">
        <v>1466</v>
      </c>
      <c r="H51" s="114">
        <v>1435</v>
      </c>
      <c r="I51" s="140">
        <v>1376</v>
      </c>
      <c r="J51" s="115">
        <v>32</v>
      </c>
      <c r="K51" s="116">
        <v>2.3255813953488373</v>
      </c>
    </row>
    <row r="52" spans="1:11" ht="14.1" customHeight="1" x14ac:dyDescent="0.2">
      <c r="A52" s="306">
        <v>71</v>
      </c>
      <c r="B52" s="307" t="s">
        <v>276</v>
      </c>
      <c r="C52" s="308"/>
      <c r="D52" s="113">
        <v>11.394767999585174</v>
      </c>
      <c r="E52" s="115">
        <v>13185</v>
      </c>
      <c r="F52" s="114">
        <v>13192</v>
      </c>
      <c r="G52" s="114">
        <v>13283</v>
      </c>
      <c r="H52" s="114">
        <v>13032</v>
      </c>
      <c r="I52" s="140">
        <v>13018</v>
      </c>
      <c r="J52" s="115">
        <v>167</v>
      </c>
      <c r="K52" s="116">
        <v>1.2828391457981256</v>
      </c>
    </row>
    <row r="53" spans="1:11" ht="14.1" customHeight="1" x14ac:dyDescent="0.2">
      <c r="A53" s="306" t="s">
        <v>277</v>
      </c>
      <c r="B53" s="307" t="s">
        <v>278</v>
      </c>
      <c r="C53" s="308"/>
      <c r="D53" s="113">
        <v>3.7412173432085107</v>
      </c>
      <c r="E53" s="115">
        <v>4329</v>
      </c>
      <c r="F53" s="114">
        <v>4301</v>
      </c>
      <c r="G53" s="114">
        <v>4330</v>
      </c>
      <c r="H53" s="114">
        <v>4208</v>
      </c>
      <c r="I53" s="140">
        <v>4154</v>
      </c>
      <c r="J53" s="115">
        <v>175</v>
      </c>
      <c r="K53" s="116">
        <v>4.2128069330765525</v>
      </c>
    </row>
    <row r="54" spans="1:11" ht="14.1" customHeight="1" x14ac:dyDescent="0.2">
      <c r="A54" s="306" t="s">
        <v>279</v>
      </c>
      <c r="B54" s="307" t="s">
        <v>280</v>
      </c>
      <c r="C54" s="308"/>
      <c r="D54" s="113">
        <v>6.3736377699613689</v>
      </c>
      <c r="E54" s="115">
        <v>7375</v>
      </c>
      <c r="F54" s="114">
        <v>7403</v>
      </c>
      <c r="G54" s="114">
        <v>7471</v>
      </c>
      <c r="H54" s="114">
        <v>7355</v>
      </c>
      <c r="I54" s="140">
        <v>7390</v>
      </c>
      <c r="J54" s="115">
        <v>-15</v>
      </c>
      <c r="K54" s="116">
        <v>-0.20297699594046009</v>
      </c>
    </row>
    <row r="55" spans="1:11" ht="14.1" customHeight="1" x14ac:dyDescent="0.2">
      <c r="A55" s="306">
        <v>72</v>
      </c>
      <c r="B55" s="307" t="s">
        <v>281</v>
      </c>
      <c r="C55" s="308"/>
      <c r="D55" s="113">
        <v>2.8614392754362159</v>
      </c>
      <c r="E55" s="115">
        <v>3311</v>
      </c>
      <c r="F55" s="114">
        <v>3352</v>
      </c>
      <c r="G55" s="114">
        <v>3361</v>
      </c>
      <c r="H55" s="114">
        <v>3318</v>
      </c>
      <c r="I55" s="140">
        <v>3340</v>
      </c>
      <c r="J55" s="115">
        <v>-29</v>
      </c>
      <c r="K55" s="116">
        <v>-0.86826347305389218</v>
      </c>
    </row>
    <row r="56" spans="1:11" ht="14.1" customHeight="1" x14ac:dyDescent="0.2">
      <c r="A56" s="306" t="s">
        <v>282</v>
      </c>
      <c r="B56" s="307" t="s">
        <v>283</v>
      </c>
      <c r="C56" s="308"/>
      <c r="D56" s="113">
        <v>1.385347979016688</v>
      </c>
      <c r="E56" s="115">
        <v>1603</v>
      </c>
      <c r="F56" s="114">
        <v>1625</v>
      </c>
      <c r="G56" s="114">
        <v>1638</v>
      </c>
      <c r="H56" s="114">
        <v>1621</v>
      </c>
      <c r="I56" s="140">
        <v>1637</v>
      </c>
      <c r="J56" s="115">
        <v>-34</v>
      </c>
      <c r="K56" s="116">
        <v>-2.0769700671960902</v>
      </c>
    </row>
    <row r="57" spans="1:11" ht="14.1" customHeight="1" x14ac:dyDescent="0.2">
      <c r="A57" s="306" t="s">
        <v>284</v>
      </c>
      <c r="B57" s="307" t="s">
        <v>285</v>
      </c>
      <c r="C57" s="308"/>
      <c r="D57" s="113">
        <v>0.91780383887443717</v>
      </c>
      <c r="E57" s="115">
        <v>1062</v>
      </c>
      <c r="F57" s="114">
        <v>1062</v>
      </c>
      <c r="G57" s="114">
        <v>1057</v>
      </c>
      <c r="H57" s="114">
        <v>1044</v>
      </c>
      <c r="I57" s="140">
        <v>1038</v>
      </c>
      <c r="J57" s="115">
        <v>24</v>
      </c>
      <c r="K57" s="116">
        <v>2.3121387283236996</v>
      </c>
    </row>
    <row r="58" spans="1:11" ht="14.1" customHeight="1" x14ac:dyDescent="0.2">
      <c r="A58" s="306">
        <v>73</v>
      </c>
      <c r="B58" s="307" t="s">
        <v>286</v>
      </c>
      <c r="C58" s="308"/>
      <c r="D58" s="113">
        <v>3.5320756021467274</v>
      </c>
      <c r="E58" s="115">
        <v>4087</v>
      </c>
      <c r="F58" s="114">
        <v>4090</v>
      </c>
      <c r="G58" s="114">
        <v>4109</v>
      </c>
      <c r="H58" s="114">
        <v>4007</v>
      </c>
      <c r="I58" s="140">
        <v>4015</v>
      </c>
      <c r="J58" s="115">
        <v>72</v>
      </c>
      <c r="K58" s="116">
        <v>1.7932752179327522</v>
      </c>
    </row>
    <row r="59" spans="1:11" ht="14.1" customHeight="1" x14ac:dyDescent="0.2">
      <c r="A59" s="306" t="s">
        <v>287</v>
      </c>
      <c r="B59" s="307" t="s">
        <v>288</v>
      </c>
      <c r="C59" s="308"/>
      <c r="D59" s="113">
        <v>2.948725704557043</v>
      </c>
      <c r="E59" s="115">
        <v>3412</v>
      </c>
      <c r="F59" s="114">
        <v>3411</v>
      </c>
      <c r="G59" s="114">
        <v>3430</v>
      </c>
      <c r="H59" s="114">
        <v>3346</v>
      </c>
      <c r="I59" s="140">
        <v>3349</v>
      </c>
      <c r="J59" s="115">
        <v>63</v>
      </c>
      <c r="K59" s="116">
        <v>1.8811585547924754</v>
      </c>
    </row>
    <row r="60" spans="1:11" ht="14.1" customHeight="1" x14ac:dyDescent="0.2">
      <c r="A60" s="306">
        <v>81</v>
      </c>
      <c r="B60" s="307" t="s">
        <v>289</v>
      </c>
      <c r="C60" s="308"/>
      <c r="D60" s="113">
        <v>9.9860860246648979</v>
      </c>
      <c r="E60" s="115">
        <v>11555</v>
      </c>
      <c r="F60" s="114">
        <v>11606</v>
      </c>
      <c r="G60" s="114">
        <v>11508</v>
      </c>
      <c r="H60" s="114">
        <v>11272</v>
      </c>
      <c r="I60" s="140">
        <v>11282</v>
      </c>
      <c r="J60" s="115">
        <v>273</v>
      </c>
      <c r="K60" s="116">
        <v>2.4197837262896651</v>
      </c>
    </row>
    <row r="61" spans="1:11" ht="14.1" customHeight="1" x14ac:dyDescent="0.2">
      <c r="A61" s="306" t="s">
        <v>290</v>
      </c>
      <c r="B61" s="307" t="s">
        <v>291</v>
      </c>
      <c r="C61" s="308"/>
      <c r="D61" s="113">
        <v>2.6401984253873874</v>
      </c>
      <c r="E61" s="115">
        <v>3055</v>
      </c>
      <c r="F61" s="114">
        <v>3100</v>
      </c>
      <c r="G61" s="114">
        <v>3101</v>
      </c>
      <c r="H61" s="114">
        <v>2978</v>
      </c>
      <c r="I61" s="140">
        <v>3024</v>
      </c>
      <c r="J61" s="115">
        <v>31</v>
      </c>
      <c r="K61" s="116">
        <v>1.0251322751322751</v>
      </c>
    </row>
    <row r="62" spans="1:11" ht="14.1" customHeight="1" x14ac:dyDescent="0.2">
      <c r="A62" s="306" t="s">
        <v>292</v>
      </c>
      <c r="B62" s="307" t="s">
        <v>293</v>
      </c>
      <c r="C62" s="308"/>
      <c r="D62" s="113">
        <v>4.4308665554700939</v>
      </c>
      <c r="E62" s="115">
        <v>5127</v>
      </c>
      <c r="F62" s="114">
        <v>5146</v>
      </c>
      <c r="G62" s="114">
        <v>5104</v>
      </c>
      <c r="H62" s="114">
        <v>5030</v>
      </c>
      <c r="I62" s="140">
        <v>4991</v>
      </c>
      <c r="J62" s="115">
        <v>136</v>
      </c>
      <c r="K62" s="116">
        <v>2.7249048286916451</v>
      </c>
    </row>
    <row r="63" spans="1:11" ht="14.1" customHeight="1" x14ac:dyDescent="0.2">
      <c r="A63" s="306"/>
      <c r="B63" s="307" t="s">
        <v>294</v>
      </c>
      <c r="C63" s="308"/>
      <c r="D63" s="113">
        <v>4.0480161782371598</v>
      </c>
      <c r="E63" s="115">
        <v>4684</v>
      </c>
      <c r="F63" s="114">
        <v>4712</v>
      </c>
      <c r="G63" s="114">
        <v>4674</v>
      </c>
      <c r="H63" s="114">
        <v>4613</v>
      </c>
      <c r="I63" s="140">
        <v>4596</v>
      </c>
      <c r="J63" s="115">
        <v>88</v>
      </c>
      <c r="K63" s="116">
        <v>1.9147084421235858</v>
      </c>
    </row>
    <row r="64" spans="1:11" ht="14.1" customHeight="1" x14ac:dyDescent="0.2">
      <c r="A64" s="306" t="s">
        <v>295</v>
      </c>
      <c r="B64" s="307" t="s">
        <v>296</v>
      </c>
      <c r="C64" s="308"/>
      <c r="D64" s="113">
        <v>1.1053400281736394</v>
      </c>
      <c r="E64" s="115">
        <v>1279</v>
      </c>
      <c r="F64" s="114">
        <v>1261</v>
      </c>
      <c r="G64" s="114">
        <v>1247</v>
      </c>
      <c r="H64" s="114">
        <v>1208</v>
      </c>
      <c r="I64" s="140">
        <v>1211</v>
      </c>
      <c r="J64" s="115">
        <v>68</v>
      </c>
      <c r="K64" s="116">
        <v>5.6151940545004129</v>
      </c>
    </row>
    <row r="65" spans="1:11" ht="14.1" customHeight="1" x14ac:dyDescent="0.2">
      <c r="A65" s="306" t="s">
        <v>297</v>
      </c>
      <c r="B65" s="307" t="s">
        <v>298</v>
      </c>
      <c r="C65" s="308"/>
      <c r="D65" s="113">
        <v>0.71384743023567332</v>
      </c>
      <c r="E65" s="115">
        <v>826</v>
      </c>
      <c r="F65" s="114">
        <v>834</v>
      </c>
      <c r="G65" s="114">
        <v>800</v>
      </c>
      <c r="H65" s="114">
        <v>805</v>
      </c>
      <c r="I65" s="140">
        <v>806</v>
      </c>
      <c r="J65" s="115">
        <v>20</v>
      </c>
      <c r="K65" s="116">
        <v>2.4813895781637716</v>
      </c>
    </row>
    <row r="66" spans="1:11" ht="14.1" customHeight="1" x14ac:dyDescent="0.2">
      <c r="A66" s="306">
        <v>82</v>
      </c>
      <c r="B66" s="307" t="s">
        <v>299</v>
      </c>
      <c r="C66" s="308"/>
      <c r="D66" s="113">
        <v>3.8285037723293378</v>
      </c>
      <c r="E66" s="115">
        <v>4430</v>
      </c>
      <c r="F66" s="114">
        <v>4475</v>
      </c>
      <c r="G66" s="114">
        <v>4407</v>
      </c>
      <c r="H66" s="114">
        <v>4338</v>
      </c>
      <c r="I66" s="140">
        <v>4298</v>
      </c>
      <c r="J66" s="115">
        <v>132</v>
      </c>
      <c r="K66" s="116">
        <v>3.0711959050721265</v>
      </c>
    </row>
    <row r="67" spans="1:11" ht="14.1" customHeight="1" x14ac:dyDescent="0.2">
      <c r="A67" s="306" t="s">
        <v>300</v>
      </c>
      <c r="B67" s="307" t="s">
        <v>301</v>
      </c>
      <c r="C67" s="308"/>
      <c r="D67" s="113">
        <v>2.7145215234506659</v>
      </c>
      <c r="E67" s="115">
        <v>3141</v>
      </c>
      <c r="F67" s="114">
        <v>3192</v>
      </c>
      <c r="G67" s="114">
        <v>3140</v>
      </c>
      <c r="H67" s="114">
        <v>3106</v>
      </c>
      <c r="I67" s="140">
        <v>3053</v>
      </c>
      <c r="J67" s="115">
        <v>88</v>
      </c>
      <c r="K67" s="116">
        <v>2.8824107435309529</v>
      </c>
    </row>
    <row r="68" spans="1:11" ht="14.1" customHeight="1" x14ac:dyDescent="0.2">
      <c r="A68" s="306" t="s">
        <v>302</v>
      </c>
      <c r="B68" s="307" t="s">
        <v>303</v>
      </c>
      <c r="C68" s="308"/>
      <c r="D68" s="113">
        <v>0.60149856107025257</v>
      </c>
      <c r="E68" s="115">
        <v>696</v>
      </c>
      <c r="F68" s="114">
        <v>689</v>
      </c>
      <c r="G68" s="114">
        <v>667</v>
      </c>
      <c r="H68" s="114">
        <v>647</v>
      </c>
      <c r="I68" s="140">
        <v>655</v>
      </c>
      <c r="J68" s="115">
        <v>41</v>
      </c>
      <c r="K68" s="116">
        <v>6.2595419847328246</v>
      </c>
    </row>
    <row r="69" spans="1:11" ht="14.1" customHeight="1" x14ac:dyDescent="0.2">
      <c r="A69" s="306">
        <v>83</v>
      </c>
      <c r="B69" s="307" t="s">
        <v>304</v>
      </c>
      <c r="C69" s="308"/>
      <c r="D69" s="113">
        <v>7.504040238179603</v>
      </c>
      <c r="E69" s="115">
        <v>8683</v>
      </c>
      <c r="F69" s="114">
        <v>8669</v>
      </c>
      <c r="G69" s="114">
        <v>8648</v>
      </c>
      <c r="H69" s="114">
        <v>8380</v>
      </c>
      <c r="I69" s="140">
        <v>8317</v>
      </c>
      <c r="J69" s="115">
        <v>366</v>
      </c>
      <c r="K69" s="116">
        <v>4.4006252254418659</v>
      </c>
    </row>
    <row r="70" spans="1:11" ht="14.1" customHeight="1" x14ac:dyDescent="0.2">
      <c r="A70" s="306" t="s">
        <v>305</v>
      </c>
      <c r="B70" s="307" t="s">
        <v>306</v>
      </c>
      <c r="C70" s="308"/>
      <c r="D70" s="113">
        <v>6.1619033626880766</v>
      </c>
      <c r="E70" s="115">
        <v>7130</v>
      </c>
      <c r="F70" s="114">
        <v>7137</v>
      </c>
      <c r="G70" s="114">
        <v>7136</v>
      </c>
      <c r="H70" s="114">
        <v>6890</v>
      </c>
      <c r="I70" s="140">
        <v>6850</v>
      </c>
      <c r="J70" s="115">
        <v>280</v>
      </c>
      <c r="K70" s="116">
        <v>4.0875912408759127</v>
      </c>
    </row>
    <row r="71" spans="1:11" ht="14.1" customHeight="1" x14ac:dyDescent="0.2">
      <c r="A71" s="306"/>
      <c r="B71" s="307" t="s">
        <v>307</v>
      </c>
      <c r="C71" s="308"/>
      <c r="D71" s="113">
        <v>3.3635522983985964</v>
      </c>
      <c r="E71" s="115">
        <v>3892</v>
      </c>
      <c r="F71" s="114">
        <v>3934</v>
      </c>
      <c r="G71" s="114">
        <v>3969</v>
      </c>
      <c r="H71" s="114">
        <v>3827</v>
      </c>
      <c r="I71" s="140">
        <v>3830</v>
      </c>
      <c r="J71" s="115">
        <v>62</v>
      </c>
      <c r="K71" s="116">
        <v>1.6187989556135771</v>
      </c>
    </row>
    <row r="72" spans="1:11" ht="14.1" customHeight="1" x14ac:dyDescent="0.2">
      <c r="A72" s="306">
        <v>84</v>
      </c>
      <c r="B72" s="307" t="s">
        <v>308</v>
      </c>
      <c r="C72" s="308"/>
      <c r="D72" s="113">
        <v>1.7915323521532094</v>
      </c>
      <c r="E72" s="115">
        <v>2073</v>
      </c>
      <c r="F72" s="114">
        <v>2049</v>
      </c>
      <c r="G72" s="114">
        <v>2030</v>
      </c>
      <c r="H72" s="114">
        <v>2033</v>
      </c>
      <c r="I72" s="140">
        <v>2006</v>
      </c>
      <c r="J72" s="115">
        <v>67</v>
      </c>
      <c r="K72" s="116">
        <v>3.3399800598205385</v>
      </c>
    </row>
    <row r="73" spans="1:11" ht="14.1" customHeight="1" x14ac:dyDescent="0.2">
      <c r="A73" s="306" t="s">
        <v>309</v>
      </c>
      <c r="B73" s="307" t="s">
        <v>310</v>
      </c>
      <c r="C73" s="308"/>
      <c r="D73" s="113">
        <v>0.75273742340831895</v>
      </c>
      <c r="E73" s="115">
        <v>871</v>
      </c>
      <c r="F73" s="114">
        <v>854</v>
      </c>
      <c r="G73" s="114">
        <v>843</v>
      </c>
      <c r="H73" s="114">
        <v>831</v>
      </c>
      <c r="I73" s="140">
        <v>822</v>
      </c>
      <c r="J73" s="115">
        <v>49</v>
      </c>
      <c r="K73" s="116">
        <v>5.9610705596107056</v>
      </c>
    </row>
    <row r="74" spans="1:11" ht="14.1" customHeight="1" x14ac:dyDescent="0.2">
      <c r="A74" s="306" t="s">
        <v>311</v>
      </c>
      <c r="B74" s="307" t="s">
        <v>312</v>
      </c>
      <c r="C74" s="308"/>
      <c r="D74" s="113">
        <v>0.2955639481121069</v>
      </c>
      <c r="E74" s="115">
        <v>342</v>
      </c>
      <c r="F74" s="114">
        <v>341</v>
      </c>
      <c r="G74" s="114">
        <v>338</v>
      </c>
      <c r="H74" s="114">
        <v>354</v>
      </c>
      <c r="I74" s="140">
        <v>350</v>
      </c>
      <c r="J74" s="115">
        <v>-8</v>
      </c>
      <c r="K74" s="116">
        <v>-2.2857142857142856</v>
      </c>
    </row>
    <row r="75" spans="1:11" ht="14.1" customHeight="1" x14ac:dyDescent="0.2">
      <c r="A75" s="306" t="s">
        <v>313</v>
      </c>
      <c r="B75" s="307" t="s">
        <v>314</v>
      </c>
      <c r="C75" s="308"/>
      <c r="D75" s="113">
        <v>0.25062440044593859</v>
      </c>
      <c r="E75" s="115">
        <v>290</v>
      </c>
      <c r="F75" s="114">
        <v>290</v>
      </c>
      <c r="G75" s="114">
        <v>285</v>
      </c>
      <c r="H75" s="114">
        <v>267</v>
      </c>
      <c r="I75" s="140">
        <v>256</v>
      </c>
      <c r="J75" s="115">
        <v>34</v>
      </c>
      <c r="K75" s="116">
        <v>13.28125</v>
      </c>
    </row>
    <row r="76" spans="1:11" ht="14.1" customHeight="1" x14ac:dyDescent="0.2">
      <c r="A76" s="306">
        <v>91</v>
      </c>
      <c r="B76" s="307" t="s">
        <v>315</v>
      </c>
      <c r="C76" s="308"/>
      <c r="D76" s="113">
        <v>0.22296929418983502</v>
      </c>
      <c r="E76" s="115">
        <v>258</v>
      </c>
      <c r="F76" s="114">
        <v>289</v>
      </c>
      <c r="G76" s="114">
        <v>286</v>
      </c>
      <c r="H76" s="114">
        <v>255</v>
      </c>
      <c r="I76" s="140">
        <v>268</v>
      </c>
      <c r="J76" s="115">
        <v>-10</v>
      </c>
      <c r="K76" s="116">
        <v>-3.7313432835820897</v>
      </c>
    </row>
    <row r="77" spans="1:11" ht="14.1" customHeight="1" x14ac:dyDescent="0.2">
      <c r="A77" s="306">
        <v>92</v>
      </c>
      <c r="B77" s="307" t="s">
        <v>316</v>
      </c>
      <c r="C77" s="308"/>
      <c r="D77" s="113">
        <v>1.794125018364719</v>
      </c>
      <c r="E77" s="115">
        <v>2076</v>
      </c>
      <c r="F77" s="114">
        <v>2089</v>
      </c>
      <c r="G77" s="114">
        <v>2081</v>
      </c>
      <c r="H77" s="114">
        <v>2136</v>
      </c>
      <c r="I77" s="140">
        <v>2182</v>
      </c>
      <c r="J77" s="115">
        <v>-106</v>
      </c>
      <c r="K77" s="116">
        <v>-4.8579285059578368</v>
      </c>
    </row>
    <row r="78" spans="1:11" ht="14.1" customHeight="1" x14ac:dyDescent="0.2">
      <c r="A78" s="306">
        <v>93</v>
      </c>
      <c r="B78" s="307" t="s">
        <v>317</v>
      </c>
      <c r="C78" s="308"/>
      <c r="D78" s="113">
        <v>0.11407731330642722</v>
      </c>
      <c r="E78" s="115">
        <v>132</v>
      </c>
      <c r="F78" s="114">
        <v>134</v>
      </c>
      <c r="G78" s="114">
        <v>130</v>
      </c>
      <c r="H78" s="114">
        <v>127</v>
      </c>
      <c r="I78" s="140">
        <v>126</v>
      </c>
      <c r="J78" s="115">
        <v>6</v>
      </c>
      <c r="K78" s="116">
        <v>4.7619047619047619</v>
      </c>
    </row>
    <row r="79" spans="1:11" ht="14.1" customHeight="1" x14ac:dyDescent="0.2">
      <c r="A79" s="306">
        <v>94</v>
      </c>
      <c r="B79" s="307" t="s">
        <v>318</v>
      </c>
      <c r="C79" s="308"/>
      <c r="D79" s="113">
        <v>0.39840637450199201</v>
      </c>
      <c r="E79" s="115">
        <v>461</v>
      </c>
      <c r="F79" s="114">
        <v>466</v>
      </c>
      <c r="G79" s="114">
        <v>517</v>
      </c>
      <c r="H79" s="114">
        <v>468</v>
      </c>
      <c r="I79" s="140">
        <v>472</v>
      </c>
      <c r="J79" s="115">
        <v>-11</v>
      </c>
      <c r="K79" s="116">
        <v>-2.3305084745762712</v>
      </c>
    </row>
    <row r="80" spans="1:11" ht="14.1" customHeight="1" x14ac:dyDescent="0.2">
      <c r="A80" s="306" t="s">
        <v>319</v>
      </c>
      <c r="B80" s="307" t="s">
        <v>320</v>
      </c>
      <c r="C80" s="308"/>
      <c r="D80" s="113">
        <v>1.469177519855502E-2</v>
      </c>
      <c r="E80" s="115">
        <v>17</v>
      </c>
      <c r="F80" s="114">
        <v>21</v>
      </c>
      <c r="G80" s="114">
        <v>21</v>
      </c>
      <c r="H80" s="114">
        <v>17</v>
      </c>
      <c r="I80" s="140">
        <v>18</v>
      </c>
      <c r="J80" s="115">
        <v>-1</v>
      </c>
      <c r="K80" s="116">
        <v>-5.5555555555555554</v>
      </c>
    </row>
    <row r="81" spans="1:11" ht="14.1" customHeight="1" x14ac:dyDescent="0.2">
      <c r="A81" s="310" t="s">
        <v>321</v>
      </c>
      <c r="B81" s="311" t="s">
        <v>224</v>
      </c>
      <c r="C81" s="312"/>
      <c r="D81" s="125">
        <v>1.2712706657102608</v>
      </c>
      <c r="E81" s="143">
        <v>1471</v>
      </c>
      <c r="F81" s="144">
        <v>1484</v>
      </c>
      <c r="G81" s="144">
        <v>1489</v>
      </c>
      <c r="H81" s="144">
        <v>1425</v>
      </c>
      <c r="I81" s="145">
        <v>1452</v>
      </c>
      <c r="J81" s="143">
        <v>19</v>
      </c>
      <c r="K81" s="146">
        <v>1.3085399449035813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31495</v>
      </c>
      <c r="E12" s="114">
        <v>32547</v>
      </c>
      <c r="F12" s="114">
        <v>32755</v>
      </c>
      <c r="G12" s="114">
        <v>32580</v>
      </c>
      <c r="H12" s="140">
        <v>32344</v>
      </c>
      <c r="I12" s="115">
        <v>-849</v>
      </c>
      <c r="J12" s="116">
        <v>-2.6249072470937422</v>
      </c>
      <c r="K12"/>
      <c r="L12"/>
      <c r="M12"/>
      <c r="N12"/>
      <c r="O12"/>
      <c r="P12"/>
    </row>
    <row r="13" spans="1:16" s="110" customFormat="1" ht="14.45" customHeight="1" x14ac:dyDescent="0.2">
      <c r="A13" s="120" t="s">
        <v>105</v>
      </c>
      <c r="B13" s="119" t="s">
        <v>106</v>
      </c>
      <c r="C13" s="113">
        <v>42.775043657723451</v>
      </c>
      <c r="D13" s="115">
        <v>13472</v>
      </c>
      <c r="E13" s="114">
        <v>13943</v>
      </c>
      <c r="F13" s="114">
        <v>13914</v>
      </c>
      <c r="G13" s="114">
        <v>13787</v>
      </c>
      <c r="H13" s="140">
        <v>13651</v>
      </c>
      <c r="I13" s="115">
        <v>-179</v>
      </c>
      <c r="J13" s="116">
        <v>-1.31125924840671</v>
      </c>
      <c r="K13"/>
      <c r="L13"/>
      <c r="M13"/>
      <c r="N13"/>
      <c r="O13"/>
      <c r="P13"/>
    </row>
    <row r="14" spans="1:16" s="110" customFormat="1" ht="14.45" customHeight="1" x14ac:dyDescent="0.2">
      <c r="A14" s="120"/>
      <c r="B14" s="119" t="s">
        <v>107</v>
      </c>
      <c r="C14" s="113">
        <v>57.224956342276549</v>
      </c>
      <c r="D14" s="115">
        <v>18023</v>
      </c>
      <c r="E14" s="114">
        <v>18604</v>
      </c>
      <c r="F14" s="114">
        <v>18841</v>
      </c>
      <c r="G14" s="114">
        <v>18793</v>
      </c>
      <c r="H14" s="140">
        <v>18693</v>
      </c>
      <c r="I14" s="115">
        <v>-670</v>
      </c>
      <c r="J14" s="116">
        <v>-3.5842293906810037</v>
      </c>
      <c r="K14"/>
      <c r="L14"/>
      <c r="M14"/>
      <c r="N14"/>
      <c r="O14"/>
      <c r="P14"/>
    </row>
    <row r="15" spans="1:16" s="110" customFormat="1" ht="14.45" customHeight="1" x14ac:dyDescent="0.2">
      <c r="A15" s="118" t="s">
        <v>105</v>
      </c>
      <c r="B15" s="121" t="s">
        <v>108</v>
      </c>
      <c r="C15" s="113">
        <v>16.729639625337356</v>
      </c>
      <c r="D15" s="115">
        <v>5269</v>
      </c>
      <c r="E15" s="114">
        <v>5490</v>
      </c>
      <c r="F15" s="114">
        <v>5599</v>
      </c>
      <c r="G15" s="114">
        <v>5558</v>
      </c>
      <c r="H15" s="140">
        <v>5368</v>
      </c>
      <c r="I15" s="115">
        <v>-99</v>
      </c>
      <c r="J15" s="116">
        <v>-1.8442622950819672</v>
      </c>
      <c r="K15"/>
      <c r="L15"/>
      <c r="M15"/>
      <c r="N15"/>
      <c r="O15"/>
      <c r="P15"/>
    </row>
    <row r="16" spans="1:16" s="110" customFormat="1" ht="14.45" customHeight="1" x14ac:dyDescent="0.2">
      <c r="A16" s="118"/>
      <c r="B16" s="121" t="s">
        <v>109</v>
      </c>
      <c r="C16" s="113">
        <v>48.829973011589139</v>
      </c>
      <c r="D16" s="115">
        <v>15379</v>
      </c>
      <c r="E16" s="114">
        <v>15941</v>
      </c>
      <c r="F16" s="114">
        <v>16010</v>
      </c>
      <c r="G16" s="114">
        <v>15909</v>
      </c>
      <c r="H16" s="140">
        <v>15925</v>
      </c>
      <c r="I16" s="115">
        <v>-546</v>
      </c>
      <c r="J16" s="116">
        <v>-3.4285714285714284</v>
      </c>
      <c r="K16"/>
      <c r="L16"/>
      <c r="M16"/>
      <c r="N16"/>
      <c r="O16"/>
      <c r="P16"/>
    </row>
    <row r="17" spans="1:16" s="110" customFormat="1" ht="14.45" customHeight="1" x14ac:dyDescent="0.2">
      <c r="A17" s="118"/>
      <c r="B17" s="121" t="s">
        <v>110</v>
      </c>
      <c r="C17" s="113">
        <v>20.777901254167329</v>
      </c>
      <c r="D17" s="115">
        <v>6544</v>
      </c>
      <c r="E17" s="114">
        <v>6723</v>
      </c>
      <c r="F17" s="114">
        <v>6786</v>
      </c>
      <c r="G17" s="114">
        <v>6784</v>
      </c>
      <c r="H17" s="140">
        <v>6820</v>
      </c>
      <c r="I17" s="115">
        <v>-276</v>
      </c>
      <c r="J17" s="116">
        <v>-4.0469208211143695</v>
      </c>
      <c r="K17"/>
      <c r="L17"/>
      <c r="M17"/>
      <c r="N17"/>
      <c r="O17"/>
      <c r="P17"/>
    </row>
    <row r="18" spans="1:16" s="110" customFormat="1" ht="14.45" customHeight="1" x14ac:dyDescent="0.2">
      <c r="A18" s="120"/>
      <c r="B18" s="121" t="s">
        <v>111</v>
      </c>
      <c r="C18" s="113">
        <v>13.662486108906176</v>
      </c>
      <c r="D18" s="115">
        <v>4303</v>
      </c>
      <c r="E18" s="114">
        <v>4393</v>
      </c>
      <c r="F18" s="114">
        <v>4360</v>
      </c>
      <c r="G18" s="114">
        <v>4329</v>
      </c>
      <c r="H18" s="140">
        <v>4231</v>
      </c>
      <c r="I18" s="115">
        <v>72</v>
      </c>
      <c r="J18" s="116">
        <v>1.7017253604348854</v>
      </c>
      <c r="K18"/>
      <c r="L18"/>
      <c r="M18"/>
      <c r="N18"/>
      <c r="O18"/>
      <c r="P18"/>
    </row>
    <row r="19" spans="1:16" s="110" customFormat="1" ht="14.45" customHeight="1" x14ac:dyDescent="0.2">
      <c r="A19" s="120"/>
      <c r="B19" s="121" t="s">
        <v>112</v>
      </c>
      <c r="C19" s="113">
        <v>1.4668995078583902</v>
      </c>
      <c r="D19" s="115">
        <v>462</v>
      </c>
      <c r="E19" s="114">
        <v>497</v>
      </c>
      <c r="F19" s="114">
        <v>482</v>
      </c>
      <c r="G19" s="114">
        <v>419</v>
      </c>
      <c r="H19" s="140">
        <v>417</v>
      </c>
      <c r="I19" s="115">
        <v>45</v>
      </c>
      <c r="J19" s="116">
        <v>10.791366906474821</v>
      </c>
      <c r="K19"/>
      <c r="L19"/>
      <c r="M19"/>
      <c r="N19"/>
      <c r="O19"/>
      <c r="P19"/>
    </row>
    <row r="20" spans="1:16" s="110" customFormat="1" ht="14.45" customHeight="1" x14ac:dyDescent="0.2">
      <c r="A20" s="120" t="s">
        <v>113</v>
      </c>
      <c r="B20" s="119" t="s">
        <v>116</v>
      </c>
      <c r="C20" s="113">
        <v>86.667725035719954</v>
      </c>
      <c r="D20" s="115">
        <v>27296</v>
      </c>
      <c r="E20" s="114">
        <v>28128</v>
      </c>
      <c r="F20" s="114">
        <v>28413</v>
      </c>
      <c r="G20" s="114">
        <v>28250</v>
      </c>
      <c r="H20" s="140">
        <v>28013</v>
      </c>
      <c r="I20" s="115">
        <v>-717</v>
      </c>
      <c r="J20" s="116">
        <v>-2.5595259343876058</v>
      </c>
      <c r="K20"/>
      <c r="L20"/>
      <c r="M20"/>
      <c r="N20"/>
      <c r="O20"/>
      <c r="P20"/>
    </row>
    <row r="21" spans="1:16" s="110" customFormat="1" ht="14.45" customHeight="1" x14ac:dyDescent="0.2">
      <c r="A21" s="123"/>
      <c r="B21" s="124" t="s">
        <v>117</v>
      </c>
      <c r="C21" s="125">
        <v>12.757580568344181</v>
      </c>
      <c r="D21" s="143">
        <v>4018</v>
      </c>
      <c r="E21" s="144">
        <v>4216</v>
      </c>
      <c r="F21" s="144">
        <v>4139</v>
      </c>
      <c r="G21" s="144">
        <v>4111</v>
      </c>
      <c r="H21" s="145">
        <v>4102</v>
      </c>
      <c r="I21" s="143">
        <v>-84</v>
      </c>
      <c r="J21" s="146">
        <v>-2.0477815699658701</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32097</v>
      </c>
      <c r="E56" s="114">
        <v>33308</v>
      </c>
      <c r="F56" s="114">
        <v>33273</v>
      </c>
      <c r="G56" s="114">
        <v>33268</v>
      </c>
      <c r="H56" s="140">
        <v>33078</v>
      </c>
      <c r="I56" s="115">
        <v>-981</v>
      </c>
      <c r="J56" s="116">
        <v>-2.9657173952475966</v>
      </c>
      <c r="K56"/>
      <c r="L56"/>
      <c r="M56"/>
      <c r="N56"/>
      <c r="O56"/>
      <c r="P56"/>
    </row>
    <row r="57" spans="1:16" s="110" customFormat="1" ht="14.45" customHeight="1" x14ac:dyDescent="0.2">
      <c r="A57" s="120" t="s">
        <v>105</v>
      </c>
      <c r="B57" s="119" t="s">
        <v>106</v>
      </c>
      <c r="C57" s="113">
        <v>41.542823316820886</v>
      </c>
      <c r="D57" s="115">
        <v>13334</v>
      </c>
      <c r="E57" s="114">
        <v>13903</v>
      </c>
      <c r="F57" s="114">
        <v>13797</v>
      </c>
      <c r="G57" s="114">
        <v>13823</v>
      </c>
      <c r="H57" s="140">
        <v>13763</v>
      </c>
      <c r="I57" s="115">
        <v>-429</v>
      </c>
      <c r="J57" s="116">
        <v>-3.1170529681028847</v>
      </c>
    </row>
    <row r="58" spans="1:16" s="110" customFormat="1" ht="14.45" customHeight="1" x14ac:dyDescent="0.2">
      <c r="A58" s="120"/>
      <c r="B58" s="119" t="s">
        <v>107</v>
      </c>
      <c r="C58" s="113">
        <v>58.457176683179114</v>
      </c>
      <c r="D58" s="115">
        <v>18763</v>
      </c>
      <c r="E58" s="114">
        <v>19405</v>
      </c>
      <c r="F58" s="114">
        <v>19476</v>
      </c>
      <c r="G58" s="114">
        <v>19445</v>
      </c>
      <c r="H58" s="140">
        <v>19315</v>
      </c>
      <c r="I58" s="115">
        <v>-552</v>
      </c>
      <c r="J58" s="116">
        <v>-2.8578824747605487</v>
      </c>
    </row>
    <row r="59" spans="1:16" s="110" customFormat="1" ht="14.45" customHeight="1" x14ac:dyDescent="0.2">
      <c r="A59" s="118" t="s">
        <v>105</v>
      </c>
      <c r="B59" s="121" t="s">
        <v>108</v>
      </c>
      <c r="C59" s="113">
        <v>15.89556656385332</v>
      </c>
      <c r="D59" s="115">
        <v>5102</v>
      </c>
      <c r="E59" s="114">
        <v>5354</v>
      </c>
      <c r="F59" s="114">
        <v>5345</v>
      </c>
      <c r="G59" s="114">
        <v>5411</v>
      </c>
      <c r="H59" s="140">
        <v>5224</v>
      </c>
      <c r="I59" s="115">
        <v>-122</v>
      </c>
      <c r="J59" s="116">
        <v>-2.335375191424196</v>
      </c>
    </row>
    <row r="60" spans="1:16" s="110" customFormat="1" ht="14.45" customHeight="1" x14ac:dyDescent="0.2">
      <c r="A60" s="118"/>
      <c r="B60" s="121" t="s">
        <v>109</v>
      </c>
      <c r="C60" s="113">
        <v>49.876935539146963</v>
      </c>
      <c r="D60" s="115">
        <v>16009</v>
      </c>
      <c r="E60" s="114">
        <v>16673</v>
      </c>
      <c r="F60" s="114">
        <v>16640</v>
      </c>
      <c r="G60" s="114">
        <v>16634</v>
      </c>
      <c r="H60" s="140">
        <v>16727</v>
      </c>
      <c r="I60" s="115">
        <v>-718</v>
      </c>
      <c r="J60" s="116">
        <v>-4.2924612901297303</v>
      </c>
    </row>
    <row r="61" spans="1:16" s="110" customFormat="1" ht="14.45" customHeight="1" x14ac:dyDescent="0.2">
      <c r="A61" s="118"/>
      <c r="B61" s="121" t="s">
        <v>110</v>
      </c>
      <c r="C61" s="113">
        <v>20.593824968065551</v>
      </c>
      <c r="D61" s="115">
        <v>6610</v>
      </c>
      <c r="E61" s="114">
        <v>6800</v>
      </c>
      <c r="F61" s="114">
        <v>6823</v>
      </c>
      <c r="G61" s="114">
        <v>6789</v>
      </c>
      <c r="H61" s="140">
        <v>6814</v>
      </c>
      <c r="I61" s="115">
        <v>-204</v>
      </c>
      <c r="J61" s="116">
        <v>-2.9938362195479895</v>
      </c>
    </row>
    <row r="62" spans="1:16" s="110" customFormat="1" ht="14.45" customHeight="1" x14ac:dyDescent="0.2">
      <c r="A62" s="120"/>
      <c r="B62" s="121" t="s">
        <v>111</v>
      </c>
      <c r="C62" s="113">
        <v>13.633672928934168</v>
      </c>
      <c r="D62" s="115">
        <v>4376</v>
      </c>
      <c r="E62" s="114">
        <v>4481</v>
      </c>
      <c r="F62" s="114">
        <v>4465</v>
      </c>
      <c r="G62" s="114">
        <v>4434</v>
      </c>
      <c r="H62" s="140">
        <v>4313</v>
      </c>
      <c r="I62" s="115">
        <v>63</v>
      </c>
      <c r="J62" s="116">
        <v>1.4607002086714584</v>
      </c>
    </row>
    <row r="63" spans="1:16" s="110" customFormat="1" ht="14.45" customHeight="1" x14ac:dyDescent="0.2">
      <c r="A63" s="120"/>
      <c r="B63" s="121" t="s">
        <v>112</v>
      </c>
      <c r="C63" s="113">
        <v>1.4518490824687666</v>
      </c>
      <c r="D63" s="115">
        <v>466</v>
      </c>
      <c r="E63" s="114">
        <v>479</v>
      </c>
      <c r="F63" s="114">
        <v>490</v>
      </c>
      <c r="G63" s="114">
        <v>443</v>
      </c>
      <c r="H63" s="140">
        <v>430</v>
      </c>
      <c r="I63" s="115">
        <v>36</v>
      </c>
      <c r="J63" s="116">
        <v>8.3720930232558146</v>
      </c>
    </row>
    <row r="64" spans="1:16" s="110" customFormat="1" ht="14.45" customHeight="1" x14ac:dyDescent="0.2">
      <c r="A64" s="120" t="s">
        <v>113</v>
      </c>
      <c r="B64" s="119" t="s">
        <v>116</v>
      </c>
      <c r="C64" s="113">
        <v>84.845935757235878</v>
      </c>
      <c r="D64" s="115">
        <v>27233</v>
      </c>
      <c r="E64" s="114">
        <v>28130</v>
      </c>
      <c r="F64" s="114">
        <v>28241</v>
      </c>
      <c r="G64" s="114">
        <v>28257</v>
      </c>
      <c r="H64" s="140">
        <v>28062</v>
      </c>
      <c r="I64" s="115">
        <v>-829</v>
      </c>
      <c r="J64" s="116">
        <v>-2.9541729028579575</v>
      </c>
    </row>
    <row r="65" spans="1:10" s="110" customFormat="1" ht="14.45" customHeight="1" x14ac:dyDescent="0.2">
      <c r="A65" s="123"/>
      <c r="B65" s="124" t="s">
        <v>117</v>
      </c>
      <c r="C65" s="125">
        <v>14.649344175468112</v>
      </c>
      <c r="D65" s="143">
        <v>4702</v>
      </c>
      <c r="E65" s="144">
        <v>4954</v>
      </c>
      <c r="F65" s="144">
        <v>4803</v>
      </c>
      <c r="G65" s="144">
        <v>4804</v>
      </c>
      <c r="H65" s="145">
        <v>4807</v>
      </c>
      <c r="I65" s="143">
        <v>-105</v>
      </c>
      <c r="J65" s="146">
        <v>-2.1843145412939462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31495</v>
      </c>
      <c r="G11" s="114">
        <v>32547</v>
      </c>
      <c r="H11" s="114">
        <v>32755</v>
      </c>
      <c r="I11" s="114">
        <v>32580</v>
      </c>
      <c r="J11" s="140">
        <v>32344</v>
      </c>
      <c r="K11" s="114">
        <v>-849</v>
      </c>
      <c r="L11" s="116">
        <v>-2.6249072470937422</v>
      </c>
    </row>
    <row r="12" spans="1:17" s="110" customFormat="1" ht="24" customHeight="1" x14ac:dyDescent="0.2">
      <c r="A12" s="604" t="s">
        <v>185</v>
      </c>
      <c r="B12" s="605"/>
      <c r="C12" s="605"/>
      <c r="D12" s="606"/>
      <c r="E12" s="113">
        <v>42.775043657723451</v>
      </c>
      <c r="F12" s="115">
        <v>13472</v>
      </c>
      <c r="G12" s="114">
        <v>13943</v>
      </c>
      <c r="H12" s="114">
        <v>13914</v>
      </c>
      <c r="I12" s="114">
        <v>13787</v>
      </c>
      <c r="J12" s="140">
        <v>13651</v>
      </c>
      <c r="K12" s="114">
        <v>-179</v>
      </c>
      <c r="L12" s="116">
        <v>-1.31125924840671</v>
      </c>
    </row>
    <row r="13" spans="1:17" s="110" customFormat="1" ht="15" customHeight="1" x14ac:dyDescent="0.2">
      <c r="A13" s="120"/>
      <c r="B13" s="612" t="s">
        <v>107</v>
      </c>
      <c r="C13" s="612"/>
      <c r="E13" s="113">
        <v>57.224956342276549</v>
      </c>
      <c r="F13" s="115">
        <v>18023</v>
      </c>
      <c r="G13" s="114">
        <v>18604</v>
      </c>
      <c r="H13" s="114">
        <v>18841</v>
      </c>
      <c r="I13" s="114">
        <v>18793</v>
      </c>
      <c r="J13" s="140">
        <v>18693</v>
      </c>
      <c r="K13" s="114">
        <v>-670</v>
      </c>
      <c r="L13" s="116">
        <v>-3.5842293906810037</v>
      </c>
    </row>
    <row r="14" spans="1:17" s="110" customFormat="1" ht="22.5" customHeight="1" x14ac:dyDescent="0.2">
      <c r="A14" s="604" t="s">
        <v>186</v>
      </c>
      <c r="B14" s="605"/>
      <c r="C14" s="605"/>
      <c r="D14" s="606"/>
      <c r="E14" s="113">
        <v>16.729639625337356</v>
      </c>
      <c r="F14" s="115">
        <v>5269</v>
      </c>
      <c r="G14" s="114">
        <v>5490</v>
      </c>
      <c r="H14" s="114">
        <v>5599</v>
      </c>
      <c r="I14" s="114">
        <v>5558</v>
      </c>
      <c r="J14" s="140">
        <v>5368</v>
      </c>
      <c r="K14" s="114">
        <v>-99</v>
      </c>
      <c r="L14" s="116">
        <v>-1.8442622950819672</v>
      </c>
    </row>
    <row r="15" spans="1:17" s="110" customFormat="1" ht="15" customHeight="1" x14ac:dyDescent="0.2">
      <c r="A15" s="120"/>
      <c r="B15" s="119"/>
      <c r="C15" s="258" t="s">
        <v>106</v>
      </c>
      <c r="E15" s="113">
        <v>50.464983867906625</v>
      </c>
      <c r="F15" s="115">
        <v>2659</v>
      </c>
      <c r="G15" s="114">
        <v>2780</v>
      </c>
      <c r="H15" s="114">
        <v>2794</v>
      </c>
      <c r="I15" s="114">
        <v>2774</v>
      </c>
      <c r="J15" s="140">
        <v>2721</v>
      </c>
      <c r="K15" s="114">
        <v>-62</v>
      </c>
      <c r="L15" s="116">
        <v>-2.2785740536567438</v>
      </c>
    </row>
    <row r="16" spans="1:17" s="110" customFormat="1" ht="15" customHeight="1" x14ac:dyDescent="0.2">
      <c r="A16" s="120"/>
      <c r="B16" s="119"/>
      <c r="C16" s="258" t="s">
        <v>107</v>
      </c>
      <c r="E16" s="113">
        <v>49.535016132093375</v>
      </c>
      <c r="F16" s="115">
        <v>2610</v>
      </c>
      <c r="G16" s="114">
        <v>2710</v>
      </c>
      <c r="H16" s="114">
        <v>2805</v>
      </c>
      <c r="I16" s="114">
        <v>2784</v>
      </c>
      <c r="J16" s="140">
        <v>2647</v>
      </c>
      <c r="K16" s="114">
        <v>-37</v>
      </c>
      <c r="L16" s="116">
        <v>-1.3978088401964488</v>
      </c>
    </row>
    <row r="17" spans="1:12" s="110" customFormat="1" ht="15" customHeight="1" x14ac:dyDescent="0.2">
      <c r="A17" s="120"/>
      <c r="B17" s="121" t="s">
        <v>109</v>
      </c>
      <c r="C17" s="258"/>
      <c r="E17" s="113">
        <v>48.829973011589139</v>
      </c>
      <c r="F17" s="115">
        <v>15379</v>
      </c>
      <c r="G17" s="114">
        <v>15941</v>
      </c>
      <c r="H17" s="114">
        <v>16010</v>
      </c>
      <c r="I17" s="114">
        <v>15909</v>
      </c>
      <c r="J17" s="140">
        <v>15925</v>
      </c>
      <c r="K17" s="114">
        <v>-546</v>
      </c>
      <c r="L17" s="116">
        <v>-3.4285714285714284</v>
      </c>
    </row>
    <row r="18" spans="1:12" s="110" customFormat="1" ht="15" customHeight="1" x14ac:dyDescent="0.2">
      <c r="A18" s="120"/>
      <c r="B18" s="119"/>
      <c r="C18" s="258" t="s">
        <v>106</v>
      </c>
      <c r="E18" s="113">
        <v>38.585083555497754</v>
      </c>
      <c r="F18" s="115">
        <v>5934</v>
      </c>
      <c r="G18" s="114">
        <v>6207</v>
      </c>
      <c r="H18" s="114">
        <v>6103</v>
      </c>
      <c r="I18" s="114">
        <v>5999</v>
      </c>
      <c r="J18" s="140">
        <v>5942</v>
      </c>
      <c r="K18" s="114">
        <v>-8</v>
      </c>
      <c r="L18" s="116">
        <v>-0.13463480309660047</v>
      </c>
    </row>
    <row r="19" spans="1:12" s="110" customFormat="1" ht="15" customHeight="1" x14ac:dyDescent="0.2">
      <c r="A19" s="120"/>
      <c r="B19" s="119"/>
      <c r="C19" s="258" t="s">
        <v>107</v>
      </c>
      <c r="E19" s="113">
        <v>61.414916444502246</v>
      </c>
      <c r="F19" s="115">
        <v>9445</v>
      </c>
      <c r="G19" s="114">
        <v>9734</v>
      </c>
      <c r="H19" s="114">
        <v>9907</v>
      </c>
      <c r="I19" s="114">
        <v>9910</v>
      </c>
      <c r="J19" s="140">
        <v>9983</v>
      </c>
      <c r="K19" s="114">
        <v>-538</v>
      </c>
      <c r="L19" s="116">
        <v>-5.389161574676951</v>
      </c>
    </row>
    <row r="20" spans="1:12" s="110" customFormat="1" ht="15" customHeight="1" x14ac:dyDescent="0.2">
      <c r="A20" s="120"/>
      <c r="B20" s="121" t="s">
        <v>110</v>
      </c>
      <c r="C20" s="258"/>
      <c r="E20" s="113">
        <v>20.777901254167329</v>
      </c>
      <c r="F20" s="115">
        <v>6544</v>
      </c>
      <c r="G20" s="114">
        <v>6723</v>
      </c>
      <c r="H20" s="114">
        <v>6786</v>
      </c>
      <c r="I20" s="114">
        <v>6784</v>
      </c>
      <c r="J20" s="140">
        <v>6820</v>
      </c>
      <c r="K20" s="114">
        <v>-276</v>
      </c>
      <c r="L20" s="116">
        <v>-4.0469208211143695</v>
      </c>
    </row>
    <row r="21" spans="1:12" s="110" customFormat="1" ht="15" customHeight="1" x14ac:dyDescent="0.2">
      <c r="A21" s="120"/>
      <c r="B21" s="119"/>
      <c r="C21" s="258" t="s">
        <v>106</v>
      </c>
      <c r="E21" s="113">
        <v>38.875305623471881</v>
      </c>
      <c r="F21" s="115">
        <v>2544</v>
      </c>
      <c r="G21" s="114">
        <v>2591</v>
      </c>
      <c r="H21" s="114">
        <v>2635</v>
      </c>
      <c r="I21" s="114">
        <v>2648</v>
      </c>
      <c r="J21" s="140">
        <v>2661</v>
      </c>
      <c r="K21" s="114">
        <v>-117</v>
      </c>
      <c r="L21" s="116">
        <v>-4.3968432919954905</v>
      </c>
    </row>
    <row r="22" spans="1:12" s="110" customFormat="1" ht="15" customHeight="1" x14ac:dyDescent="0.2">
      <c r="A22" s="120"/>
      <c r="B22" s="119"/>
      <c r="C22" s="258" t="s">
        <v>107</v>
      </c>
      <c r="E22" s="113">
        <v>61.124694376528119</v>
      </c>
      <c r="F22" s="115">
        <v>4000</v>
      </c>
      <c r="G22" s="114">
        <v>4132</v>
      </c>
      <c r="H22" s="114">
        <v>4151</v>
      </c>
      <c r="I22" s="114">
        <v>4136</v>
      </c>
      <c r="J22" s="140">
        <v>4159</v>
      </c>
      <c r="K22" s="114">
        <v>-159</v>
      </c>
      <c r="L22" s="116">
        <v>-3.8230343832652078</v>
      </c>
    </row>
    <row r="23" spans="1:12" s="110" customFormat="1" ht="15" customHeight="1" x14ac:dyDescent="0.2">
      <c r="A23" s="120"/>
      <c r="B23" s="121" t="s">
        <v>111</v>
      </c>
      <c r="C23" s="258"/>
      <c r="E23" s="113">
        <v>13.662486108906176</v>
      </c>
      <c r="F23" s="115">
        <v>4303</v>
      </c>
      <c r="G23" s="114">
        <v>4393</v>
      </c>
      <c r="H23" s="114">
        <v>4360</v>
      </c>
      <c r="I23" s="114">
        <v>4329</v>
      </c>
      <c r="J23" s="140">
        <v>4231</v>
      </c>
      <c r="K23" s="114">
        <v>72</v>
      </c>
      <c r="L23" s="116">
        <v>1.7017253604348854</v>
      </c>
    </row>
    <row r="24" spans="1:12" s="110" customFormat="1" ht="15" customHeight="1" x14ac:dyDescent="0.2">
      <c r="A24" s="120"/>
      <c r="B24" s="119"/>
      <c r="C24" s="258" t="s">
        <v>106</v>
      </c>
      <c r="E24" s="113">
        <v>54.264466651173599</v>
      </c>
      <c r="F24" s="115">
        <v>2335</v>
      </c>
      <c r="G24" s="114">
        <v>2365</v>
      </c>
      <c r="H24" s="114">
        <v>2382</v>
      </c>
      <c r="I24" s="114">
        <v>2366</v>
      </c>
      <c r="J24" s="140">
        <v>2327</v>
      </c>
      <c r="K24" s="114">
        <v>8</v>
      </c>
      <c r="L24" s="116">
        <v>0.34379028792436611</v>
      </c>
    </row>
    <row r="25" spans="1:12" s="110" customFormat="1" ht="15" customHeight="1" x14ac:dyDescent="0.2">
      <c r="A25" s="120"/>
      <c r="B25" s="119"/>
      <c r="C25" s="258" t="s">
        <v>107</v>
      </c>
      <c r="E25" s="113">
        <v>45.735533348826401</v>
      </c>
      <c r="F25" s="115">
        <v>1968</v>
      </c>
      <c r="G25" s="114">
        <v>2028</v>
      </c>
      <c r="H25" s="114">
        <v>1978</v>
      </c>
      <c r="I25" s="114">
        <v>1963</v>
      </c>
      <c r="J25" s="140">
        <v>1904</v>
      </c>
      <c r="K25" s="114">
        <v>64</v>
      </c>
      <c r="L25" s="116">
        <v>3.3613445378151261</v>
      </c>
    </row>
    <row r="26" spans="1:12" s="110" customFormat="1" ht="15" customHeight="1" x14ac:dyDescent="0.2">
      <c r="A26" s="120"/>
      <c r="C26" s="121" t="s">
        <v>187</v>
      </c>
      <c r="D26" s="110" t="s">
        <v>188</v>
      </c>
      <c r="E26" s="113">
        <v>1.4668995078583902</v>
      </c>
      <c r="F26" s="115">
        <v>462</v>
      </c>
      <c r="G26" s="114">
        <v>497</v>
      </c>
      <c r="H26" s="114">
        <v>482</v>
      </c>
      <c r="I26" s="114">
        <v>419</v>
      </c>
      <c r="J26" s="140">
        <v>417</v>
      </c>
      <c r="K26" s="114">
        <v>45</v>
      </c>
      <c r="L26" s="116">
        <v>10.791366906474821</v>
      </c>
    </row>
    <row r="27" spans="1:12" s="110" customFormat="1" ht="15" customHeight="1" x14ac:dyDescent="0.2">
      <c r="A27" s="120"/>
      <c r="B27" s="119"/>
      <c r="D27" s="259" t="s">
        <v>106</v>
      </c>
      <c r="E27" s="113">
        <v>47.835497835497833</v>
      </c>
      <c r="F27" s="115">
        <v>221</v>
      </c>
      <c r="G27" s="114">
        <v>233</v>
      </c>
      <c r="H27" s="114">
        <v>227</v>
      </c>
      <c r="I27" s="114">
        <v>204</v>
      </c>
      <c r="J27" s="140">
        <v>198</v>
      </c>
      <c r="K27" s="114">
        <v>23</v>
      </c>
      <c r="L27" s="116">
        <v>11.616161616161616</v>
      </c>
    </row>
    <row r="28" spans="1:12" s="110" customFormat="1" ht="15" customHeight="1" x14ac:dyDescent="0.2">
      <c r="A28" s="120"/>
      <c r="B28" s="119"/>
      <c r="D28" s="259" t="s">
        <v>107</v>
      </c>
      <c r="E28" s="113">
        <v>52.164502164502167</v>
      </c>
      <c r="F28" s="115">
        <v>241</v>
      </c>
      <c r="G28" s="114">
        <v>264</v>
      </c>
      <c r="H28" s="114">
        <v>255</v>
      </c>
      <c r="I28" s="114">
        <v>215</v>
      </c>
      <c r="J28" s="140">
        <v>219</v>
      </c>
      <c r="K28" s="114">
        <v>22</v>
      </c>
      <c r="L28" s="116">
        <v>10.045662100456621</v>
      </c>
    </row>
    <row r="29" spans="1:12" s="110" customFormat="1" ht="24" customHeight="1" x14ac:dyDescent="0.2">
      <c r="A29" s="604" t="s">
        <v>189</v>
      </c>
      <c r="B29" s="605"/>
      <c r="C29" s="605"/>
      <c r="D29" s="606"/>
      <c r="E29" s="113">
        <v>86.667725035719954</v>
      </c>
      <c r="F29" s="115">
        <v>27296</v>
      </c>
      <c r="G29" s="114">
        <v>28128</v>
      </c>
      <c r="H29" s="114">
        <v>28413</v>
      </c>
      <c r="I29" s="114">
        <v>28250</v>
      </c>
      <c r="J29" s="140">
        <v>28013</v>
      </c>
      <c r="K29" s="114">
        <v>-717</v>
      </c>
      <c r="L29" s="116">
        <v>-2.5595259343876058</v>
      </c>
    </row>
    <row r="30" spans="1:12" s="110" customFormat="1" ht="15" customHeight="1" x14ac:dyDescent="0.2">
      <c r="A30" s="120"/>
      <c r="B30" s="119"/>
      <c r="C30" s="258" t="s">
        <v>106</v>
      </c>
      <c r="E30" s="113">
        <v>42.182004689331769</v>
      </c>
      <c r="F30" s="115">
        <v>11514</v>
      </c>
      <c r="G30" s="114">
        <v>11851</v>
      </c>
      <c r="H30" s="114">
        <v>11884</v>
      </c>
      <c r="I30" s="114">
        <v>11745</v>
      </c>
      <c r="J30" s="140">
        <v>11636</v>
      </c>
      <c r="K30" s="114">
        <v>-122</v>
      </c>
      <c r="L30" s="116">
        <v>-1.0484702646957718</v>
      </c>
    </row>
    <row r="31" spans="1:12" s="110" customFormat="1" ht="15" customHeight="1" x14ac:dyDescent="0.2">
      <c r="A31" s="120"/>
      <c r="B31" s="119"/>
      <c r="C31" s="258" t="s">
        <v>107</v>
      </c>
      <c r="E31" s="113">
        <v>57.817995310668231</v>
      </c>
      <c r="F31" s="115">
        <v>15782</v>
      </c>
      <c r="G31" s="114">
        <v>16277</v>
      </c>
      <c r="H31" s="114">
        <v>16529</v>
      </c>
      <c r="I31" s="114">
        <v>16505</v>
      </c>
      <c r="J31" s="140">
        <v>16377</v>
      </c>
      <c r="K31" s="114">
        <v>-595</v>
      </c>
      <c r="L31" s="116">
        <v>-3.6331440434756059</v>
      </c>
    </row>
    <row r="32" spans="1:12" s="110" customFormat="1" ht="15" customHeight="1" x14ac:dyDescent="0.2">
      <c r="A32" s="120"/>
      <c r="B32" s="119" t="s">
        <v>117</v>
      </c>
      <c r="C32" s="258"/>
      <c r="E32" s="113">
        <v>12.757580568344181</v>
      </c>
      <c r="F32" s="114">
        <v>4018</v>
      </c>
      <c r="G32" s="114">
        <v>4216</v>
      </c>
      <c r="H32" s="114">
        <v>4139</v>
      </c>
      <c r="I32" s="114">
        <v>4111</v>
      </c>
      <c r="J32" s="140">
        <v>4102</v>
      </c>
      <c r="K32" s="114">
        <v>-84</v>
      </c>
      <c r="L32" s="116">
        <v>-2.0477815699658701</v>
      </c>
    </row>
    <row r="33" spans="1:12" s="110" customFormat="1" ht="15" customHeight="1" x14ac:dyDescent="0.2">
      <c r="A33" s="120"/>
      <c r="B33" s="119"/>
      <c r="C33" s="258" t="s">
        <v>106</v>
      </c>
      <c r="E33" s="113">
        <v>46.465903434544551</v>
      </c>
      <c r="F33" s="114">
        <v>1867</v>
      </c>
      <c r="G33" s="114">
        <v>1992</v>
      </c>
      <c r="H33" s="114">
        <v>1935</v>
      </c>
      <c r="I33" s="114">
        <v>1933</v>
      </c>
      <c r="J33" s="140">
        <v>1902</v>
      </c>
      <c r="K33" s="114">
        <v>-35</v>
      </c>
      <c r="L33" s="116">
        <v>-1.840168243953733</v>
      </c>
    </row>
    <row r="34" spans="1:12" s="110" customFormat="1" ht="15" customHeight="1" x14ac:dyDescent="0.2">
      <c r="A34" s="120"/>
      <c r="B34" s="119"/>
      <c r="C34" s="258" t="s">
        <v>107</v>
      </c>
      <c r="E34" s="113">
        <v>53.534096565455449</v>
      </c>
      <c r="F34" s="114">
        <v>2151</v>
      </c>
      <c r="G34" s="114">
        <v>2224</v>
      </c>
      <c r="H34" s="114">
        <v>2204</v>
      </c>
      <c r="I34" s="114">
        <v>2178</v>
      </c>
      <c r="J34" s="140">
        <v>2200</v>
      </c>
      <c r="K34" s="114">
        <v>-49</v>
      </c>
      <c r="L34" s="116">
        <v>-2.2272727272727271</v>
      </c>
    </row>
    <row r="35" spans="1:12" s="110" customFormat="1" ht="24" customHeight="1" x14ac:dyDescent="0.2">
      <c r="A35" s="604" t="s">
        <v>192</v>
      </c>
      <c r="B35" s="605"/>
      <c r="C35" s="605"/>
      <c r="D35" s="606"/>
      <c r="E35" s="113">
        <v>19.882521035084935</v>
      </c>
      <c r="F35" s="114">
        <v>6262</v>
      </c>
      <c r="G35" s="114">
        <v>6394</v>
      </c>
      <c r="H35" s="114">
        <v>6431</v>
      </c>
      <c r="I35" s="114">
        <v>6553</v>
      </c>
      <c r="J35" s="114">
        <v>6318</v>
      </c>
      <c r="K35" s="318">
        <v>-56</v>
      </c>
      <c r="L35" s="319">
        <v>-0.88635644191199747</v>
      </c>
    </row>
    <row r="36" spans="1:12" s="110" customFormat="1" ht="15" customHeight="1" x14ac:dyDescent="0.2">
      <c r="A36" s="120"/>
      <c r="B36" s="119"/>
      <c r="C36" s="258" t="s">
        <v>106</v>
      </c>
      <c r="E36" s="113">
        <v>46.822101564995208</v>
      </c>
      <c r="F36" s="114">
        <v>2932</v>
      </c>
      <c r="G36" s="114">
        <v>3014</v>
      </c>
      <c r="H36" s="114">
        <v>2978</v>
      </c>
      <c r="I36" s="114">
        <v>3042</v>
      </c>
      <c r="J36" s="114">
        <v>2940</v>
      </c>
      <c r="K36" s="318">
        <v>-8</v>
      </c>
      <c r="L36" s="116">
        <v>-0.27210884353741499</v>
      </c>
    </row>
    <row r="37" spans="1:12" s="110" customFormat="1" ht="15" customHeight="1" x14ac:dyDescent="0.2">
      <c r="A37" s="120"/>
      <c r="B37" s="119"/>
      <c r="C37" s="258" t="s">
        <v>107</v>
      </c>
      <c r="E37" s="113">
        <v>53.177898435004792</v>
      </c>
      <c r="F37" s="114">
        <v>3330</v>
      </c>
      <c r="G37" s="114">
        <v>3380</v>
      </c>
      <c r="H37" s="114">
        <v>3453</v>
      </c>
      <c r="I37" s="114">
        <v>3511</v>
      </c>
      <c r="J37" s="140">
        <v>3378</v>
      </c>
      <c r="K37" s="114">
        <v>-48</v>
      </c>
      <c r="L37" s="116">
        <v>-1.4209591474245116</v>
      </c>
    </row>
    <row r="38" spans="1:12" s="110" customFormat="1" ht="15" customHeight="1" x14ac:dyDescent="0.2">
      <c r="A38" s="120"/>
      <c r="B38" s="119" t="s">
        <v>329</v>
      </c>
      <c r="C38" s="258"/>
      <c r="E38" s="113">
        <v>44.9976186696301</v>
      </c>
      <c r="F38" s="114">
        <v>14172</v>
      </c>
      <c r="G38" s="114">
        <v>14554</v>
      </c>
      <c r="H38" s="114">
        <v>14649</v>
      </c>
      <c r="I38" s="114">
        <v>14485</v>
      </c>
      <c r="J38" s="140">
        <v>14345</v>
      </c>
      <c r="K38" s="114">
        <v>-173</v>
      </c>
      <c r="L38" s="116">
        <v>-1.2059951202509585</v>
      </c>
    </row>
    <row r="39" spans="1:12" s="110" customFormat="1" ht="15" customHeight="1" x14ac:dyDescent="0.2">
      <c r="A39" s="120"/>
      <c r="B39" s="119"/>
      <c r="C39" s="258" t="s">
        <v>106</v>
      </c>
      <c r="E39" s="113">
        <v>42.823878069432688</v>
      </c>
      <c r="F39" s="115">
        <v>6069</v>
      </c>
      <c r="G39" s="114">
        <v>6253</v>
      </c>
      <c r="H39" s="114">
        <v>6252</v>
      </c>
      <c r="I39" s="114">
        <v>6112</v>
      </c>
      <c r="J39" s="140">
        <v>6035</v>
      </c>
      <c r="K39" s="114">
        <v>34</v>
      </c>
      <c r="L39" s="116">
        <v>0.56338028169014087</v>
      </c>
    </row>
    <row r="40" spans="1:12" s="110" customFormat="1" ht="15" customHeight="1" x14ac:dyDescent="0.2">
      <c r="A40" s="120"/>
      <c r="B40" s="119"/>
      <c r="C40" s="258" t="s">
        <v>107</v>
      </c>
      <c r="E40" s="113">
        <v>57.176121930567312</v>
      </c>
      <c r="F40" s="115">
        <v>8103</v>
      </c>
      <c r="G40" s="114">
        <v>8301</v>
      </c>
      <c r="H40" s="114">
        <v>8397</v>
      </c>
      <c r="I40" s="114">
        <v>8373</v>
      </c>
      <c r="J40" s="140">
        <v>8310</v>
      </c>
      <c r="K40" s="114">
        <v>-207</v>
      </c>
      <c r="L40" s="116">
        <v>-2.4909747292418771</v>
      </c>
    </row>
    <row r="41" spans="1:12" s="110" customFormat="1" ht="15" customHeight="1" x14ac:dyDescent="0.2">
      <c r="A41" s="120"/>
      <c r="B41" s="320" t="s">
        <v>517</v>
      </c>
      <c r="C41" s="258"/>
      <c r="E41" s="113">
        <v>5.2198761708207648</v>
      </c>
      <c r="F41" s="115">
        <v>1644</v>
      </c>
      <c r="G41" s="114">
        <v>1664</v>
      </c>
      <c r="H41" s="114">
        <v>1639</v>
      </c>
      <c r="I41" s="114">
        <v>1626</v>
      </c>
      <c r="J41" s="140">
        <v>1579</v>
      </c>
      <c r="K41" s="114">
        <v>65</v>
      </c>
      <c r="L41" s="116">
        <v>4.1165294490183664</v>
      </c>
    </row>
    <row r="42" spans="1:12" s="110" customFormat="1" ht="15" customHeight="1" x14ac:dyDescent="0.2">
      <c r="A42" s="120"/>
      <c r="B42" s="119"/>
      <c r="C42" s="268" t="s">
        <v>106</v>
      </c>
      <c r="D42" s="182"/>
      <c r="E42" s="113">
        <v>49.45255474452555</v>
      </c>
      <c r="F42" s="115">
        <v>813</v>
      </c>
      <c r="G42" s="114">
        <v>817</v>
      </c>
      <c r="H42" s="114">
        <v>802</v>
      </c>
      <c r="I42" s="114">
        <v>791</v>
      </c>
      <c r="J42" s="140">
        <v>780</v>
      </c>
      <c r="K42" s="114">
        <v>33</v>
      </c>
      <c r="L42" s="116">
        <v>4.2307692307692308</v>
      </c>
    </row>
    <row r="43" spans="1:12" s="110" customFormat="1" ht="15" customHeight="1" x14ac:dyDescent="0.2">
      <c r="A43" s="120"/>
      <c r="B43" s="119"/>
      <c r="C43" s="268" t="s">
        <v>107</v>
      </c>
      <c r="D43" s="182"/>
      <c r="E43" s="113">
        <v>50.54744525547445</v>
      </c>
      <c r="F43" s="115">
        <v>831</v>
      </c>
      <c r="G43" s="114">
        <v>847</v>
      </c>
      <c r="H43" s="114">
        <v>837</v>
      </c>
      <c r="I43" s="114">
        <v>835</v>
      </c>
      <c r="J43" s="140">
        <v>799</v>
      </c>
      <c r="K43" s="114">
        <v>32</v>
      </c>
      <c r="L43" s="116">
        <v>4.005006257822278</v>
      </c>
    </row>
    <row r="44" spans="1:12" s="110" customFormat="1" ht="15" customHeight="1" x14ac:dyDescent="0.2">
      <c r="A44" s="120"/>
      <c r="B44" s="119" t="s">
        <v>205</v>
      </c>
      <c r="C44" s="268"/>
      <c r="D44" s="182"/>
      <c r="E44" s="113">
        <v>29.899984124464201</v>
      </c>
      <c r="F44" s="115">
        <v>9417</v>
      </c>
      <c r="G44" s="114">
        <v>9935</v>
      </c>
      <c r="H44" s="114">
        <v>10036</v>
      </c>
      <c r="I44" s="114">
        <v>9916</v>
      </c>
      <c r="J44" s="140">
        <v>10102</v>
      </c>
      <c r="K44" s="114">
        <v>-685</v>
      </c>
      <c r="L44" s="116">
        <v>-6.7808354781231444</v>
      </c>
    </row>
    <row r="45" spans="1:12" s="110" customFormat="1" ht="15" customHeight="1" x14ac:dyDescent="0.2">
      <c r="A45" s="120"/>
      <c r="B45" s="119"/>
      <c r="C45" s="268" t="s">
        <v>106</v>
      </c>
      <c r="D45" s="182"/>
      <c r="E45" s="113">
        <v>38.844642667516197</v>
      </c>
      <c r="F45" s="115">
        <v>3658</v>
      </c>
      <c r="G45" s="114">
        <v>3859</v>
      </c>
      <c r="H45" s="114">
        <v>3882</v>
      </c>
      <c r="I45" s="114">
        <v>3842</v>
      </c>
      <c r="J45" s="140">
        <v>3896</v>
      </c>
      <c r="K45" s="114">
        <v>-238</v>
      </c>
      <c r="L45" s="116">
        <v>-6.1088295687885008</v>
      </c>
    </row>
    <row r="46" spans="1:12" s="110" customFormat="1" ht="15" customHeight="1" x14ac:dyDescent="0.2">
      <c r="A46" s="123"/>
      <c r="B46" s="124"/>
      <c r="C46" s="260" t="s">
        <v>107</v>
      </c>
      <c r="D46" s="261"/>
      <c r="E46" s="125">
        <v>61.155357332483803</v>
      </c>
      <c r="F46" s="143">
        <v>5759</v>
      </c>
      <c r="G46" s="144">
        <v>6076</v>
      </c>
      <c r="H46" s="144">
        <v>6154</v>
      </c>
      <c r="I46" s="144">
        <v>6074</v>
      </c>
      <c r="J46" s="145">
        <v>6206</v>
      </c>
      <c r="K46" s="144">
        <v>-447</v>
      </c>
      <c r="L46" s="146">
        <v>-7.2027070576861103</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31495</v>
      </c>
      <c r="E11" s="114">
        <v>32547</v>
      </c>
      <c r="F11" s="114">
        <v>32755</v>
      </c>
      <c r="G11" s="114">
        <v>32580</v>
      </c>
      <c r="H11" s="140">
        <v>32344</v>
      </c>
      <c r="I11" s="115">
        <v>-849</v>
      </c>
      <c r="J11" s="116">
        <v>-2.6249072470937422</v>
      </c>
    </row>
    <row r="12" spans="1:15" s="110" customFormat="1" ht="24.95" customHeight="1" x14ac:dyDescent="0.2">
      <c r="A12" s="193" t="s">
        <v>132</v>
      </c>
      <c r="B12" s="194" t="s">
        <v>133</v>
      </c>
      <c r="C12" s="113">
        <v>0.70804889665026194</v>
      </c>
      <c r="D12" s="115">
        <v>223</v>
      </c>
      <c r="E12" s="114">
        <v>326</v>
      </c>
      <c r="F12" s="114">
        <v>230</v>
      </c>
      <c r="G12" s="114">
        <v>281</v>
      </c>
      <c r="H12" s="140">
        <v>203</v>
      </c>
      <c r="I12" s="115">
        <v>20</v>
      </c>
      <c r="J12" s="116">
        <v>9.8522167487684733</v>
      </c>
    </row>
    <row r="13" spans="1:15" s="110" customFormat="1" ht="24.95" customHeight="1" x14ac:dyDescent="0.2">
      <c r="A13" s="193" t="s">
        <v>134</v>
      </c>
      <c r="B13" s="199" t="s">
        <v>214</v>
      </c>
      <c r="C13" s="113">
        <v>0.14287982219399906</v>
      </c>
      <c r="D13" s="115">
        <v>45</v>
      </c>
      <c r="E13" s="114">
        <v>53</v>
      </c>
      <c r="F13" s="114">
        <v>52</v>
      </c>
      <c r="G13" s="114">
        <v>57</v>
      </c>
      <c r="H13" s="140">
        <v>54</v>
      </c>
      <c r="I13" s="115">
        <v>-9</v>
      </c>
      <c r="J13" s="116">
        <v>-16.666666666666668</v>
      </c>
    </row>
    <row r="14" spans="1:15" s="287" customFormat="1" ht="24.95" customHeight="1" x14ac:dyDescent="0.2">
      <c r="A14" s="193" t="s">
        <v>215</v>
      </c>
      <c r="B14" s="199" t="s">
        <v>137</v>
      </c>
      <c r="C14" s="113">
        <v>3.625972376567709</v>
      </c>
      <c r="D14" s="115">
        <v>1142</v>
      </c>
      <c r="E14" s="114">
        <v>1199</v>
      </c>
      <c r="F14" s="114">
        <v>1214</v>
      </c>
      <c r="G14" s="114">
        <v>1203</v>
      </c>
      <c r="H14" s="140">
        <v>1196</v>
      </c>
      <c r="I14" s="115">
        <v>-54</v>
      </c>
      <c r="J14" s="116">
        <v>-4.5150501672240804</v>
      </c>
      <c r="K14" s="110"/>
      <c r="L14" s="110"/>
      <c r="M14" s="110"/>
      <c r="N14" s="110"/>
      <c r="O14" s="110"/>
    </row>
    <row r="15" spans="1:15" s="110" customFormat="1" ht="24.95" customHeight="1" x14ac:dyDescent="0.2">
      <c r="A15" s="193" t="s">
        <v>216</v>
      </c>
      <c r="B15" s="199" t="s">
        <v>217</v>
      </c>
      <c r="C15" s="113">
        <v>1.0033338625178601</v>
      </c>
      <c r="D15" s="115">
        <v>316</v>
      </c>
      <c r="E15" s="114">
        <v>325</v>
      </c>
      <c r="F15" s="114">
        <v>333</v>
      </c>
      <c r="G15" s="114">
        <v>319</v>
      </c>
      <c r="H15" s="140">
        <v>309</v>
      </c>
      <c r="I15" s="115">
        <v>7</v>
      </c>
      <c r="J15" s="116">
        <v>2.2653721682847898</v>
      </c>
    </row>
    <row r="16" spans="1:15" s="287" customFormat="1" ht="24.95" customHeight="1" x14ac:dyDescent="0.2">
      <c r="A16" s="193" t="s">
        <v>218</v>
      </c>
      <c r="B16" s="199" t="s">
        <v>141</v>
      </c>
      <c r="C16" s="113">
        <v>2.1177964756310526</v>
      </c>
      <c r="D16" s="115">
        <v>667</v>
      </c>
      <c r="E16" s="114">
        <v>710</v>
      </c>
      <c r="F16" s="114">
        <v>717</v>
      </c>
      <c r="G16" s="114">
        <v>726</v>
      </c>
      <c r="H16" s="140">
        <v>728</v>
      </c>
      <c r="I16" s="115">
        <v>-61</v>
      </c>
      <c r="J16" s="116">
        <v>-8.3791208791208796</v>
      </c>
      <c r="K16" s="110"/>
      <c r="L16" s="110"/>
      <c r="M16" s="110"/>
      <c r="N16" s="110"/>
      <c r="O16" s="110"/>
    </row>
    <row r="17" spans="1:15" s="110" customFormat="1" ht="24.95" customHeight="1" x14ac:dyDescent="0.2">
      <c r="A17" s="193" t="s">
        <v>142</v>
      </c>
      <c r="B17" s="199" t="s">
        <v>220</v>
      </c>
      <c r="C17" s="113">
        <v>0.5048420384187966</v>
      </c>
      <c r="D17" s="115">
        <v>159</v>
      </c>
      <c r="E17" s="114">
        <v>164</v>
      </c>
      <c r="F17" s="114">
        <v>164</v>
      </c>
      <c r="G17" s="114">
        <v>158</v>
      </c>
      <c r="H17" s="140">
        <v>159</v>
      </c>
      <c r="I17" s="115">
        <v>0</v>
      </c>
      <c r="J17" s="116">
        <v>0</v>
      </c>
    </row>
    <row r="18" spans="1:15" s="287" customFormat="1" ht="24.95" customHeight="1" x14ac:dyDescent="0.2">
      <c r="A18" s="201" t="s">
        <v>144</v>
      </c>
      <c r="B18" s="202" t="s">
        <v>145</v>
      </c>
      <c r="C18" s="113">
        <v>3.5497698047309099</v>
      </c>
      <c r="D18" s="115">
        <v>1118</v>
      </c>
      <c r="E18" s="114">
        <v>1108</v>
      </c>
      <c r="F18" s="114">
        <v>1112</v>
      </c>
      <c r="G18" s="114">
        <v>1124</v>
      </c>
      <c r="H18" s="140">
        <v>1090</v>
      </c>
      <c r="I18" s="115">
        <v>28</v>
      </c>
      <c r="J18" s="116">
        <v>2.5688073394495414</v>
      </c>
      <c r="K18" s="110"/>
      <c r="L18" s="110"/>
      <c r="M18" s="110"/>
      <c r="N18" s="110"/>
      <c r="O18" s="110"/>
    </row>
    <row r="19" spans="1:15" s="110" customFormat="1" ht="24.95" customHeight="1" x14ac:dyDescent="0.2">
      <c r="A19" s="193" t="s">
        <v>146</v>
      </c>
      <c r="B19" s="199" t="s">
        <v>147</v>
      </c>
      <c r="C19" s="113">
        <v>16.875694554691222</v>
      </c>
      <c r="D19" s="115">
        <v>5315</v>
      </c>
      <c r="E19" s="114">
        <v>5391</v>
      </c>
      <c r="F19" s="114">
        <v>5281</v>
      </c>
      <c r="G19" s="114">
        <v>5202</v>
      </c>
      <c r="H19" s="140">
        <v>5208</v>
      </c>
      <c r="I19" s="115">
        <v>107</v>
      </c>
      <c r="J19" s="116">
        <v>2.0545314900153611</v>
      </c>
    </row>
    <row r="20" spans="1:15" s="287" customFormat="1" ht="24.95" customHeight="1" x14ac:dyDescent="0.2">
      <c r="A20" s="193" t="s">
        <v>148</v>
      </c>
      <c r="B20" s="199" t="s">
        <v>149</v>
      </c>
      <c r="C20" s="113">
        <v>6.467693284648357</v>
      </c>
      <c r="D20" s="115">
        <v>2037</v>
      </c>
      <c r="E20" s="114">
        <v>2093</v>
      </c>
      <c r="F20" s="114">
        <v>2163</v>
      </c>
      <c r="G20" s="114">
        <v>2278</v>
      </c>
      <c r="H20" s="140">
        <v>2307</v>
      </c>
      <c r="I20" s="115">
        <v>-270</v>
      </c>
      <c r="J20" s="116">
        <v>-11.703511053315994</v>
      </c>
      <c r="K20" s="110"/>
      <c r="L20" s="110"/>
      <c r="M20" s="110"/>
      <c r="N20" s="110"/>
      <c r="O20" s="110"/>
    </row>
    <row r="21" spans="1:15" s="110" customFormat="1" ht="24.95" customHeight="1" x14ac:dyDescent="0.2">
      <c r="A21" s="201" t="s">
        <v>150</v>
      </c>
      <c r="B21" s="202" t="s">
        <v>151</v>
      </c>
      <c r="C21" s="113">
        <v>11.49071281155739</v>
      </c>
      <c r="D21" s="115">
        <v>3619</v>
      </c>
      <c r="E21" s="114">
        <v>3798</v>
      </c>
      <c r="F21" s="114">
        <v>3834</v>
      </c>
      <c r="G21" s="114">
        <v>3752</v>
      </c>
      <c r="H21" s="140">
        <v>3611</v>
      </c>
      <c r="I21" s="115">
        <v>8</v>
      </c>
      <c r="J21" s="116">
        <v>0.22154527831625589</v>
      </c>
    </row>
    <row r="22" spans="1:15" s="110" customFormat="1" ht="24.95" customHeight="1" x14ac:dyDescent="0.2">
      <c r="A22" s="201" t="s">
        <v>152</v>
      </c>
      <c r="B22" s="199" t="s">
        <v>153</v>
      </c>
      <c r="C22" s="113">
        <v>0.97793300523892679</v>
      </c>
      <c r="D22" s="115">
        <v>308</v>
      </c>
      <c r="E22" s="114">
        <v>312</v>
      </c>
      <c r="F22" s="114">
        <v>337</v>
      </c>
      <c r="G22" s="114">
        <v>348</v>
      </c>
      <c r="H22" s="140">
        <v>351</v>
      </c>
      <c r="I22" s="115">
        <v>-43</v>
      </c>
      <c r="J22" s="116">
        <v>-12.250712250712251</v>
      </c>
    </row>
    <row r="23" spans="1:15" s="110" customFormat="1" ht="24.95" customHeight="1" x14ac:dyDescent="0.2">
      <c r="A23" s="193" t="s">
        <v>154</v>
      </c>
      <c r="B23" s="199" t="s">
        <v>155</v>
      </c>
      <c r="C23" s="113">
        <v>0.72392443244959515</v>
      </c>
      <c r="D23" s="115">
        <v>228</v>
      </c>
      <c r="E23" s="114">
        <v>230</v>
      </c>
      <c r="F23" s="114">
        <v>232</v>
      </c>
      <c r="G23" s="114">
        <v>239</v>
      </c>
      <c r="H23" s="140">
        <v>248</v>
      </c>
      <c r="I23" s="115">
        <v>-20</v>
      </c>
      <c r="J23" s="116">
        <v>-8.064516129032258</v>
      </c>
    </row>
    <row r="24" spans="1:15" s="110" customFormat="1" ht="24.95" customHeight="1" x14ac:dyDescent="0.2">
      <c r="A24" s="193" t="s">
        <v>156</v>
      </c>
      <c r="B24" s="199" t="s">
        <v>221</v>
      </c>
      <c r="C24" s="113">
        <v>7.9409430068264806</v>
      </c>
      <c r="D24" s="115">
        <v>2501</v>
      </c>
      <c r="E24" s="114">
        <v>2526</v>
      </c>
      <c r="F24" s="114">
        <v>2555</v>
      </c>
      <c r="G24" s="114">
        <v>2542</v>
      </c>
      <c r="H24" s="140">
        <v>2514</v>
      </c>
      <c r="I24" s="115">
        <v>-13</v>
      </c>
      <c r="J24" s="116">
        <v>-0.5171042163882259</v>
      </c>
    </row>
    <row r="25" spans="1:15" s="110" customFormat="1" ht="24.95" customHeight="1" x14ac:dyDescent="0.2">
      <c r="A25" s="193" t="s">
        <v>222</v>
      </c>
      <c r="B25" s="204" t="s">
        <v>159</v>
      </c>
      <c r="C25" s="113">
        <v>15.0119066518495</v>
      </c>
      <c r="D25" s="115">
        <v>4728</v>
      </c>
      <c r="E25" s="114">
        <v>5056</v>
      </c>
      <c r="F25" s="114">
        <v>5129</v>
      </c>
      <c r="G25" s="114">
        <v>5158</v>
      </c>
      <c r="H25" s="140">
        <v>5259</v>
      </c>
      <c r="I25" s="115">
        <v>-531</v>
      </c>
      <c r="J25" s="116">
        <v>-10.096976611523104</v>
      </c>
    </row>
    <row r="26" spans="1:15" s="110" customFormat="1" ht="24.95" customHeight="1" x14ac:dyDescent="0.2">
      <c r="A26" s="201">
        <v>782.78300000000002</v>
      </c>
      <c r="B26" s="203" t="s">
        <v>160</v>
      </c>
      <c r="C26" s="113">
        <v>0.89538021908239407</v>
      </c>
      <c r="D26" s="115">
        <v>282</v>
      </c>
      <c r="E26" s="114">
        <v>318</v>
      </c>
      <c r="F26" s="114">
        <v>323</v>
      </c>
      <c r="G26" s="114">
        <v>317</v>
      </c>
      <c r="H26" s="140">
        <v>321</v>
      </c>
      <c r="I26" s="115">
        <v>-39</v>
      </c>
      <c r="J26" s="116">
        <v>-12.149532710280374</v>
      </c>
    </row>
    <row r="27" spans="1:15" s="110" customFormat="1" ht="24.95" customHeight="1" x14ac:dyDescent="0.2">
      <c r="A27" s="193" t="s">
        <v>161</v>
      </c>
      <c r="B27" s="199" t="s">
        <v>162</v>
      </c>
      <c r="C27" s="113">
        <v>0.14287982219399906</v>
      </c>
      <c r="D27" s="115">
        <v>45</v>
      </c>
      <c r="E27" s="114">
        <v>56</v>
      </c>
      <c r="F27" s="114">
        <v>52</v>
      </c>
      <c r="G27" s="114">
        <v>44</v>
      </c>
      <c r="H27" s="140">
        <v>35</v>
      </c>
      <c r="I27" s="115">
        <v>10</v>
      </c>
      <c r="J27" s="116">
        <v>28.571428571428573</v>
      </c>
    </row>
    <row r="28" spans="1:15" s="110" customFormat="1" ht="24.95" customHeight="1" x14ac:dyDescent="0.2">
      <c r="A28" s="193" t="s">
        <v>163</v>
      </c>
      <c r="B28" s="199" t="s">
        <v>164</v>
      </c>
      <c r="C28" s="113">
        <v>1.6447055088109224</v>
      </c>
      <c r="D28" s="115">
        <v>518</v>
      </c>
      <c r="E28" s="114">
        <v>565</v>
      </c>
      <c r="F28" s="114">
        <v>533</v>
      </c>
      <c r="G28" s="114">
        <v>527</v>
      </c>
      <c r="H28" s="140">
        <v>494</v>
      </c>
      <c r="I28" s="115">
        <v>24</v>
      </c>
      <c r="J28" s="116">
        <v>4.8582995951417001</v>
      </c>
    </row>
    <row r="29" spans="1:15" s="110" customFormat="1" ht="24.95" customHeight="1" x14ac:dyDescent="0.2">
      <c r="A29" s="193">
        <v>86</v>
      </c>
      <c r="B29" s="199" t="s">
        <v>165</v>
      </c>
      <c r="C29" s="113">
        <v>6.9630100015875538</v>
      </c>
      <c r="D29" s="115">
        <v>2193</v>
      </c>
      <c r="E29" s="114">
        <v>2192</v>
      </c>
      <c r="F29" s="114">
        <v>2189</v>
      </c>
      <c r="G29" s="114">
        <v>2166</v>
      </c>
      <c r="H29" s="140">
        <v>2186</v>
      </c>
      <c r="I29" s="115">
        <v>7</v>
      </c>
      <c r="J29" s="116">
        <v>0.32021957913998172</v>
      </c>
    </row>
    <row r="30" spans="1:15" s="110" customFormat="1" ht="24.95" customHeight="1" x14ac:dyDescent="0.2">
      <c r="A30" s="193">
        <v>87.88</v>
      </c>
      <c r="B30" s="204" t="s">
        <v>166</v>
      </c>
      <c r="C30" s="113">
        <v>4.7436100968407686</v>
      </c>
      <c r="D30" s="115">
        <v>1494</v>
      </c>
      <c r="E30" s="114">
        <v>1484</v>
      </c>
      <c r="F30" s="114">
        <v>1475</v>
      </c>
      <c r="G30" s="114">
        <v>1481</v>
      </c>
      <c r="H30" s="140">
        <v>1455</v>
      </c>
      <c r="I30" s="115">
        <v>39</v>
      </c>
      <c r="J30" s="116">
        <v>2.6804123711340204</v>
      </c>
    </row>
    <row r="31" spans="1:15" s="110" customFormat="1" ht="24.95" customHeight="1" x14ac:dyDescent="0.2">
      <c r="A31" s="193" t="s">
        <v>167</v>
      </c>
      <c r="B31" s="199" t="s">
        <v>168</v>
      </c>
      <c r="C31" s="113">
        <v>18.091760596920146</v>
      </c>
      <c r="D31" s="115">
        <v>5698</v>
      </c>
      <c r="E31" s="114">
        <v>5839</v>
      </c>
      <c r="F31" s="114">
        <v>6042</v>
      </c>
      <c r="G31" s="114">
        <v>5859</v>
      </c>
      <c r="H31" s="140">
        <v>5808</v>
      </c>
      <c r="I31" s="115">
        <v>-110</v>
      </c>
      <c r="J31" s="116">
        <v>-1.893939393939394</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0.70804889665026194</v>
      </c>
      <c r="D34" s="115">
        <v>223</v>
      </c>
      <c r="E34" s="114">
        <v>326</v>
      </c>
      <c r="F34" s="114">
        <v>230</v>
      </c>
      <c r="G34" s="114">
        <v>281</v>
      </c>
      <c r="H34" s="140">
        <v>203</v>
      </c>
      <c r="I34" s="115">
        <v>20</v>
      </c>
      <c r="J34" s="116">
        <v>9.8522167487684733</v>
      </c>
    </row>
    <row r="35" spans="1:10" s="110" customFormat="1" ht="24.95" customHeight="1" x14ac:dyDescent="0.2">
      <c r="A35" s="292" t="s">
        <v>171</v>
      </c>
      <c r="B35" s="293" t="s">
        <v>172</v>
      </c>
      <c r="C35" s="113">
        <v>7.3186220034926182</v>
      </c>
      <c r="D35" s="115">
        <v>2305</v>
      </c>
      <c r="E35" s="114">
        <v>2360</v>
      </c>
      <c r="F35" s="114">
        <v>2378</v>
      </c>
      <c r="G35" s="114">
        <v>2384</v>
      </c>
      <c r="H35" s="140">
        <v>2340</v>
      </c>
      <c r="I35" s="115">
        <v>-35</v>
      </c>
      <c r="J35" s="116">
        <v>-1.4957264957264957</v>
      </c>
    </row>
    <row r="36" spans="1:10" s="110" customFormat="1" ht="24.95" customHeight="1" x14ac:dyDescent="0.2">
      <c r="A36" s="294" t="s">
        <v>173</v>
      </c>
      <c r="B36" s="295" t="s">
        <v>174</v>
      </c>
      <c r="C36" s="125">
        <v>91.970153992697249</v>
      </c>
      <c r="D36" s="143">
        <v>28966</v>
      </c>
      <c r="E36" s="144">
        <v>29860</v>
      </c>
      <c r="F36" s="144">
        <v>30145</v>
      </c>
      <c r="G36" s="144">
        <v>29913</v>
      </c>
      <c r="H36" s="145">
        <v>29797</v>
      </c>
      <c r="I36" s="143">
        <v>-831</v>
      </c>
      <c r="J36" s="146">
        <v>-2.7888713628888815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31495</v>
      </c>
      <c r="F11" s="264">
        <v>32547</v>
      </c>
      <c r="G11" s="264">
        <v>32755</v>
      </c>
      <c r="H11" s="264">
        <v>32580</v>
      </c>
      <c r="I11" s="265">
        <v>32344</v>
      </c>
      <c r="J11" s="263">
        <v>-849</v>
      </c>
      <c r="K11" s="266">
        <v>-2.6249072470937422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44.461025559612636</v>
      </c>
      <c r="E13" s="115">
        <v>14003</v>
      </c>
      <c r="F13" s="114">
        <v>14408</v>
      </c>
      <c r="G13" s="114">
        <v>14355</v>
      </c>
      <c r="H13" s="114">
        <v>14257</v>
      </c>
      <c r="I13" s="140">
        <v>14076</v>
      </c>
      <c r="J13" s="115">
        <v>-73</v>
      </c>
      <c r="K13" s="116">
        <v>-0.51861324239840867</v>
      </c>
    </row>
    <row r="14" spans="1:15" ht="15.95" customHeight="1" x14ac:dyDescent="0.2">
      <c r="A14" s="306" t="s">
        <v>230</v>
      </c>
      <c r="B14" s="307"/>
      <c r="C14" s="308"/>
      <c r="D14" s="113">
        <v>45.057945705667564</v>
      </c>
      <c r="E14" s="115">
        <v>14191</v>
      </c>
      <c r="F14" s="114">
        <v>14741</v>
      </c>
      <c r="G14" s="114">
        <v>14859</v>
      </c>
      <c r="H14" s="114">
        <v>14892</v>
      </c>
      <c r="I14" s="140">
        <v>14858</v>
      </c>
      <c r="J14" s="115">
        <v>-667</v>
      </c>
      <c r="K14" s="116">
        <v>-4.4891640866873068</v>
      </c>
    </row>
    <row r="15" spans="1:15" ht="15.95" customHeight="1" x14ac:dyDescent="0.2">
      <c r="A15" s="306" t="s">
        <v>231</v>
      </c>
      <c r="B15" s="307"/>
      <c r="C15" s="308"/>
      <c r="D15" s="113">
        <v>4.2070169868233052</v>
      </c>
      <c r="E15" s="115">
        <v>1325</v>
      </c>
      <c r="F15" s="114">
        <v>1376</v>
      </c>
      <c r="G15" s="114">
        <v>1344</v>
      </c>
      <c r="H15" s="114">
        <v>1372</v>
      </c>
      <c r="I15" s="140">
        <v>1398</v>
      </c>
      <c r="J15" s="115">
        <v>-73</v>
      </c>
      <c r="K15" s="116">
        <v>-5.221745350500715</v>
      </c>
    </row>
    <row r="16" spans="1:15" ht="15.95" customHeight="1" x14ac:dyDescent="0.2">
      <c r="A16" s="306" t="s">
        <v>232</v>
      </c>
      <c r="B16" s="307"/>
      <c r="C16" s="308"/>
      <c r="D16" s="113">
        <v>2.819495157961581</v>
      </c>
      <c r="E16" s="115">
        <v>888</v>
      </c>
      <c r="F16" s="114">
        <v>915</v>
      </c>
      <c r="G16" s="114">
        <v>1102</v>
      </c>
      <c r="H16" s="114">
        <v>934</v>
      </c>
      <c r="I16" s="140">
        <v>878</v>
      </c>
      <c r="J16" s="115">
        <v>10</v>
      </c>
      <c r="K16" s="116">
        <v>1.1389521640091116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0.48261628829973013</v>
      </c>
      <c r="E18" s="115">
        <v>152</v>
      </c>
      <c r="F18" s="114">
        <v>150</v>
      </c>
      <c r="G18" s="114">
        <v>153</v>
      </c>
      <c r="H18" s="114">
        <v>175</v>
      </c>
      <c r="I18" s="140">
        <v>152</v>
      </c>
      <c r="J18" s="115">
        <v>0</v>
      </c>
      <c r="K18" s="116">
        <v>0</v>
      </c>
    </row>
    <row r="19" spans="1:11" ht="14.1" customHeight="1" x14ac:dyDescent="0.2">
      <c r="A19" s="306" t="s">
        <v>235</v>
      </c>
      <c r="B19" s="307" t="s">
        <v>236</v>
      </c>
      <c r="C19" s="308"/>
      <c r="D19" s="113">
        <v>0.3143356088267979</v>
      </c>
      <c r="E19" s="115">
        <v>99</v>
      </c>
      <c r="F19" s="114">
        <v>96</v>
      </c>
      <c r="G19" s="114">
        <v>101</v>
      </c>
      <c r="H19" s="114">
        <v>122</v>
      </c>
      <c r="I19" s="140">
        <v>97</v>
      </c>
      <c r="J19" s="115">
        <v>2</v>
      </c>
      <c r="K19" s="116">
        <v>2.0618556701030926</v>
      </c>
    </row>
    <row r="20" spans="1:11" ht="14.1" customHeight="1" x14ac:dyDescent="0.2">
      <c r="A20" s="306">
        <v>12</v>
      </c>
      <c r="B20" s="307" t="s">
        <v>237</v>
      </c>
      <c r="C20" s="308"/>
      <c r="D20" s="113">
        <v>1.2414668995078584</v>
      </c>
      <c r="E20" s="115">
        <v>391</v>
      </c>
      <c r="F20" s="114">
        <v>525</v>
      </c>
      <c r="G20" s="114">
        <v>414</v>
      </c>
      <c r="H20" s="114">
        <v>413</v>
      </c>
      <c r="I20" s="140">
        <v>405</v>
      </c>
      <c r="J20" s="115">
        <v>-14</v>
      </c>
      <c r="K20" s="116">
        <v>-3.4567901234567899</v>
      </c>
    </row>
    <row r="21" spans="1:11" ht="14.1" customHeight="1" x14ac:dyDescent="0.2">
      <c r="A21" s="306">
        <v>21</v>
      </c>
      <c r="B21" s="307" t="s">
        <v>238</v>
      </c>
      <c r="C21" s="308"/>
      <c r="D21" s="113">
        <v>6.3502143197332911E-2</v>
      </c>
      <c r="E21" s="115">
        <v>20</v>
      </c>
      <c r="F21" s="114">
        <v>18</v>
      </c>
      <c r="G21" s="114">
        <v>18</v>
      </c>
      <c r="H21" s="114">
        <v>21</v>
      </c>
      <c r="I21" s="140">
        <v>19</v>
      </c>
      <c r="J21" s="115">
        <v>1</v>
      </c>
      <c r="K21" s="116">
        <v>5.2631578947368425</v>
      </c>
    </row>
    <row r="22" spans="1:11" ht="14.1" customHeight="1" x14ac:dyDescent="0.2">
      <c r="A22" s="306">
        <v>22</v>
      </c>
      <c r="B22" s="307" t="s">
        <v>239</v>
      </c>
      <c r="C22" s="308"/>
      <c r="D22" s="113">
        <v>0.295284965867598</v>
      </c>
      <c r="E22" s="115">
        <v>93</v>
      </c>
      <c r="F22" s="114">
        <v>92</v>
      </c>
      <c r="G22" s="114">
        <v>95</v>
      </c>
      <c r="H22" s="114">
        <v>96</v>
      </c>
      <c r="I22" s="140">
        <v>95</v>
      </c>
      <c r="J22" s="115">
        <v>-2</v>
      </c>
      <c r="K22" s="116">
        <v>-2.1052631578947367</v>
      </c>
    </row>
    <row r="23" spans="1:11" ht="14.1" customHeight="1" x14ac:dyDescent="0.2">
      <c r="A23" s="306">
        <v>23</v>
      </c>
      <c r="B23" s="307" t="s">
        <v>240</v>
      </c>
      <c r="C23" s="308"/>
      <c r="D23" s="113">
        <v>0.29210985870773137</v>
      </c>
      <c r="E23" s="115">
        <v>92</v>
      </c>
      <c r="F23" s="114">
        <v>87</v>
      </c>
      <c r="G23" s="114">
        <v>125</v>
      </c>
      <c r="H23" s="114">
        <v>123</v>
      </c>
      <c r="I23" s="140">
        <v>123</v>
      </c>
      <c r="J23" s="115">
        <v>-31</v>
      </c>
      <c r="K23" s="116">
        <v>-25.203252032520325</v>
      </c>
    </row>
    <row r="24" spans="1:11" ht="14.1" customHeight="1" x14ac:dyDescent="0.2">
      <c r="A24" s="306">
        <v>24</v>
      </c>
      <c r="B24" s="307" t="s">
        <v>241</v>
      </c>
      <c r="C24" s="308"/>
      <c r="D24" s="113">
        <v>0.61597078901412927</v>
      </c>
      <c r="E24" s="115">
        <v>194</v>
      </c>
      <c r="F24" s="114">
        <v>200</v>
      </c>
      <c r="G24" s="114">
        <v>216</v>
      </c>
      <c r="H24" s="114">
        <v>207</v>
      </c>
      <c r="I24" s="140">
        <v>194</v>
      </c>
      <c r="J24" s="115">
        <v>0</v>
      </c>
      <c r="K24" s="116">
        <v>0</v>
      </c>
    </row>
    <row r="25" spans="1:11" ht="14.1" customHeight="1" x14ac:dyDescent="0.2">
      <c r="A25" s="306">
        <v>25</v>
      </c>
      <c r="B25" s="307" t="s">
        <v>242</v>
      </c>
      <c r="C25" s="308"/>
      <c r="D25" s="113">
        <v>0.91760596920146054</v>
      </c>
      <c r="E25" s="115">
        <v>289</v>
      </c>
      <c r="F25" s="114">
        <v>264</v>
      </c>
      <c r="G25" s="114">
        <v>298</v>
      </c>
      <c r="H25" s="114">
        <v>299</v>
      </c>
      <c r="I25" s="140">
        <v>288</v>
      </c>
      <c r="J25" s="115">
        <v>1</v>
      </c>
      <c r="K25" s="116">
        <v>0.34722222222222221</v>
      </c>
    </row>
    <row r="26" spans="1:11" ht="14.1" customHeight="1" x14ac:dyDescent="0.2">
      <c r="A26" s="306">
        <v>26</v>
      </c>
      <c r="B26" s="307" t="s">
        <v>243</v>
      </c>
      <c r="C26" s="308"/>
      <c r="D26" s="113">
        <v>0.55246864581679633</v>
      </c>
      <c r="E26" s="115">
        <v>174</v>
      </c>
      <c r="F26" s="114">
        <v>174</v>
      </c>
      <c r="G26" s="114">
        <v>169</v>
      </c>
      <c r="H26" s="114">
        <v>162</v>
      </c>
      <c r="I26" s="140">
        <v>153</v>
      </c>
      <c r="J26" s="115">
        <v>21</v>
      </c>
      <c r="K26" s="116">
        <v>13.725490196078431</v>
      </c>
    </row>
    <row r="27" spans="1:11" ht="14.1" customHeight="1" x14ac:dyDescent="0.2">
      <c r="A27" s="306">
        <v>27</v>
      </c>
      <c r="B27" s="307" t="s">
        <v>244</v>
      </c>
      <c r="C27" s="308"/>
      <c r="D27" s="113">
        <v>0.21273217971106526</v>
      </c>
      <c r="E27" s="115">
        <v>67</v>
      </c>
      <c r="F27" s="114">
        <v>73</v>
      </c>
      <c r="G27" s="114">
        <v>75</v>
      </c>
      <c r="H27" s="114">
        <v>75</v>
      </c>
      <c r="I27" s="140">
        <v>72</v>
      </c>
      <c r="J27" s="115">
        <v>-5</v>
      </c>
      <c r="K27" s="116">
        <v>-6.9444444444444446</v>
      </c>
    </row>
    <row r="28" spans="1:11" ht="14.1" customHeight="1" x14ac:dyDescent="0.2">
      <c r="A28" s="306">
        <v>28</v>
      </c>
      <c r="B28" s="307" t="s">
        <v>245</v>
      </c>
      <c r="C28" s="308"/>
      <c r="D28" s="113">
        <v>0.26353389426893159</v>
      </c>
      <c r="E28" s="115">
        <v>83</v>
      </c>
      <c r="F28" s="114">
        <v>97</v>
      </c>
      <c r="G28" s="114">
        <v>95</v>
      </c>
      <c r="H28" s="114">
        <v>101</v>
      </c>
      <c r="I28" s="140">
        <v>100</v>
      </c>
      <c r="J28" s="115">
        <v>-17</v>
      </c>
      <c r="K28" s="116">
        <v>-17</v>
      </c>
    </row>
    <row r="29" spans="1:11" ht="14.1" customHeight="1" x14ac:dyDescent="0.2">
      <c r="A29" s="306">
        <v>29</v>
      </c>
      <c r="B29" s="307" t="s">
        <v>246</v>
      </c>
      <c r="C29" s="308"/>
      <c r="D29" s="113">
        <v>2.9242736942371805</v>
      </c>
      <c r="E29" s="115">
        <v>921</v>
      </c>
      <c r="F29" s="114">
        <v>988</v>
      </c>
      <c r="G29" s="114">
        <v>966</v>
      </c>
      <c r="H29" s="114">
        <v>943</v>
      </c>
      <c r="I29" s="140">
        <v>945</v>
      </c>
      <c r="J29" s="115">
        <v>-24</v>
      </c>
      <c r="K29" s="116">
        <v>-2.5396825396825395</v>
      </c>
    </row>
    <row r="30" spans="1:11" ht="14.1" customHeight="1" x14ac:dyDescent="0.2">
      <c r="A30" s="306" t="s">
        <v>247</v>
      </c>
      <c r="B30" s="307" t="s">
        <v>248</v>
      </c>
      <c r="C30" s="308"/>
      <c r="D30" s="113">
        <v>0.57151928877599623</v>
      </c>
      <c r="E30" s="115">
        <v>180</v>
      </c>
      <c r="F30" s="114">
        <v>177</v>
      </c>
      <c r="G30" s="114" t="s">
        <v>514</v>
      </c>
      <c r="H30" s="114" t="s">
        <v>514</v>
      </c>
      <c r="I30" s="140">
        <v>158</v>
      </c>
      <c r="J30" s="115">
        <v>22</v>
      </c>
      <c r="K30" s="116">
        <v>13.924050632911392</v>
      </c>
    </row>
    <row r="31" spans="1:11" ht="14.1" customHeight="1" x14ac:dyDescent="0.2">
      <c r="A31" s="306" t="s">
        <v>249</v>
      </c>
      <c r="B31" s="307" t="s">
        <v>250</v>
      </c>
      <c r="C31" s="308"/>
      <c r="D31" s="113">
        <v>2.3527544054611842</v>
      </c>
      <c r="E31" s="115">
        <v>741</v>
      </c>
      <c r="F31" s="114">
        <v>811</v>
      </c>
      <c r="G31" s="114">
        <v>787</v>
      </c>
      <c r="H31" s="114">
        <v>769</v>
      </c>
      <c r="I31" s="140">
        <v>787</v>
      </c>
      <c r="J31" s="115">
        <v>-46</v>
      </c>
      <c r="K31" s="116">
        <v>-5.8449809402795427</v>
      </c>
    </row>
    <row r="32" spans="1:11" ht="14.1" customHeight="1" x14ac:dyDescent="0.2">
      <c r="A32" s="306">
        <v>31</v>
      </c>
      <c r="B32" s="307" t="s">
        <v>251</v>
      </c>
      <c r="C32" s="308"/>
      <c r="D32" s="113">
        <v>0.16510557231306558</v>
      </c>
      <c r="E32" s="115">
        <v>52</v>
      </c>
      <c r="F32" s="114">
        <v>48</v>
      </c>
      <c r="G32" s="114">
        <v>56</v>
      </c>
      <c r="H32" s="114">
        <v>58</v>
      </c>
      <c r="I32" s="140">
        <v>56</v>
      </c>
      <c r="J32" s="115">
        <v>-4</v>
      </c>
      <c r="K32" s="116">
        <v>-7.1428571428571432</v>
      </c>
    </row>
    <row r="33" spans="1:11" ht="14.1" customHeight="1" x14ac:dyDescent="0.2">
      <c r="A33" s="306">
        <v>32</v>
      </c>
      <c r="B33" s="307" t="s">
        <v>252</v>
      </c>
      <c r="C33" s="308"/>
      <c r="D33" s="113">
        <v>0.91125575488172728</v>
      </c>
      <c r="E33" s="115">
        <v>287</v>
      </c>
      <c r="F33" s="114">
        <v>271</v>
      </c>
      <c r="G33" s="114">
        <v>287</v>
      </c>
      <c r="H33" s="114">
        <v>325</v>
      </c>
      <c r="I33" s="140">
        <v>300</v>
      </c>
      <c r="J33" s="115">
        <v>-13</v>
      </c>
      <c r="K33" s="116">
        <v>-4.333333333333333</v>
      </c>
    </row>
    <row r="34" spans="1:11" ht="14.1" customHeight="1" x14ac:dyDescent="0.2">
      <c r="A34" s="306">
        <v>33</v>
      </c>
      <c r="B34" s="307" t="s">
        <v>253</v>
      </c>
      <c r="C34" s="308"/>
      <c r="D34" s="113">
        <v>0.45404032386093029</v>
      </c>
      <c r="E34" s="115">
        <v>143</v>
      </c>
      <c r="F34" s="114">
        <v>141</v>
      </c>
      <c r="G34" s="114">
        <v>142</v>
      </c>
      <c r="H34" s="114">
        <v>144</v>
      </c>
      <c r="I34" s="140">
        <v>142</v>
      </c>
      <c r="J34" s="115">
        <v>1</v>
      </c>
      <c r="K34" s="116">
        <v>0.70422535211267601</v>
      </c>
    </row>
    <row r="35" spans="1:11" ht="14.1" customHeight="1" x14ac:dyDescent="0.2">
      <c r="A35" s="306">
        <v>34</v>
      </c>
      <c r="B35" s="307" t="s">
        <v>254</v>
      </c>
      <c r="C35" s="308"/>
      <c r="D35" s="113">
        <v>4.2832195586601047</v>
      </c>
      <c r="E35" s="115">
        <v>1349</v>
      </c>
      <c r="F35" s="114">
        <v>1382</v>
      </c>
      <c r="G35" s="114">
        <v>1386</v>
      </c>
      <c r="H35" s="114">
        <v>1377</v>
      </c>
      <c r="I35" s="140">
        <v>1373</v>
      </c>
      <c r="J35" s="115">
        <v>-24</v>
      </c>
      <c r="K35" s="116">
        <v>-1.7479970866715222</v>
      </c>
    </row>
    <row r="36" spans="1:11" ht="14.1" customHeight="1" x14ac:dyDescent="0.2">
      <c r="A36" s="306">
        <v>41</v>
      </c>
      <c r="B36" s="307" t="s">
        <v>255</v>
      </c>
      <c r="C36" s="308"/>
      <c r="D36" s="113">
        <v>0.17780600095253216</v>
      </c>
      <c r="E36" s="115">
        <v>56</v>
      </c>
      <c r="F36" s="114">
        <v>52</v>
      </c>
      <c r="G36" s="114">
        <v>55</v>
      </c>
      <c r="H36" s="114">
        <v>50</v>
      </c>
      <c r="I36" s="140">
        <v>48</v>
      </c>
      <c r="J36" s="115">
        <v>8</v>
      </c>
      <c r="K36" s="116">
        <v>16.666666666666668</v>
      </c>
    </row>
    <row r="37" spans="1:11" ht="14.1" customHeight="1" x14ac:dyDescent="0.2">
      <c r="A37" s="306">
        <v>42</v>
      </c>
      <c r="B37" s="307" t="s">
        <v>256</v>
      </c>
      <c r="C37" s="308"/>
      <c r="D37" s="113">
        <v>4.1276393078266395E-2</v>
      </c>
      <c r="E37" s="115">
        <v>13</v>
      </c>
      <c r="F37" s="114">
        <v>13</v>
      </c>
      <c r="G37" s="114">
        <v>16</v>
      </c>
      <c r="H37" s="114">
        <v>15</v>
      </c>
      <c r="I37" s="140">
        <v>13</v>
      </c>
      <c r="J37" s="115">
        <v>0</v>
      </c>
      <c r="K37" s="116">
        <v>0</v>
      </c>
    </row>
    <row r="38" spans="1:11" ht="14.1" customHeight="1" x14ac:dyDescent="0.2">
      <c r="A38" s="306">
        <v>43</v>
      </c>
      <c r="B38" s="307" t="s">
        <v>257</v>
      </c>
      <c r="C38" s="308"/>
      <c r="D38" s="113">
        <v>0.27623432290839817</v>
      </c>
      <c r="E38" s="115">
        <v>87</v>
      </c>
      <c r="F38" s="114">
        <v>90</v>
      </c>
      <c r="G38" s="114">
        <v>92</v>
      </c>
      <c r="H38" s="114">
        <v>93</v>
      </c>
      <c r="I38" s="140">
        <v>89</v>
      </c>
      <c r="J38" s="115">
        <v>-2</v>
      </c>
      <c r="K38" s="116">
        <v>-2.2471910112359552</v>
      </c>
    </row>
    <row r="39" spans="1:11" ht="14.1" customHeight="1" x14ac:dyDescent="0.2">
      <c r="A39" s="306">
        <v>51</v>
      </c>
      <c r="B39" s="307" t="s">
        <v>258</v>
      </c>
      <c r="C39" s="308"/>
      <c r="D39" s="113">
        <v>7.8742657564692804</v>
      </c>
      <c r="E39" s="115">
        <v>2480</v>
      </c>
      <c r="F39" s="114">
        <v>2469</v>
      </c>
      <c r="G39" s="114">
        <v>2434</v>
      </c>
      <c r="H39" s="114">
        <v>2415</v>
      </c>
      <c r="I39" s="140">
        <v>2448</v>
      </c>
      <c r="J39" s="115">
        <v>32</v>
      </c>
      <c r="K39" s="116">
        <v>1.3071895424836601</v>
      </c>
    </row>
    <row r="40" spans="1:11" ht="14.1" customHeight="1" x14ac:dyDescent="0.2">
      <c r="A40" s="306" t="s">
        <v>259</v>
      </c>
      <c r="B40" s="307" t="s">
        <v>260</v>
      </c>
      <c r="C40" s="308"/>
      <c r="D40" s="113">
        <v>7.6266073979996829</v>
      </c>
      <c r="E40" s="115">
        <v>2402</v>
      </c>
      <c r="F40" s="114">
        <v>2394</v>
      </c>
      <c r="G40" s="114">
        <v>2360</v>
      </c>
      <c r="H40" s="114">
        <v>2325</v>
      </c>
      <c r="I40" s="140">
        <v>2356</v>
      </c>
      <c r="J40" s="115">
        <v>46</v>
      </c>
      <c r="K40" s="116">
        <v>1.9524617996604414</v>
      </c>
    </row>
    <row r="41" spans="1:11" ht="14.1" customHeight="1" x14ac:dyDescent="0.2">
      <c r="A41" s="306"/>
      <c r="B41" s="307" t="s">
        <v>261</v>
      </c>
      <c r="C41" s="308"/>
      <c r="D41" s="113">
        <v>5.48023495792983</v>
      </c>
      <c r="E41" s="115">
        <v>1726</v>
      </c>
      <c r="F41" s="114">
        <v>1680</v>
      </c>
      <c r="G41" s="114">
        <v>1635</v>
      </c>
      <c r="H41" s="114">
        <v>1522</v>
      </c>
      <c r="I41" s="140">
        <v>1552</v>
      </c>
      <c r="J41" s="115">
        <v>174</v>
      </c>
      <c r="K41" s="116">
        <v>11.211340206185566</v>
      </c>
    </row>
    <row r="42" spans="1:11" ht="14.1" customHeight="1" x14ac:dyDescent="0.2">
      <c r="A42" s="306">
        <v>52</v>
      </c>
      <c r="B42" s="307" t="s">
        <v>262</v>
      </c>
      <c r="C42" s="308"/>
      <c r="D42" s="113">
        <v>4.5943800603270359</v>
      </c>
      <c r="E42" s="115">
        <v>1447</v>
      </c>
      <c r="F42" s="114">
        <v>1521</v>
      </c>
      <c r="G42" s="114">
        <v>1506</v>
      </c>
      <c r="H42" s="114">
        <v>1533</v>
      </c>
      <c r="I42" s="140">
        <v>1550</v>
      </c>
      <c r="J42" s="115">
        <v>-103</v>
      </c>
      <c r="K42" s="116">
        <v>-6.645161290322581</v>
      </c>
    </row>
    <row r="43" spans="1:11" ht="14.1" customHeight="1" x14ac:dyDescent="0.2">
      <c r="A43" s="306" t="s">
        <v>263</v>
      </c>
      <c r="B43" s="307" t="s">
        <v>264</v>
      </c>
      <c r="C43" s="308"/>
      <c r="D43" s="113">
        <v>4.5181774884902364</v>
      </c>
      <c r="E43" s="115">
        <v>1423</v>
      </c>
      <c r="F43" s="114">
        <v>1494</v>
      </c>
      <c r="G43" s="114">
        <v>1476</v>
      </c>
      <c r="H43" s="114">
        <v>1507</v>
      </c>
      <c r="I43" s="140">
        <v>1524</v>
      </c>
      <c r="J43" s="115">
        <v>-101</v>
      </c>
      <c r="K43" s="116">
        <v>-6.6272965879265096</v>
      </c>
    </row>
    <row r="44" spans="1:11" ht="14.1" customHeight="1" x14ac:dyDescent="0.2">
      <c r="A44" s="306">
        <v>53</v>
      </c>
      <c r="B44" s="307" t="s">
        <v>265</v>
      </c>
      <c r="C44" s="308"/>
      <c r="D44" s="113">
        <v>5.775519923797428</v>
      </c>
      <c r="E44" s="115">
        <v>1819</v>
      </c>
      <c r="F44" s="114">
        <v>1945</v>
      </c>
      <c r="G44" s="114">
        <v>1957</v>
      </c>
      <c r="H44" s="114">
        <v>2008</v>
      </c>
      <c r="I44" s="140">
        <v>2048</v>
      </c>
      <c r="J44" s="115">
        <v>-229</v>
      </c>
      <c r="K44" s="116">
        <v>-11.181640625</v>
      </c>
    </row>
    <row r="45" spans="1:11" ht="14.1" customHeight="1" x14ac:dyDescent="0.2">
      <c r="A45" s="306" t="s">
        <v>266</v>
      </c>
      <c r="B45" s="307" t="s">
        <v>267</v>
      </c>
      <c r="C45" s="308"/>
      <c r="D45" s="113">
        <v>5.7278933163994283</v>
      </c>
      <c r="E45" s="115">
        <v>1804</v>
      </c>
      <c r="F45" s="114">
        <v>1932</v>
      </c>
      <c r="G45" s="114">
        <v>1946</v>
      </c>
      <c r="H45" s="114">
        <v>1999</v>
      </c>
      <c r="I45" s="140">
        <v>2038</v>
      </c>
      <c r="J45" s="115">
        <v>-234</v>
      </c>
      <c r="K45" s="116">
        <v>-11.481844946025515</v>
      </c>
    </row>
    <row r="46" spans="1:11" ht="14.1" customHeight="1" x14ac:dyDescent="0.2">
      <c r="A46" s="306">
        <v>54</v>
      </c>
      <c r="B46" s="307" t="s">
        <v>268</v>
      </c>
      <c r="C46" s="308"/>
      <c r="D46" s="113">
        <v>14.996031116050167</v>
      </c>
      <c r="E46" s="115">
        <v>4723</v>
      </c>
      <c r="F46" s="114">
        <v>4868</v>
      </c>
      <c r="G46" s="114">
        <v>4984</v>
      </c>
      <c r="H46" s="114">
        <v>4884</v>
      </c>
      <c r="I46" s="140">
        <v>4917</v>
      </c>
      <c r="J46" s="115">
        <v>-194</v>
      </c>
      <c r="K46" s="116">
        <v>-3.9454952206630058</v>
      </c>
    </row>
    <row r="47" spans="1:11" ht="14.1" customHeight="1" x14ac:dyDescent="0.2">
      <c r="A47" s="306">
        <v>61</v>
      </c>
      <c r="B47" s="307" t="s">
        <v>269</v>
      </c>
      <c r="C47" s="308"/>
      <c r="D47" s="113">
        <v>0.52071757421812981</v>
      </c>
      <c r="E47" s="115">
        <v>164</v>
      </c>
      <c r="F47" s="114">
        <v>169</v>
      </c>
      <c r="G47" s="114">
        <v>164</v>
      </c>
      <c r="H47" s="114">
        <v>151</v>
      </c>
      <c r="I47" s="140">
        <v>154</v>
      </c>
      <c r="J47" s="115">
        <v>10</v>
      </c>
      <c r="K47" s="116">
        <v>6.4935064935064934</v>
      </c>
    </row>
    <row r="48" spans="1:11" ht="14.1" customHeight="1" x14ac:dyDescent="0.2">
      <c r="A48" s="306">
        <v>62</v>
      </c>
      <c r="B48" s="307" t="s">
        <v>270</v>
      </c>
      <c r="C48" s="308"/>
      <c r="D48" s="113">
        <v>14.284807112240038</v>
      </c>
      <c r="E48" s="115">
        <v>4499</v>
      </c>
      <c r="F48" s="114">
        <v>4589</v>
      </c>
      <c r="G48" s="114">
        <v>4586</v>
      </c>
      <c r="H48" s="114">
        <v>4590</v>
      </c>
      <c r="I48" s="140">
        <v>4552</v>
      </c>
      <c r="J48" s="115">
        <v>-53</v>
      </c>
      <c r="K48" s="116">
        <v>-1.1643233743409491</v>
      </c>
    </row>
    <row r="49" spans="1:11" ht="14.1" customHeight="1" x14ac:dyDescent="0.2">
      <c r="A49" s="306">
        <v>63</v>
      </c>
      <c r="B49" s="307" t="s">
        <v>271</v>
      </c>
      <c r="C49" s="308"/>
      <c r="D49" s="113">
        <v>9.6396253373551364</v>
      </c>
      <c r="E49" s="115">
        <v>3036</v>
      </c>
      <c r="F49" s="114">
        <v>3167</v>
      </c>
      <c r="G49" s="114">
        <v>3318</v>
      </c>
      <c r="H49" s="114">
        <v>3236</v>
      </c>
      <c r="I49" s="140">
        <v>3063</v>
      </c>
      <c r="J49" s="115">
        <v>-27</v>
      </c>
      <c r="K49" s="116">
        <v>-0.88148873653281101</v>
      </c>
    </row>
    <row r="50" spans="1:11" ht="14.1" customHeight="1" x14ac:dyDescent="0.2">
      <c r="A50" s="306" t="s">
        <v>272</v>
      </c>
      <c r="B50" s="307" t="s">
        <v>273</v>
      </c>
      <c r="C50" s="308"/>
      <c r="D50" s="113">
        <v>0.37466264486426415</v>
      </c>
      <c r="E50" s="115">
        <v>118</v>
      </c>
      <c r="F50" s="114">
        <v>135</v>
      </c>
      <c r="G50" s="114">
        <v>137</v>
      </c>
      <c r="H50" s="114">
        <v>139</v>
      </c>
      <c r="I50" s="140">
        <v>137</v>
      </c>
      <c r="J50" s="115">
        <v>-19</v>
      </c>
      <c r="K50" s="116">
        <v>-13.868613138686131</v>
      </c>
    </row>
    <row r="51" spans="1:11" ht="14.1" customHeight="1" x14ac:dyDescent="0.2">
      <c r="A51" s="306" t="s">
        <v>274</v>
      </c>
      <c r="B51" s="307" t="s">
        <v>275</v>
      </c>
      <c r="C51" s="308"/>
      <c r="D51" s="113">
        <v>8.9569772979838067</v>
      </c>
      <c r="E51" s="115">
        <v>2821</v>
      </c>
      <c r="F51" s="114">
        <v>2928</v>
      </c>
      <c r="G51" s="114">
        <v>3069</v>
      </c>
      <c r="H51" s="114">
        <v>2990</v>
      </c>
      <c r="I51" s="140">
        <v>2824</v>
      </c>
      <c r="J51" s="115">
        <v>-3</v>
      </c>
      <c r="K51" s="116">
        <v>-0.10623229461756374</v>
      </c>
    </row>
    <row r="52" spans="1:11" ht="14.1" customHeight="1" x14ac:dyDescent="0.2">
      <c r="A52" s="306">
        <v>71</v>
      </c>
      <c r="B52" s="307" t="s">
        <v>276</v>
      </c>
      <c r="C52" s="308"/>
      <c r="D52" s="113">
        <v>10.093665661216066</v>
      </c>
      <c r="E52" s="115">
        <v>3179</v>
      </c>
      <c r="F52" s="114">
        <v>3299</v>
      </c>
      <c r="G52" s="114">
        <v>3282</v>
      </c>
      <c r="H52" s="114">
        <v>3306</v>
      </c>
      <c r="I52" s="140">
        <v>3302</v>
      </c>
      <c r="J52" s="115">
        <v>-123</v>
      </c>
      <c r="K52" s="116">
        <v>-3.7250151423379769</v>
      </c>
    </row>
    <row r="53" spans="1:11" ht="14.1" customHeight="1" x14ac:dyDescent="0.2">
      <c r="A53" s="306" t="s">
        <v>277</v>
      </c>
      <c r="B53" s="307" t="s">
        <v>278</v>
      </c>
      <c r="C53" s="308"/>
      <c r="D53" s="113">
        <v>0.71757421812986188</v>
      </c>
      <c r="E53" s="115">
        <v>226</v>
      </c>
      <c r="F53" s="114">
        <v>231</v>
      </c>
      <c r="G53" s="114">
        <v>229</v>
      </c>
      <c r="H53" s="114">
        <v>240</v>
      </c>
      <c r="I53" s="140">
        <v>244</v>
      </c>
      <c r="J53" s="115">
        <v>-18</v>
      </c>
      <c r="K53" s="116">
        <v>-7.3770491803278686</v>
      </c>
    </row>
    <row r="54" spans="1:11" ht="14.1" customHeight="1" x14ac:dyDescent="0.2">
      <c r="A54" s="306" t="s">
        <v>279</v>
      </c>
      <c r="B54" s="307" t="s">
        <v>280</v>
      </c>
      <c r="C54" s="308"/>
      <c r="D54" s="113">
        <v>9.0744562628988721</v>
      </c>
      <c r="E54" s="115">
        <v>2858</v>
      </c>
      <c r="F54" s="114">
        <v>2975</v>
      </c>
      <c r="G54" s="114">
        <v>2959</v>
      </c>
      <c r="H54" s="114">
        <v>2973</v>
      </c>
      <c r="I54" s="140">
        <v>2971</v>
      </c>
      <c r="J54" s="115">
        <v>-113</v>
      </c>
      <c r="K54" s="116">
        <v>-3.8034331874789635</v>
      </c>
    </row>
    <row r="55" spans="1:11" ht="14.1" customHeight="1" x14ac:dyDescent="0.2">
      <c r="A55" s="306">
        <v>72</v>
      </c>
      <c r="B55" s="307" t="s">
        <v>281</v>
      </c>
      <c r="C55" s="308"/>
      <c r="D55" s="113">
        <v>1.0319098269566598</v>
      </c>
      <c r="E55" s="115">
        <v>325</v>
      </c>
      <c r="F55" s="114">
        <v>323</v>
      </c>
      <c r="G55" s="114">
        <v>332</v>
      </c>
      <c r="H55" s="114">
        <v>332</v>
      </c>
      <c r="I55" s="140">
        <v>319</v>
      </c>
      <c r="J55" s="115">
        <v>6</v>
      </c>
      <c r="K55" s="116">
        <v>1.8808777429467085</v>
      </c>
    </row>
    <row r="56" spans="1:11" ht="14.1" customHeight="1" x14ac:dyDescent="0.2">
      <c r="A56" s="306" t="s">
        <v>282</v>
      </c>
      <c r="B56" s="307" t="s">
        <v>283</v>
      </c>
      <c r="C56" s="308"/>
      <c r="D56" s="113">
        <v>0.17780600095253216</v>
      </c>
      <c r="E56" s="115">
        <v>56</v>
      </c>
      <c r="F56" s="114">
        <v>46</v>
      </c>
      <c r="G56" s="114">
        <v>46</v>
      </c>
      <c r="H56" s="114">
        <v>54</v>
      </c>
      <c r="I56" s="140">
        <v>53</v>
      </c>
      <c r="J56" s="115">
        <v>3</v>
      </c>
      <c r="K56" s="116">
        <v>5.6603773584905657</v>
      </c>
    </row>
    <row r="57" spans="1:11" ht="14.1" customHeight="1" x14ac:dyDescent="0.2">
      <c r="A57" s="306" t="s">
        <v>284</v>
      </c>
      <c r="B57" s="307" t="s">
        <v>285</v>
      </c>
      <c r="C57" s="308"/>
      <c r="D57" s="113">
        <v>0.48579139545959676</v>
      </c>
      <c r="E57" s="115">
        <v>153</v>
      </c>
      <c r="F57" s="114">
        <v>158</v>
      </c>
      <c r="G57" s="114">
        <v>165</v>
      </c>
      <c r="H57" s="114">
        <v>157</v>
      </c>
      <c r="I57" s="140">
        <v>150</v>
      </c>
      <c r="J57" s="115">
        <v>3</v>
      </c>
      <c r="K57" s="116">
        <v>2</v>
      </c>
    </row>
    <row r="58" spans="1:11" ht="14.1" customHeight="1" x14ac:dyDescent="0.2">
      <c r="A58" s="306">
        <v>73</v>
      </c>
      <c r="B58" s="307" t="s">
        <v>286</v>
      </c>
      <c r="C58" s="308"/>
      <c r="D58" s="113">
        <v>0.75567550404826167</v>
      </c>
      <c r="E58" s="115">
        <v>238</v>
      </c>
      <c r="F58" s="114">
        <v>233</v>
      </c>
      <c r="G58" s="114">
        <v>237</v>
      </c>
      <c r="H58" s="114">
        <v>250</v>
      </c>
      <c r="I58" s="140">
        <v>243</v>
      </c>
      <c r="J58" s="115">
        <v>-5</v>
      </c>
      <c r="K58" s="116">
        <v>-2.0576131687242798</v>
      </c>
    </row>
    <row r="59" spans="1:11" ht="14.1" customHeight="1" x14ac:dyDescent="0.2">
      <c r="A59" s="306" t="s">
        <v>287</v>
      </c>
      <c r="B59" s="307" t="s">
        <v>288</v>
      </c>
      <c r="C59" s="308"/>
      <c r="D59" s="113">
        <v>0.49531671693919671</v>
      </c>
      <c r="E59" s="115">
        <v>156</v>
      </c>
      <c r="F59" s="114">
        <v>155</v>
      </c>
      <c r="G59" s="114">
        <v>153</v>
      </c>
      <c r="H59" s="114">
        <v>162</v>
      </c>
      <c r="I59" s="140">
        <v>157</v>
      </c>
      <c r="J59" s="115">
        <v>-1</v>
      </c>
      <c r="K59" s="116">
        <v>-0.63694267515923564</v>
      </c>
    </row>
    <row r="60" spans="1:11" ht="14.1" customHeight="1" x14ac:dyDescent="0.2">
      <c r="A60" s="306">
        <v>81</v>
      </c>
      <c r="B60" s="307" t="s">
        <v>289</v>
      </c>
      <c r="C60" s="308"/>
      <c r="D60" s="113">
        <v>4.1562152722654391</v>
      </c>
      <c r="E60" s="115">
        <v>1309</v>
      </c>
      <c r="F60" s="114">
        <v>1333</v>
      </c>
      <c r="G60" s="114">
        <v>1304</v>
      </c>
      <c r="H60" s="114">
        <v>1290</v>
      </c>
      <c r="I60" s="140">
        <v>1303</v>
      </c>
      <c r="J60" s="115">
        <v>6</v>
      </c>
      <c r="K60" s="116">
        <v>0.46047582501918649</v>
      </c>
    </row>
    <row r="61" spans="1:11" ht="14.1" customHeight="1" x14ac:dyDescent="0.2">
      <c r="A61" s="306" t="s">
        <v>290</v>
      </c>
      <c r="B61" s="307" t="s">
        <v>291</v>
      </c>
      <c r="C61" s="308"/>
      <c r="D61" s="113">
        <v>1.5113510080965233</v>
      </c>
      <c r="E61" s="115">
        <v>476</v>
      </c>
      <c r="F61" s="114">
        <v>483</v>
      </c>
      <c r="G61" s="114">
        <v>476</v>
      </c>
      <c r="H61" s="114">
        <v>480</v>
      </c>
      <c r="I61" s="140">
        <v>479</v>
      </c>
      <c r="J61" s="115">
        <v>-3</v>
      </c>
      <c r="K61" s="116">
        <v>-0.62630480167014613</v>
      </c>
    </row>
    <row r="62" spans="1:11" ht="14.1" customHeight="1" x14ac:dyDescent="0.2">
      <c r="A62" s="306" t="s">
        <v>292</v>
      </c>
      <c r="B62" s="307" t="s">
        <v>293</v>
      </c>
      <c r="C62" s="308"/>
      <c r="D62" s="113">
        <v>1.6415304016510557</v>
      </c>
      <c r="E62" s="115">
        <v>517</v>
      </c>
      <c r="F62" s="114">
        <v>525</v>
      </c>
      <c r="G62" s="114">
        <v>509</v>
      </c>
      <c r="H62" s="114">
        <v>474</v>
      </c>
      <c r="I62" s="140">
        <v>476</v>
      </c>
      <c r="J62" s="115">
        <v>41</v>
      </c>
      <c r="K62" s="116">
        <v>8.6134453781512601</v>
      </c>
    </row>
    <row r="63" spans="1:11" ht="14.1" customHeight="1" x14ac:dyDescent="0.2">
      <c r="A63" s="306"/>
      <c r="B63" s="307" t="s">
        <v>294</v>
      </c>
      <c r="C63" s="308"/>
      <c r="D63" s="113">
        <v>1.2446420066677251</v>
      </c>
      <c r="E63" s="115">
        <v>392</v>
      </c>
      <c r="F63" s="114">
        <v>409</v>
      </c>
      <c r="G63" s="114">
        <v>393</v>
      </c>
      <c r="H63" s="114">
        <v>382</v>
      </c>
      <c r="I63" s="140">
        <v>383</v>
      </c>
      <c r="J63" s="115">
        <v>9</v>
      </c>
      <c r="K63" s="116">
        <v>2.3498694516971281</v>
      </c>
    </row>
    <row r="64" spans="1:11" ht="14.1" customHeight="1" x14ac:dyDescent="0.2">
      <c r="A64" s="306" t="s">
        <v>295</v>
      </c>
      <c r="B64" s="307" t="s">
        <v>296</v>
      </c>
      <c r="C64" s="308"/>
      <c r="D64" s="113">
        <v>9.8428321955866011E-2</v>
      </c>
      <c r="E64" s="115">
        <v>31</v>
      </c>
      <c r="F64" s="114">
        <v>28</v>
      </c>
      <c r="G64" s="114">
        <v>29</v>
      </c>
      <c r="H64" s="114">
        <v>33</v>
      </c>
      <c r="I64" s="140">
        <v>32</v>
      </c>
      <c r="J64" s="115">
        <v>-1</v>
      </c>
      <c r="K64" s="116">
        <v>-3.125</v>
      </c>
    </row>
    <row r="65" spans="1:11" ht="14.1" customHeight="1" x14ac:dyDescent="0.2">
      <c r="A65" s="306" t="s">
        <v>297</v>
      </c>
      <c r="B65" s="307" t="s">
        <v>298</v>
      </c>
      <c r="C65" s="308"/>
      <c r="D65" s="113">
        <v>0.47626607397999682</v>
      </c>
      <c r="E65" s="115">
        <v>150</v>
      </c>
      <c r="F65" s="114">
        <v>160</v>
      </c>
      <c r="G65" s="114">
        <v>154</v>
      </c>
      <c r="H65" s="114">
        <v>170</v>
      </c>
      <c r="I65" s="140">
        <v>178</v>
      </c>
      <c r="J65" s="115">
        <v>-28</v>
      </c>
      <c r="K65" s="116">
        <v>-15.730337078651685</v>
      </c>
    </row>
    <row r="66" spans="1:11" ht="14.1" customHeight="1" x14ac:dyDescent="0.2">
      <c r="A66" s="306">
        <v>82</v>
      </c>
      <c r="B66" s="307" t="s">
        <v>299</v>
      </c>
      <c r="C66" s="308"/>
      <c r="D66" s="113">
        <v>2.7274170503254487</v>
      </c>
      <c r="E66" s="115">
        <v>859</v>
      </c>
      <c r="F66" s="114">
        <v>901</v>
      </c>
      <c r="G66" s="114">
        <v>894</v>
      </c>
      <c r="H66" s="114">
        <v>888</v>
      </c>
      <c r="I66" s="140">
        <v>874</v>
      </c>
      <c r="J66" s="115">
        <v>-15</v>
      </c>
      <c r="K66" s="116">
        <v>-1.7162471395881007</v>
      </c>
    </row>
    <row r="67" spans="1:11" ht="14.1" customHeight="1" x14ac:dyDescent="0.2">
      <c r="A67" s="306" t="s">
        <v>300</v>
      </c>
      <c r="B67" s="307" t="s">
        <v>301</v>
      </c>
      <c r="C67" s="308"/>
      <c r="D67" s="113">
        <v>0.96523257659946027</v>
      </c>
      <c r="E67" s="115">
        <v>304</v>
      </c>
      <c r="F67" s="114">
        <v>307</v>
      </c>
      <c r="G67" s="114">
        <v>306</v>
      </c>
      <c r="H67" s="114">
        <v>298</v>
      </c>
      <c r="I67" s="140">
        <v>292</v>
      </c>
      <c r="J67" s="115">
        <v>12</v>
      </c>
      <c r="K67" s="116">
        <v>4.1095890410958908</v>
      </c>
    </row>
    <row r="68" spans="1:11" ht="14.1" customHeight="1" x14ac:dyDescent="0.2">
      <c r="A68" s="306" t="s">
        <v>302</v>
      </c>
      <c r="B68" s="307" t="s">
        <v>303</v>
      </c>
      <c r="C68" s="308"/>
      <c r="D68" s="113">
        <v>1.2065407207493253</v>
      </c>
      <c r="E68" s="115">
        <v>380</v>
      </c>
      <c r="F68" s="114">
        <v>424</v>
      </c>
      <c r="G68" s="114">
        <v>421</v>
      </c>
      <c r="H68" s="114">
        <v>421</v>
      </c>
      <c r="I68" s="140">
        <v>408</v>
      </c>
      <c r="J68" s="115">
        <v>-28</v>
      </c>
      <c r="K68" s="116">
        <v>-6.8627450980392153</v>
      </c>
    </row>
    <row r="69" spans="1:11" ht="14.1" customHeight="1" x14ac:dyDescent="0.2">
      <c r="A69" s="306">
        <v>83</v>
      </c>
      <c r="B69" s="307" t="s">
        <v>304</v>
      </c>
      <c r="C69" s="308"/>
      <c r="D69" s="113">
        <v>2.8575964438799808</v>
      </c>
      <c r="E69" s="115">
        <v>900</v>
      </c>
      <c r="F69" s="114">
        <v>915</v>
      </c>
      <c r="G69" s="114">
        <v>882</v>
      </c>
      <c r="H69" s="114">
        <v>894</v>
      </c>
      <c r="I69" s="140">
        <v>868</v>
      </c>
      <c r="J69" s="115">
        <v>32</v>
      </c>
      <c r="K69" s="116">
        <v>3.6866359447004609</v>
      </c>
    </row>
    <row r="70" spans="1:11" ht="14.1" customHeight="1" x14ac:dyDescent="0.2">
      <c r="A70" s="306" t="s">
        <v>305</v>
      </c>
      <c r="B70" s="307" t="s">
        <v>306</v>
      </c>
      <c r="C70" s="308"/>
      <c r="D70" s="113">
        <v>1.6510557231306557</v>
      </c>
      <c r="E70" s="115">
        <v>520</v>
      </c>
      <c r="F70" s="114">
        <v>534</v>
      </c>
      <c r="G70" s="114">
        <v>505</v>
      </c>
      <c r="H70" s="114">
        <v>505</v>
      </c>
      <c r="I70" s="140">
        <v>486</v>
      </c>
      <c r="J70" s="115">
        <v>34</v>
      </c>
      <c r="K70" s="116">
        <v>6.9958847736625511</v>
      </c>
    </row>
    <row r="71" spans="1:11" ht="14.1" customHeight="1" x14ac:dyDescent="0.2">
      <c r="A71" s="306"/>
      <c r="B71" s="307" t="s">
        <v>307</v>
      </c>
      <c r="C71" s="308"/>
      <c r="D71" s="113">
        <v>1.0509604699158597</v>
      </c>
      <c r="E71" s="115">
        <v>331</v>
      </c>
      <c r="F71" s="114">
        <v>325</v>
      </c>
      <c r="G71" s="114">
        <v>315</v>
      </c>
      <c r="H71" s="114">
        <v>334</v>
      </c>
      <c r="I71" s="140">
        <v>329</v>
      </c>
      <c r="J71" s="115">
        <v>2</v>
      </c>
      <c r="K71" s="116">
        <v>0.60790273556231</v>
      </c>
    </row>
    <row r="72" spans="1:11" ht="14.1" customHeight="1" x14ac:dyDescent="0.2">
      <c r="A72" s="306">
        <v>84</v>
      </c>
      <c r="B72" s="307" t="s">
        <v>308</v>
      </c>
      <c r="C72" s="308"/>
      <c r="D72" s="113">
        <v>1.746308937926655</v>
      </c>
      <c r="E72" s="115">
        <v>550</v>
      </c>
      <c r="F72" s="114">
        <v>587</v>
      </c>
      <c r="G72" s="114">
        <v>539</v>
      </c>
      <c r="H72" s="114">
        <v>551</v>
      </c>
      <c r="I72" s="140">
        <v>542</v>
      </c>
      <c r="J72" s="115">
        <v>8</v>
      </c>
      <c r="K72" s="116">
        <v>1.4760147601476015</v>
      </c>
    </row>
    <row r="73" spans="1:11" ht="14.1" customHeight="1" x14ac:dyDescent="0.2">
      <c r="A73" s="306" t="s">
        <v>309</v>
      </c>
      <c r="B73" s="307" t="s">
        <v>310</v>
      </c>
      <c r="C73" s="308"/>
      <c r="D73" s="113">
        <v>5.3976821717732971E-2</v>
      </c>
      <c r="E73" s="115">
        <v>17</v>
      </c>
      <c r="F73" s="114">
        <v>20</v>
      </c>
      <c r="G73" s="114">
        <v>17</v>
      </c>
      <c r="H73" s="114">
        <v>16</v>
      </c>
      <c r="I73" s="140">
        <v>21</v>
      </c>
      <c r="J73" s="115">
        <v>-4</v>
      </c>
      <c r="K73" s="116">
        <v>-19.047619047619047</v>
      </c>
    </row>
    <row r="74" spans="1:11" ht="14.1" customHeight="1" x14ac:dyDescent="0.2">
      <c r="A74" s="306" t="s">
        <v>311</v>
      </c>
      <c r="B74" s="307" t="s">
        <v>312</v>
      </c>
      <c r="C74" s="308"/>
      <c r="D74" s="113">
        <v>4.1276393078266395E-2</v>
      </c>
      <c r="E74" s="115">
        <v>13</v>
      </c>
      <c r="F74" s="114">
        <v>14</v>
      </c>
      <c r="G74" s="114">
        <v>13</v>
      </c>
      <c r="H74" s="114">
        <v>13</v>
      </c>
      <c r="I74" s="140">
        <v>13</v>
      </c>
      <c r="J74" s="115">
        <v>0</v>
      </c>
      <c r="K74" s="116">
        <v>0</v>
      </c>
    </row>
    <row r="75" spans="1:11" ht="14.1" customHeight="1" x14ac:dyDescent="0.2">
      <c r="A75" s="306" t="s">
        <v>313</v>
      </c>
      <c r="B75" s="307" t="s">
        <v>314</v>
      </c>
      <c r="C75" s="308"/>
      <c r="D75" s="113">
        <v>0.31116050166693127</v>
      </c>
      <c r="E75" s="115">
        <v>98</v>
      </c>
      <c r="F75" s="114">
        <v>132</v>
      </c>
      <c r="G75" s="114">
        <v>105</v>
      </c>
      <c r="H75" s="114">
        <v>115</v>
      </c>
      <c r="I75" s="140">
        <v>91</v>
      </c>
      <c r="J75" s="115">
        <v>7</v>
      </c>
      <c r="K75" s="116">
        <v>7.6923076923076925</v>
      </c>
    </row>
    <row r="76" spans="1:11" ht="14.1" customHeight="1" x14ac:dyDescent="0.2">
      <c r="A76" s="306">
        <v>91</v>
      </c>
      <c r="B76" s="307" t="s">
        <v>315</v>
      </c>
      <c r="C76" s="308"/>
      <c r="D76" s="113">
        <v>5.7151928877599616E-2</v>
      </c>
      <c r="E76" s="115">
        <v>18</v>
      </c>
      <c r="F76" s="114">
        <v>26</v>
      </c>
      <c r="G76" s="114">
        <v>23</v>
      </c>
      <c r="H76" s="114">
        <v>22</v>
      </c>
      <c r="I76" s="140">
        <v>25</v>
      </c>
      <c r="J76" s="115">
        <v>-7</v>
      </c>
      <c r="K76" s="116">
        <v>-28</v>
      </c>
    </row>
    <row r="77" spans="1:11" ht="14.1" customHeight="1" x14ac:dyDescent="0.2">
      <c r="A77" s="306">
        <v>92</v>
      </c>
      <c r="B77" s="307" t="s">
        <v>316</v>
      </c>
      <c r="C77" s="308"/>
      <c r="D77" s="113">
        <v>0.24765835846959836</v>
      </c>
      <c r="E77" s="115">
        <v>78</v>
      </c>
      <c r="F77" s="114">
        <v>83</v>
      </c>
      <c r="G77" s="114">
        <v>74</v>
      </c>
      <c r="H77" s="114">
        <v>80</v>
      </c>
      <c r="I77" s="140">
        <v>89</v>
      </c>
      <c r="J77" s="115">
        <v>-11</v>
      </c>
      <c r="K77" s="116">
        <v>-12.359550561797754</v>
      </c>
    </row>
    <row r="78" spans="1:11" ht="14.1" customHeight="1" x14ac:dyDescent="0.2">
      <c r="A78" s="306">
        <v>93</v>
      </c>
      <c r="B78" s="307" t="s">
        <v>317</v>
      </c>
      <c r="C78" s="308"/>
      <c r="D78" s="113">
        <v>6.9852357517066199E-2</v>
      </c>
      <c r="E78" s="115">
        <v>22</v>
      </c>
      <c r="F78" s="114">
        <v>25</v>
      </c>
      <c r="G78" s="114">
        <v>23</v>
      </c>
      <c r="H78" s="114">
        <v>22</v>
      </c>
      <c r="I78" s="140">
        <v>22</v>
      </c>
      <c r="J78" s="115">
        <v>0</v>
      </c>
      <c r="K78" s="116">
        <v>0</v>
      </c>
    </row>
    <row r="79" spans="1:11" ht="14.1" customHeight="1" x14ac:dyDescent="0.2">
      <c r="A79" s="306">
        <v>94</v>
      </c>
      <c r="B79" s="307" t="s">
        <v>318</v>
      </c>
      <c r="C79" s="308"/>
      <c r="D79" s="113">
        <v>0.92078107636132722</v>
      </c>
      <c r="E79" s="115">
        <v>290</v>
      </c>
      <c r="F79" s="114">
        <v>313</v>
      </c>
      <c r="G79" s="114">
        <v>457</v>
      </c>
      <c r="H79" s="114">
        <v>320</v>
      </c>
      <c r="I79" s="140">
        <v>318</v>
      </c>
      <c r="J79" s="115">
        <v>-28</v>
      </c>
      <c r="K79" s="116">
        <v>-8.8050314465408803</v>
      </c>
    </row>
    <row r="80" spans="1:11" ht="14.1" customHeight="1" x14ac:dyDescent="0.2">
      <c r="A80" s="306" t="s">
        <v>319</v>
      </c>
      <c r="B80" s="307" t="s">
        <v>320</v>
      </c>
      <c r="C80" s="308"/>
      <c r="D80" s="113">
        <v>2.5400857278933164E-2</v>
      </c>
      <c r="E80" s="115">
        <v>8</v>
      </c>
      <c r="F80" s="114">
        <v>9</v>
      </c>
      <c r="G80" s="114">
        <v>6</v>
      </c>
      <c r="H80" s="114">
        <v>6</v>
      </c>
      <c r="I80" s="140">
        <v>6</v>
      </c>
      <c r="J80" s="115">
        <v>2</v>
      </c>
      <c r="K80" s="116">
        <v>33.333333333333336</v>
      </c>
    </row>
    <row r="81" spans="1:11" ht="14.1" customHeight="1" x14ac:dyDescent="0.2">
      <c r="A81" s="310" t="s">
        <v>321</v>
      </c>
      <c r="B81" s="311" t="s">
        <v>334</v>
      </c>
      <c r="C81" s="312"/>
      <c r="D81" s="125">
        <v>3.4545165899349102</v>
      </c>
      <c r="E81" s="143">
        <v>1088</v>
      </c>
      <c r="F81" s="144">
        <v>1107</v>
      </c>
      <c r="G81" s="144">
        <v>1095</v>
      </c>
      <c r="H81" s="144">
        <v>1125</v>
      </c>
      <c r="I81" s="145">
        <v>1134</v>
      </c>
      <c r="J81" s="143">
        <v>-46</v>
      </c>
      <c r="K81" s="146">
        <v>-4.0564373897707231</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9435</v>
      </c>
      <c r="G12" s="536">
        <v>7788</v>
      </c>
      <c r="H12" s="536">
        <v>12263</v>
      </c>
      <c r="I12" s="536">
        <v>8680</v>
      </c>
      <c r="J12" s="537">
        <v>9744</v>
      </c>
      <c r="K12" s="538">
        <v>-309</v>
      </c>
      <c r="L12" s="349">
        <v>-3.1711822660098523</v>
      </c>
    </row>
    <row r="13" spans="1:17" s="110" customFormat="1" ht="15" customHeight="1" x14ac:dyDescent="0.2">
      <c r="A13" s="350" t="s">
        <v>345</v>
      </c>
      <c r="B13" s="351" t="s">
        <v>346</v>
      </c>
      <c r="C13" s="347"/>
      <c r="D13" s="347"/>
      <c r="E13" s="348"/>
      <c r="F13" s="536">
        <v>5943</v>
      </c>
      <c r="G13" s="536">
        <v>4498</v>
      </c>
      <c r="H13" s="536">
        <v>7377</v>
      </c>
      <c r="I13" s="536">
        <v>5486</v>
      </c>
      <c r="J13" s="537">
        <v>5744</v>
      </c>
      <c r="K13" s="538">
        <v>199</v>
      </c>
      <c r="L13" s="349">
        <v>3.464484679665738</v>
      </c>
    </row>
    <row r="14" spans="1:17" s="110" customFormat="1" ht="22.5" customHeight="1" x14ac:dyDescent="0.2">
      <c r="A14" s="350"/>
      <c r="B14" s="351" t="s">
        <v>347</v>
      </c>
      <c r="C14" s="347"/>
      <c r="D14" s="347"/>
      <c r="E14" s="348"/>
      <c r="F14" s="536">
        <v>3492</v>
      </c>
      <c r="G14" s="536">
        <v>3290</v>
      </c>
      <c r="H14" s="536">
        <v>4886</v>
      </c>
      <c r="I14" s="536">
        <v>3194</v>
      </c>
      <c r="J14" s="537">
        <v>4000</v>
      </c>
      <c r="K14" s="538">
        <v>-508</v>
      </c>
      <c r="L14" s="349">
        <v>-12.7</v>
      </c>
    </row>
    <row r="15" spans="1:17" s="110" customFormat="1" ht="15" customHeight="1" x14ac:dyDescent="0.2">
      <c r="A15" s="350" t="s">
        <v>348</v>
      </c>
      <c r="B15" s="351" t="s">
        <v>108</v>
      </c>
      <c r="C15" s="347"/>
      <c r="D15" s="347"/>
      <c r="E15" s="348"/>
      <c r="F15" s="536">
        <v>2008</v>
      </c>
      <c r="G15" s="536">
        <v>1945</v>
      </c>
      <c r="H15" s="536">
        <v>4798</v>
      </c>
      <c r="I15" s="536">
        <v>1914</v>
      </c>
      <c r="J15" s="537">
        <v>1924</v>
      </c>
      <c r="K15" s="538">
        <v>84</v>
      </c>
      <c r="L15" s="349">
        <v>4.3659043659043659</v>
      </c>
    </row>
    <row r="16" spans="1:17" s="110" customFormat="1" ht="15" customHeight="1" x14ac:dyDescent="0.2">
      <c r="A16" s="350"/>
      <c r="B16" s="351" t="s">
        <v>109</v>
      </c>
      <c r="C16" s="347"/>
      <c r="D16" s="347"/>
      <c r="E16" s="348"/>
      <c r="F16" s="536">
        <v>6500</v>
      </c>
      <c r="G16" s="536">
        <v>5162</v>
      </c>
      <c r="H16" s="536">
        <v>6588</v>
      </c>
      <c r="I16" s="536">
        <v>5964</v>
      </c>
      <c r="J16" s="537">
        <v>6803</v>
      </c>
      <c r="K16" s="538">
        <v>-303</v>
      </c>
      <c r="L16" s="349">
        <v>-4.4539173893870352</v>
      </c>
    </row>
    <row r="17" spans="1:12" s="110" customFormat="1" ht="15" customHeight="1" x14ac:dyDescent="0.2">
      <c r="A17" s="350"/>
      <c r="B17" s="351" t="s">
        <v>110</v>
      </c>
      <c r="C17" s="347"/>
      <c r="D17" s="347"/>
      <c r="E17" s="348"/>
      <c r="F17" s="536">
        <v>803</v>
      </c>
      <c r="G17" s="536">
        <v>585</v>
      </c>
      <c r="H17" s="536">
        <v>704</v>
      </c>
      <c r="I17" s="536">
        <v>694</v>
      </c>
      <c r="J17" s="537">
        <v>874</v>
      </c>
      <c r="K17" s="538">
        <v>-71</v>
      </c>
      <c r="L17" s="349">
        <v>-8.1235697940503435</v>
      </c>
    </row>
    <row r="18" spans="1:12" s="110" customFormat="1" ht="15" customHeight="1" x14ac:dyDescent="0.2">
      <c r="A18" s="350"/>
      <c r="B18" s="351" t="s">
        <v>111</v>
      </c>
      <c r="C18" s="347"/>
      <c r="D18" s="347"/>
      <c r="E18" s="348"/>
      <c r="F18" s="536">
        <v>124</v>
      </c>
      <c r="G18" s="536">
        <v>96</v>
      </c>
      <c r="H18" s="536">
        <v>173</v>
      </c>
      <c r="I18" s="536">
        <v>108</v>
      </c>
      <c r="J18" s="537">
        <v>143</v>
      </c>
      <c r="K18" s="538">
        <v>-19</v>
      </c>
      <c r="L18" s="349">
        <v>-13.286713286713287</v>
      </c>
    </row>
    <row r="19" spans="1:12" s="110" customFormat="1" ht="15" customHeight="1" x14ac:dyDescent="0.2">
      <c r="A19" s="118" t="s">
        <v>113</v>
      </c>
      <c r="B19" s="119" t="s">
        <v>181</v>
      </c>
      <c r="C19" s="347"/>
      <c r="D19" s="347"/>
      <c r="E19" s="348"/>
      <c r="F19" s="536">
        <v>5802</v>
      </c>
      <c r="G19" s="536">
        <v>4654</v>
      </c>
      <c r="H19" s="536">
        <v>8390</v>
      </c>
      <c r="I19" s="536">
        <v>5512</v>
      </c>
      <c r="J19" s="537">
        <v>6063</v>
      </c>
      <c r="K19" s="538">
        <v>-261</v>
      </c>
      <c r="L19" s="349">
        <v>-4.3047996041563579</v>
      </c>
    </row>
    <row r="20" spans="1:12" s="110" customFormat="1" ht="15" customHeight="1" x14ac:dyDescent="0.2">
      <c r="A20" s="118"/>
      <c r="B20" s="119" t="s">
        <v>182</v>
      </c>
      <c r="C20" s="347"/>
      <c r="D20" s="347"/>
      <c r="E20" s="348"/>
      <c r="F20" s="536">
        <v>3633</v>
      </c>
      <c r="G20" s="536">
        <v>3134</v>
      </c>
      <c r="H20" s="536">
        <v>3873</v>
      </c>
      <c r="I20" s="536">
        <v>3168</v>
      </c>
      <c r="J20" s="537">
        <v>3681</v>
      </c>
      <c r="K20" s="538">
        <v>-48</v>
      </c>
      <c r="L20" s="349">
        <v>-1.3039934800325998</v>
      </c>
    </row>
    <row r="21" spans="1:12" s="110" customFormat="1" ht="15" customHeight="1" x14ac:dyDescent="0.2">
      <c r="A21" s="118" t="s">
        <v>113</v>
      </c>
      <c r="B21" s="119" t="s">
        <v>116</v>
      </c>
      <c r="C21" s="347"/>
      <c r="D21" s="347"/>
      <c r="E21" s="348"/>
      <c r="F21" s="536">
        <v>6720</v>
      </c>
      <c r="G21" s="536">
        <v>5620</v>
      </c>
      <c r="H21" s="536">
        <v>9376</v>
      </c>
      <c r="I21" s="536">
        <v>6179</v>
      </c>
      <c r="J21" s="537">
        <v>7375</v>
      </c>
      <c r="K21" s="538">
        <v>-655</v>
      </c>
      <c r="L21" s="349">
        <v>-8.8813559322033893</v>
      </c>
    </row>
    <row r="22" spans="1:12" s="110" customFormat="1" ht="15" customHeight="1" x14ac:dyDescent="0.2">
      <c r="A22" s="118"/>
      <c r="B22" s="119" t="s">
        <v>117</v>
      </c>
      <c r="C22" s="347"/>
      <c r="D22" s="347"/>
      <c r="E22" s="348"/>
      <c r="F22" s="536">
        <v>2688</v>
      </c>
      <c r="G22" s="536">
        <v>2151</v>
      </c>
      <c r="H22" s="536">
        <v>2856</v>
      </c>
      <c r="I22" s="536">
        <v>2460</v>
      </c>
      <c r="J22" s="537">
        <v>2341</v>
      </c>
      <c r="K22" s="538">
        <v>347</v>
      </c>
      <c r="L22" s="349">
        <v>14.822725331055105</v>
      </c>
    </row>
    <row r="23" spans="1:12" s="110" customFormat="1" ht="15" customHeight="1" x14ac:dyDescent="0.2">
      <c r="A23" s="352" t="s">
        <v>348</v>
      </c>
      <c r="B23" s="353" t="s">
        <v>193</v>
      </c>
      <c r="C23" s="354"/>
      <c r="D23" s="354"/>
      <c r="E23" s="355"/>
      <c r="F23" s="539">
        <v>167</v>
      </c>
      <c r="G23" s="539">
        <v>427</v>
      </c>
      <c r="H23" s="539">
        <v>2113</v>
      </c>
      <c r="I23" s="539">
        <v>240</v>
      </c>
      <c r="J23" s="540">
        <v>193</v>
      </c>
      <c r="K23" s="541">
        <v>-26</v>
      </c>
      <c r="L23" s="356">
        <v>-13.471502590673575</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39.5</v>
      </c>
      <c r="G25" s="542">
        <v>38.9</v>
      </c>
      <c r="H25" s="542">
        <v>42.2</v>
      </c>
      <c r="I25" s="542">
        <v>38.4</v>
      </c>
      <c r="J25" s="542">
        <v>40.6</v>
      </c>
      <c r="K25" s="543" t="s">
        <v>350</v>
      </c>
      <c r="L25" s="364">
        <v>-1.1000000000000014</v>
      </c>
    </row>
    <row r="26" spans="1:12" s="110" customFormat="1" ht="15" customHeight="1" x14ac:dyDescent="0.2">
      <c r="A26" s="365" t="s">
        <v>105</v>
      </c>
      <c r="B26" s="366" t="s">
        <v>346</v>
      </c>
      <c r="C26" s="362"/>
      <c r="D26" s="362"/>
      <c r="E26" s="363"/>
      <c r="F26" s="542">
        <v>36.1</v>
      </c>
      <c r="G26" s="542">
        <v>35.4</v>
      </c>
      <c r="H26" s="542">
        <v>39.200000000000003</v>
      </c>
      <c r="I26" s="542">
        <v>34.299999999999997</v>
      </c>
      <c r="J26" s="544">
        <v>38.200000000000003</v>
      </c>
      <c r="K26" s="543" t="s">
        <v>350</v>
      </c>
      <c r="L26" s="364">
        <v>-2.1000000000000014</v>
      </c>
    </row>
    <row r="27" spans="1:12" s="110" customFormat="1" ht="15" customHeight="1" x14ac:dyDescent="0.2">
      <c r="A27" s="365"/>
      <c r="B27" s="366" t="s">
        <v>347</v>
      </c>
      <c r="C27" s="362"/>
      <c r="D27" s="362"/>
      <c r="E27" s="363"/>
      <c r="F27" s="542">
        <v>45.4</v>
      </c>
      <c r="G27" s="542">
        <v>44</v>
      </c>
      <c r="H27" s="542">
        <v>47</v>
      </c>
      <c r="I27" s="542">
        <v>45.8</v>
      </c>
      <c r="J27" s="542">
        <v>44.1</v>
      </c>
      <c r="K27" s="543" t="s">
        <v>350</v>
      </c>
      <c r="L27" s="364">
        <v>1.2999999999999972</v>
      </c>
    </row>
    <row r="28" spans="1:12" s="110" customFormat="1" ht="15" customHeight="1" x14ac:dyDescent="0.2">
      <c r="A28" s="365" t="s">
        <v>113</v>
      </c>
      <c r="B28" s="366" t="s">
        <v>108</v>
      </c>
      <c r="C28" s="362"/>
      <c r="D28" s="362"/>
      <c r="E28" s="363"/>
      <c r="F28" s="542">
        <v>51.6</v>
      </c>
      <c r="G28" s="542">
        <v>43.6</v>
      </c>
      <c r="H28" s="542">
        <v>49.8</v>
      </c>
      <c r="I28" s="542">
        <v>48.6</v>
      </c>
      <c r="J28" s="542">
        <v>50.6</v>
      </c>
      <c r="K28" s="543" t="s">
        <v>350</v>
      </c>
      <c r="L28" s="364">
        <v>1</v>
      </c>
    </row>
    <row r="29" spans="1:12" s="110" customFormat="1" ht="11.25" x14ac:dyDescent="0.2">
      <c r="A29" s="365"/>
      <c r="B29" s="366" t="s">
        <v>109</v>
      </c>
      <c r="C29" s="362"/>
      <c r="D29" s="362"/>
      <c r="E29" s="363"/>
      <c r="F29" s="542">
        <v>36.4</v>
      </c>
      <c r="G29" s="542">
        <v>36.700000000000003</v>
      </c>
      <c r="H29" s="542">
        <v>38.6</v>
      </c>
      <c r="I29" s="542">
        <v>35.1</v>
      </c>
      <c r="J29" s="544">
        <v>37.799999999999997</v>
      </c>
      <c r="K29" s="543" t="s">
        <v>350</v>
      </c>
      <c r="L29" s="364">
        <v>-1.3999999999999986</v>
      </c>
    </row>
    <row r="30" spans="1:12" s="110" customFormat="1" ht="15" customHeight="1" x14ac:dyDescent="0.2">
      <c r="A30" s="365"/>
      <c r="B30" s="366" t="s">
        <v>110</v>
      </c>
      <c r="C30" s="362"/>
      <c r="D30" s="362"/>
      <c r="E30" s="363"/>
      <c r="F30" s="542">
        <v>36</v>
      </c>
      <c r="G30" s="542">
        <v>43.2</v>
      </c>
      <c r="H30" s="542">
        <v>43.2</v>
      </c>
      <c r="I30" s="542">
        <v>38.9</v>
      </c>
      <c r="J30" s="542">
        <v>37.799999999999997</v>
      </c>
      <c r="K30" s="543" t="s">
        <v>350</v>
      </c>
      <c r="L30" s="364">
        <v>-1.7999999999999972</v>
      </c>
    </row>
    <row r="31" spans="1:12" s="110" customFormat="1" ht="15" customHeight="1" x14ac:dyDescent="0.2">
      <c r="A31" s="365"/>
      <c r="B31" s="366" t="s">
        <v>111</v>
      </c>
      <c r="C31" s="362"/>
      <c r="D31" s="362"/>
      <c r="E31" s="363"/>
      <c r="F31" s="542">
        <v>46.8</v>
      </c>
      <c r="G31" s="542">
        <v>59.4</v>
      </c>
      <c r="H31" s="542">
        <v>65.3</v>
      </c>
      <c r="I31" s="542">
        <v>55.6</v>
      </c>
      <c r="J31" s="542">
        <v>66.400000000000006</v>
      </c>
      <c r="K31" s="543" t="s">
        <v>350</v>
      </c>
      <c r="L31" s="364">
        <v>-19.600000000000009</v>
      </c>
    </row>
    <row r="32" spans="1:12" s="110" customFormat="1" ht="15" customHeight="1" x14ac:dyDescent="0.2">
      <c r="A32" s="367" t="s">
        <v>113</v>
      </c>
      <c r="B32" s="368" t="s">
        <v>181</v>
      </c>
      <c r="C32" s="362"/>
      <c r="D32" s="362"/>
      <c r="E32" s="363"/>
      <c r="F32" s="542">
        <v>35.1</v>
      </c>
      <c r="G32" s="542">
        <v>33</v>
      </c>
      <c r="H32" s="542">
        <v>37.6</v>
      </c>
      <c r="I32" s="542">
        <v>34.6</v>
      </c>
      <c r="J32" s="544">
        <v>37.6</v>
      </c>
      <c r="K32" s="543" t="s">
        <v>350</v>
      </c>
      <c r="L32" s="364">
        <v>-2.5</v>
      </c>
    </row>
    <row r="33" spans="1:12" s="110" customFormat="1" ht="15" customHeight="1" x14ac:dyDescent="0.2">
      <c r="A33" s="367"/>
      <c r="B33" s="368" t="s">
        <v>182</v>
      </c>
      <c r="C33" s="362"/>
      <c r="D33" s="362"/>
      <c r="E33" s="363"/>
      <c r="F33" s="542">
        <v>46.3</v>
      </c>
      <c r="G33" s="542">
        <v>46.8</v>
      </c>
      <c r="H33" s="542">
        <v>49.4</v>
      </c>
      <c r="I33" s="542">
        <v>44.8</v>
      </c>
      <c r="J33" s="542">
        <v>45.3</v>
      </c>
      <c r="K33" s="543" t="s">
        <v>350</v>
      </c>
      <c r="L33" s="364">
        <v>1</v>
      </c>
    </row>
    <row r="34" spans="1:12" s="369" customFormat="1" ht="15" customHeight="1" x14ac:dyDescent="0.2">
      <c r="A34" s="367" t="s">
        <v>113</v>
      </c>
      <c r="B34" s="368" t="s">
        <v>116</v>
      </c>
      <c r="C34" s="362"/>
      <c r="D34" s="362"/>
      <c r="E34" s="363"/>
      <c r="F34" s="542">
        <v>40.4</v>
      </c>
      <c r="G34" s="542">
        <v>41.3</v>
      </c>
      <c r="H34" s="542">
        <v>44.7</v>
      </c>
      <c r="I34" s="542">
        <v>41.3</v>
      </c>
      <c r="J34" s="542">
        <v>42</v>
      </c>
      <c r="K34" s="543" t="s">
        <v>350</v>
      </c>
      <c r="L34" s="364">
        <v>-1.6000000000000014</v>
      </c>
    </row>
    <row r="35" spans="1:12" s="369" customFormat="1" ht="11.25" x14ac:dyDescent="0.2">
      <c r="A35" s="370"/>
      <c r="B35" s="371" t="s">
        <v>117</v>
      </c>
      <c r="C35" s="372"/>
      <c r="D35" s="372"/>
      <c r="E35" s="373"/>
      <c r="F35" s="545">
        <v>37.4</v>
      </c>
      <c r="G35" s="545">
        <v>33.1</v>
      </c>
      <c r="H35" s="545">
        <v>35.4</v>
      </c>
      <c r="I35" s="545">
        <v>31.5</v>
      </c>
      <c r="J35" s="546">
        <v>36.299999999999997</v>
      </c>
      <c r="K35" s="547" t="s">
        <v>350</v>
      </c>
      <c r="L35" s="374">
        <v>1.1000000000000014</v>
      </c>
    </row>
    <row r="36" spans="1:12" s="369" customFormat="1" ht="15.95" customHeight="1" x14ac:dyDescent="0.2">
      <c r="A36" s="375" t="s">
        <v>351</v>
      </c>
      <c r="B36" s="376"/>
      <c r="C36" s="377"/>
      <c r="D36" s="376"/>
      <c r="E36" s="378"/>
      <c r="F36" s="548">
        <v>9224</v>
      </c>
      <c r="G36" s="548">
        <v>7240</v>
      </c>
      <c r="H36" s="548">
        <v>9627</v>
      </c>
      <c r="I36" s="548">
        <v>8398</v>
      </c>
      <c r="J36" s="548">
        <v>9481</v>
      </c>
      <c r="K36" s="549">
        <v>-257</v>
      </c>
      <c r="L36" s="380">
        <v>-2.7106845269486342</v>
      </c>
    </row>
    <row r="37" spans="1:12" s="369" customFormat="1" ht="15.95" customHeight="1" x14ac:dyDescent="0.2">
      <c r="A37" s="381"/>
      <c r="B37" s="382" t="s">
        <v>113</v>
      </c>
      <c r="C37" s="382" t="s">
        <v>352</v>
      </c>
      <c r="D37" s="382"/>
      <c r="E37" s="383"/>
      <c r="F37" s="548">
        <v>3645</v>
      </c>
      <c r="G37" s="548">
        <v>2817</v>
      </c>
      <c r="H37" s="548">
        <v>4066</v>
      </c>
      <c r="I37" s="548">
        <v>3229</v>
      </c>
      <c r="J37" s="548">
        <v>3846</v>
      </c>
      <c r="K37" s="549">
        <v>-201</v>
      </c>
      <c r="L37" s="380">
        <v>-5.2262090483619348</v>
      </c>
    </row>
    <row r="38" spans="1:12" s="369" customFormat="1" ht="15.95" customHeight="1" x14ac:dyDescent="0.2">
      <c r="A38" s="381"/>
      <c r="B38" s="384" t="s">
        <v>105</v>
      </c>
      <c r="C38" s="384" t="s">
        <v>106</v>
      </c>
      <c r="D38" s="385"/>
      <c r="E38" s="383"/>
      <c r="F38" s="548">
        <v>5833</v>
      </c>
      <c r="G38" s="548">
        <v>4273</v>
      </c>
      <c r="H38" s="548">
        <v>5922</v>
      </c>
      <c r="I38" s="548">
        <v>5375</v>
      </c>
      <c r="J38" s="550">
        <v>5622</v>
      </c>
      <c r="K38" s="549">
        <v>211</v>
      </c>
      <c r="L38" s="380">
        <v>3.7531127712557808</v>
      </c>
    </row>
    <row r="39" spans="1:12" s="369" customFormat="1" ht="15.95" customHeight="1" x14ac:dyDescent="0.2">
      <c r="A39" s="381"/>
      <c r="B39" s="385"/>
      <c r="C39" s="382" t="s">
        <v>353</v>
      </c>
      <c r="D39" s="385"/>
      <c r="E39" s="383"/>
      <c r="F39" s="548">
        <v>2107</v>
      </c>
      <c r="G39" s="548">
        <v>1511</v>
      </c>
      <c r="H39" s="548">
        <v>2324</v>
      </c>
      <c r="I39" s="548">
        <v>1844</v>
      </c>
      <c r="J39" s="548">
        <v>2145</v>
      </c>
      <c r="K39" s="549">
        <v>-38</v>
      </c>
      <c r="L39" s="380">
        <v>-1.7715617715617715</v>
      </c>
    </row>
    <row r="40" spans="1:12" s="369" customFormat="1" ht="15.95" customHeight="1" x14ac:dyDescent="0.2">
      <c r="A40" s="381"/>
      <c r="B40" s="384"/>
      <c r="C40" s="384" t="s">
        <v>107</v>
      </c>
      <c r="D40" s="385"/>
      <c r="E40" s="383"/>
      <c r="F40" s="548">
        <v>3391</v>
      </c>
      <c r="G40" s="548">
        <v>2967</v>
      </c>
      <c r="H40" s="548">
        <v>3705</v>
      </c>
      <c r="I40" s="548">
        <v>3023</v>
      </c>
      <c r="J40" s="548">
        <v>3859</v>
      </c>
      <c r="K40" s="549">
        <v>-468</v>
      </c>
      <c r="L40" s="380">
        <v>-12.127494169473957</v>
      </c>
    </row>
    <row r="41" spans="1:12" s="369" customFormat="1" ht="24" customHeight="1" x14ac:dyDescent="0.2">
      <c r="A41" s="381"/>
      <c r="B41" s="385"/>
      <c r="C41" s="382" t="s">
        <v>353</v>
      </c>
      <c r="D41" s="385"/>
      <c r="E41" s="383"/>
      <c r="F41" s="548">
        <v>1538</v>
      </c>
      <c r="G41" s="548">
        <v>1306</v>
      </c>
      <c r="H41" s="548">
        <v>1742</v>
      </c>
      <c r="I41" s="548">
        <v>1385</v>
      </c>
      <c r="J41" s="550">
        <v>1701</v>
      </c>
      <c r="K41" s="549">
        <v>-163</v>
      </c>
      <c r="L41" s="380">
        <v>-9.5825984714873602</v>
      </c>
    </row>
    <row r="42" spans="1:12" s="110" customFormat="1" ht="15" customHeight="1" x14ac:dyDescent="0.2">
      <c r="A42" s="381"/>
      <c r="B42" s="384" t="s">
        <v>113</v>
      </c>
      <c r="C42" s="384" t="s">
        <v>354</v>
      </c>
      <c r="D42" s="385"/>
      <c r="E42" s="383"/>
      <c r="F42" s="548">
        <v>1833</v>
      </c>
      <c r="G42" s="548">
        <v>1486</v>
      </c>
      <c r="H42" s="548">
        <v>2423</v>
      </c>
      <c r="I42" s="548">
        <v>1704</v>
      </c>
      <c r="J42" s="548">
        <v>1712</v>
      </c>
      <c r="K42" s="549">
        <v>121</v>
      </c>
      <c r="L42" s="380">
        <v>7.0677570093457946</v>
      </c>
    </row>
    <row r="43" spans="1:12" s="110" customFormat="1" ht="15" customHeight="1" x14ac:dyDescent="0.2">
      <c r="A43" s="381"/>
      <c r="B43" s="385"/>
      <c r="C43" s="382" t="s">
        <v>353</v>
      </c>
      <c r="D43" s="385"/>
      <c r="E43" s="383"/>
      <c r="F43" s="548">
        <v>946</v>
      </c>
      <c r="G43" s="548">
        <v>648</v>
      </c>
      <c r="H43" s="548">
        <v>1206</v>
      </c>
      <c r="I43" s="548">
        <v>828</v>
      </c>
      <c r="J43" s="548">
        <v>866</v>
      </c>
      <c r="K43" s="549">
        <v>80</v>
      </c>
      <c r="L43" s="380">
        <v>9.2378752886836022</v>
      </c>
    </row>
    <row r="44" spans="1:12" s="110" customFormat="1" ht="15" customHeight="1" x14ac:dyDescent="0.2">
      <c r="A44" s="381"/>
      <c r="B44" s="384"/>
      <c r="C44" s="366" t="s">
        <v>109</v>
      </c>
      <c r="D44" s="385"/>
      <c r="E44" s="383"/>
      <c r="F44" s="548">
        <v>6464</v>
      </c>
      <c r="G44" s="548">
        <v>5074</v>
      </c>
      <c r="H44" s="548">
        <v>6329</v>
      </c>
      <c r="I44" s="548">
        <v>5892</v>
      </c>
      <c r="J44" s="550">
        <v>6752</v>
      </c>
      <c r="K44" s="549">
        <v>-288</v>
      </c>
      <c r="L44" s="380">
        <v>-4.2654028436018958</v>
      </c>
    </row>
    <row r="45" spans="1:12" s="110" customFormat="1" ht="15" customHeight="1" x14ac:dyDescent="0.2">
      <c r="A45" s="381"/>
      <c r="B45" s="385"/>
      <c r="C45" s="382" t="s">
        <v>353</v>
      </c>
      <c r="D45" s="385"/>
      <c r="E45" s="383"/>
      <c r="F45" s="548">
        <v>2352</v>
      </c>
      <c r="G45" s="548">
        <v>1860</v>
      </c>
      <c r="H45" s="548">
        <v>2444</v>
      </c>
      <c r="I45" s="548">
        <v>2071</v>
      </c>
      <c r="J45" s="548">
        <v>2555</v>
      </c>
      <c r="K45" s="549">
        <v>-203</v>
      </c>
      <c r="L45" s="380">
        <v>-7.9452054794520546</v>
      </c>
    </row>
    <row r="46" spans="1:12" s="110" customFormat="1" ht="15" customHeight="1" x14ac:dyDescent="0.2">
      <c r="A46" s="381"/>
      <c r="B46" s="384"/>
      <c r="C46" s="366" t="s">
        <v>110</v>
      </c>
      <c r="D46" s="385"/>
      <c r="E46" s="383"/>
      <c r="F46" s="548">
        <v>803</v>
      </c>
      <c r="G46" s="548">
        <v>584</v>
      </c>
      <c r="H46" s="548">
        <v>702</v>
      </c>
      <c r="I46" s="548">
        <v>694</v>
      </c>
      <c r="J46" s="548">
        <v>874</v>
      </c>
      <c r="K46" s="549">
        <v>-71</v>
      </c>
      <c r="L46" s="380">
        <v>-8.1235697940503435</v>
      </c>
    </row>
    <row r="47" spans="1:12" s="110" customFormat="1" ht="15" customHeight="1" x14ac:dyDescent="0.2">
      <c r="A47" s="381"/>
      <c r="B47" s="385"/>
      <c r="C47" s="382" t="s">
        <v>353</v>
      </c>
      <c r="D47" s="385"/>
      <c r="E47" s="383"/>
      <c r="F47" s="548">
        <v>289</v>
      </c>
      <c r="G47" s="548">
        <v>252</v>
      </c>
      <c r="H47" s="548">
        <v>303</v>
      </c>
      <c r="I47" s="548">
        <v>270</v>
      </c>
      <c r="J47" s="550">
        <v>330</v>
      </c>
      <c r="K47" s="549">
        <v>-41</v>
      </c>
      <c r="L47" s="380">
        <v>-12.424242424242424</v>
      </c>
    </row>
    <row r="48" spans="1:12" s="110" customFormat="1" ht="15" customHeight="1" x14ac:dyDescent="0.2">
      <c r="A48" s="381"/>
      <c r="B48" s="385"/>
      <c r="C48" s="366" t="s">
        <v>111</v>
      </c>
      <c r="D48" s="386"/>
      <c r="E48" s="387"/>
      <c r="F48" s="548">
        <v>124</v>
      </c>
      <c r="G48" s="548">
        <v>96</v>
      </c>
      <c r="H48" s="548">
        <v>173</v>
      </c>
      <c r="I48" s="548">
        <v>108</v>
      </c>
      <c r="J48" s="548">
        <v>143</v>
      </c>
      <c r="K48" s="549">
        <v>-19</v>
      </c>
      <c r="L48" s="380">
        <v>-13.286713286713287</v>
      </c>
    </row>
    <row r="49" spans="1:12" s="110" customFormat="1" ht="15" customHeight="1" x14ac:dyDescent="0.2">
      <c r="A49" s="381"/>
      <c r="B49" s="385"/>
      <c r="C49" s="382" t="s">
        <v>353</v>
      </c>
      <c r="D49" s="385"/>
      <c r="E49" s="383"/>
      <c r="F49" s="548">
        <v>58</v>
      </c>
      <c r="G49" s="548">
        <v>57</v>
      </c>
      <c r="H49" s="548">
        <v>113</v>
      </c>
      <c r="I49" s="548">
        <v>60</v>
      </c>
      <c r="J49" s="548">
        <v>95</v>
      </c>
      <c r="K49" s="549">
        <v>-37</v>
      </c>
      <c r="L49" s="380">
        <v>-38.94736842105263</v>
      </c>
    </row>
    <row r="50" spans="1:12" s="110" customFormat="1" ht="15" customHeight="1" x14ac:dyDescent="0.2">
      <c r="A50" s="381"/>
      <c r="B50" s="384" t="s">
        <v>113</v>
      </c>
      <c r="C50" s="382" t="s">
        <v>181</v>
      </c>
      <c r="D50" s="385"/>
      <c r="E50" s="383"/>
      <c r="F50" s="548">
        <v>5599</v>
      </c>
      <c r="G50" s="548">
        <v>4133</v>
      </c>
      <c r="H50" s="548">
        <v>5828</v>
      </c>
      <c r="I50" s="548">
        <v>5247</v>
      </c>
      <c r="J50" s="550">
        <v>5816</v>
      </c>
      <c r="K50" s="549">
        <v>-217</v>
      </c>
      <c r="L50" s="380">
        <v>-3.7310866574965611</v>
      </c>
    </row>
    <row r="51" spans="1:12" s="110" customFormat="1" ht="15" customHeight="1" x14ac:dyDescent="0.2">
      <c r="A51" s="381"/>
      <c r="B51" s="385"/>
      <c r="C51" s="382" t="s">
        <v>353</v>
      </c>
      <c r="D51" s="385"/>
      <c r="E51" s="383"/>
      <c r="F51" s="548">
        <v>1966</v>
      </c>
      <c r="G51" s="548">
        <v>1364</v>
      </c>
      <c r="H51" s="548">
        <v>2189</v>
      </c>
      <c r="I51" s="548">
        <v>1818</v>
      </c>
      <c r="J51" s="548">
        <v>2186</v>
      </c>
      <c r="K51" s="549">
        <v>-220</v>
      </c>
      <c r="L51" s="380">
        <v>-10.064043915827996</v>
      </c>
    </row>
    <row r="52" spans="1:12" s="110" customFormat="1" ht="15" customHeight="1" x14ac:dyDescent="0.2">
      <c r="A52" s="381"/>
      <c r="B52" s="384"/>
      <c r="C52" s="382" t="s">
        <v>182</v>
      </c>
      <c r="D52" s="385"/>
      <c r="E52" s="383"/>
      <c r="F52" s="548">
        <v>3625</v>
      </c>
      <c r="G52" s="548">
        <v>3107</v>
      </c>
      <c r="H52" s="548">
        <v>3799</v>
      </c>
      <c r="I52" s="548">
        <v>3151</v>
      </c>
      <c r="J52" s="548">
        <v>3665</v>
      </c>
      <c r="K52" s="549">
        <v>-40</v>
      </c>
      <c r="L52" s="380">
        <v>-1.0914051841746248</v>
      </c>
    </row>
    <row r="53" spans="1:12" s="269" customFormat="1" ht="11.25" customHeight="1" x14ac:dyDescent="0.2">
      <c r="A53" s="381"/>
      <c r="B53" s="385"/>
      <c r="C53" s="382" t="s">
        <v>353</v>
      </c>
      <c r="D53" s="385"/>
      <c r="E53" s="383"/>
      <c r="F53" s="548">
        <v>1679</v>
      </c>
      <c r="G53" s="548">
        <v>1453</v>
      </c>
      <c r="H53" s="548">
        <v>1877</v>
      </c>
      <c r="I53" s="548">
        <v>1411</v>
      </c>
      <c r="J53" s="550">
        <v>1660</v>
      </c>
      <c r="K53" s="549">
        <v>19</v>
      </c>
      <c r="L53" s="380">
        <v>1.1445783132530121</v>
      </c>
    </row>
    <row r="54" spans="1:12" s="151" customFormat="1" ht="12.75" customHeight="1" x14ac:dyDescent="0.2">
      <c r="A54" s="381"/>
      <c r="B54" s="384" t="s">
        <v>113</v>
      </c>
      <c r="C54" s="384" t="s">
        <v>116</v>
      </c>
      <c r="D54" s="385"/>
      <c r="E54" s="383"/>
      <c r="F54" s="548">
        <v>6542</v>
      </c>
      <c r="G54" s="548">
        <v>5147</v>
      </c>
      <c r="H54" s="548">
        <v>7065</v>
      </c>
      <c r="I54" s="548">
        <v>5959</v>
      </c>
      <c r="J54" s="548">
        <v>7152</v>
      </c>
      <c r="K54" s="549">
        <v>-610</v>
      </c>
      <c r="L54" s="380">
        <v>-8.5290827740492166</v>
      </c>
    </row>
    <row r="55" spans="1:12" ht="11.25" x14ac:dyDescent="0.2">
      <c r="A55" s="381"/>
      <c r="B55" s="385"/>
      <c r="C55" s="382" t="s">
        <v>353</v>
      </c>
      <c r="D55" s="385"/>
      <c r="E55" s="383"/>
      <c r="F55" s="548">
        <v>2643</v>
      </c>
      <c r="G55" s="548">
        <v>2124</v>
      </c>
      <c r="H55" s="548">
        <v>3158</v>
      </c>
      <c r="I55" s="548">
        <v>2459</v>
      </c>
      <c r="J55" s="548">
        <v>3002</v>
      </c>
      <c r="K55" s="549">
        <v>-359</v>
      </c>
      <c r="L55" s="380">
        <v>-11.958694203864091</v>
      </c>
    </row>
    <row r="56" spans="1:12" ht="14.25" customHeight="1" x14ac:dyDescent="0.2">
      <c r="A56" s="381"/>
      <c r="B56" s="385"/>
      <c r="C56" s="384" t="s">
        <v>117</v>
      </c>
      <c r="D56" s="385"/>
      <c r="E56" s="383"/>
      <c r="F56" s="548">
        <v>2655</v>
      </c>
      <c r="G56" s="548">
        <v>2076</v>
      </c>
      <c r="H56" s="548">
        <v>2536</v>
      </c>
      <c r="I56" s="548">
        <v>2400</v>
      </c>
      <c r="J56" s="548">
        <v>2302</v>
      </c>
      <c r="K56" s="549">
        <v>353</v>
      </c>
      <c r="L56" s="380">
        <v>15.334491746307558</v>
      </c>
    </row>
    <row r="57" spans="1:12" ht="18.75" customHeight="1" x14ac:dyDescent="0.2">
      <c r="A57" s="388"/>
      <c r="B57" s="389"/>
      <c r="C57" s="390" t="s">
        <v>353</v>
      </c>
      <c r="D57" s="389"/>
      <c r="E57" s="391"/>
      <c r="F57" s="551">
        <v>993</v>
      </c>
      <c r="G57" s="552">
        <v>688</v>
      </c>
      <c r="H57" s="552">
        <v>899</v>
      </c>
      <c r="I57" s="552">
        <v>756</v>
      </c>
      <c r="J57" s="552">
        <v>835</v>
      </c>
      <c r="K57" s="553">
        <f t="shared" ref="K57" si="0">IF(OR(F57=".",J57=".")=TRUE,".",IF(OR(F57="*",J57="*")=TRUE,"*",IF(AND(F57="-",J57="-")=TRUE,"-",IF(AND(ISNUMBER(J57),ISNUMBER(F57))=TRUE,IF(F57-J57=0,0,F57-J57),IF(ISNUMBER(F57)=TRUE,F57,-J57)))))</f>
        <v>158</v>
      </c>
      <c r="L57" s="392">
        <f t="shared" ref="L57" si="1">IF(K57 =".",".",IF(K57 ="*","*",IF(K57="-","-",IF(K57=0,0,IF(OR(J57="-",J57=".",F57="-",F57=".")=TRUE,"X",IF(J57=0,"0,0",IF(ABS(K57*100/J57)&gt;250,".X",(K57*100/J57))))))))</f>
        <v>18.922155688622755</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9435</v>
      </c>
      <c r="E11" s="114">
        <v>7788</v>
      </c>
      <c r="F11" s="114">
        <v>12263</v>
      </c>
      <c r="G11" s="114">
        <v>8680</v>
      </c>
      <c r="H11" s="140">
        <v>9744</v>
      </c>
      <c r="I11" s="115">
        <v>-309</v>
      </c>
      <c r="J11" s="116">
        <v>-3.1711822660098523</v>
      </c>
    </row>
    <row r="12" spans="1:15" s="110" customFormat="1" ht="24.95" customHeight="1" x14ac:dyDescent="0.2">
      <c r="A12" s="193" t="s">
        <v>132</v>
      </c>
      <c r="B12" s="194" t="s">
        <v>133</v>
      </c>
      <c r="C12" s="113">
        <v>0.36036036036036034</v>
      </c>
      <c r="D12" s="115">
        <v>34</v>
      </c>
      <c r="E12" s="114">
        <v>32</v>
      </c>
      <c r="F12" s="114">
        <v>45</v>
      </c>
      <c r="G12" s="114">
        <v>30</v>
      </c>
      <c r="H12" s="140">
        <v>35</v>
      </c>
      <c r="I12" s="115">
        <v>-1</v>
      </c>
      <c r="J12" s="116">
        <v>-2.8571428571428572</v>
      </c>
    </row>
    <row r="13" spans="1:15" s="110" customFormat="1" ht="24.95" customHeight="1" x14ac:dyDescent="0.2">
      <c r="A13" s="193" t="s">
        <v>134</v>
      </c>
      <c r="B13" s="199" t="s">
        <v>214</v>
      </c>
      <c r="C13" s="113">
        <v>0.56173820879703229</v>
      </c>
      <c r="D13" s="115">
        <v>53</v>
      </c>
      <c r="E13" s="114">
        <v>67</v>
      </c>
      <c r="F13" s="114">
        <v>107</v>
      </c>
      <c r="G13" s="114">
        <v>59</v>
      </c>
      <c r="H13" s="140">
        <v>79</v>
      </c>
      <c r="I13" s="115">
        <v>-26</v>
      </c>
      <c r="J13" s="116">
        <v>-32.911392405063289</v>
      </c>
    </row>
    <row r="14" spans="1:15" s="287" customFormat="1" ht="24.95" customHeight="1" x14ac:dyDescent="0.2">
      <c r="A14" s="193" t="s">
        <v>215</v>
      </c>
      <c r="B14" s="199" t="s">
        <v>137</v>
      </c>
      <c r="C14" s="113">
        <v>6.3487016428192895</v>
      </c>
      <c r="D14" s="115">
        <v>599</v>
      </c>
      <c r="E14" s="114">
        <v>440</v>
      </c>
      <c r="F14" s="114">
        <v>744</v>
      </c>
      <c r="G14" s="114">
        <v>485</v>
      </c>
      <c r="H14" s="140">
        <v>688</v>
      </c>
      <c r="I14" s="115">
        <v>-89</v>
      </c>
      <c r="J14" s="116">
        <v>-12.936046511627907</v>
      </c>
      <c r="K14" s="110"/>
      <c r="L14" s="110"/>
      <c r="M14" s="110"/>
      <c r="N14" s="110"/>
      <c r="O14" s="110"/>
    </row>
    <row r="15" spans="1:15" s="110" customFormat="1" ht="24.95" customHeight="1" x14ac:dyDescent="0.2">
      <c r="A15" s="193" t="s">
        <v>216</v>
      </c>
      <c r="B15" s="199" t="s">
        <v>217</v>
      </c>
      <c r="C15" s="113">
        <v>1.5368309485956544</v>
      </c>
      <c r="D15" s="115">
        <v>145</v>
      </c>
      <c r="E15" s="114">
        <v>126</v>
      </c>
      <c r="F15" s="114">
        <v>180</v>
      </c>
      <c r="G15" s="114">
        <v>117</v>
      </c>
      <c r="H15" s="140">
        <v>142</v>
      </c>
      <c r="I15" s="115">
        <v>3</v>
      </c>
      <c r="J15" s="116">
        <v>2.112676056338028</v>
      </c>
    </row>
    <row r="16" spans="1:15" s="287" customFormat="1" ht="24.95" customHeight="1" x14ac:dyDescent="0.2">
      <c r="A16" s="193" t="s">
        <v>218</v>
      </c>
      <c r="B16" s="199" t="s">
        <v>141</v>
      </c>
      <c r="C16" s="113">
        <v>2.9994700582935878</v>
      </c>
      <c r="D16" s="115">
        <v>283</v>
      </c>
      <c r="E16" s="114">
        <v>214</v>
      </c>
      <c r="F16" s="114">
        <v>330</v>
      </c>
      <c r="G16" s="114">
        <v>233</v>
      </c>
      <c r="H16" s="140">
        <v>362</v>
      </c>
      <c r="I16" s="115">
        <v>-79</v>
      </c>
      <c r="J16" s="116">
        <v>-21.823204419889503</v>
      </c>
      <c r="K16" s="110"/>
      <c r="L16" s="110"/>
      <c r="M16" s="110"/>
      <c r="N16" s="110"/>
      <c r="O16" s="110"/>
    </row>
    <row r="17" spans="1:15" s="110" customFormat="1" ht="24.95" customHeight="1" x14ac:dyDescent="0.2">
      <c r="A17" s="193" t="s">
        <v>142</v>
      </c>
      <c r="B17" s="199" t="s">
        <v>220</v>
      </c>
      <c r="C17" s="113">
        <v>1.8124006359300477</v>
      </c>
      <c r="D17" s="115">
        <v>171</v>
      </c>
      <c r="E17" s="114">
        <v>100</v>
      </c>
      <c r="F17" s="114">
        <v>234</v>
      </c>
      <c r="G17" s="114">
        <v>135</v>
      </c>
      <c r="H17" s="140">
        <v>184</v>
      </c>
      <c r="I17" s="115">
        <v>-13</v>
      </c>
      <c r="J17" s="116">
        <v>-7.0652173913043477</v>
      </c>
    </row>
    <row r="18" spans="1:15" s="287" customFormat="1" ht="24.95" customHeight="1" x14ac:dyDescent="0.2">
      <c r="A18" s="201" t="s">
        <v>144</v>
      </c>
      <c r="B18" s="202" t="s">
        <v>145</v>
      </c>
      <c r="C18" s="113">
        <v>11.001589825119236</v>
      </c>
      <c r="D18" s="115">
        <v>1038</v>
      </c>
      <c r="E18" s="114">
        <v>721</v>
      </c>
      <c r="F18" s="114">
        <v>1244</v>
      </c>
      <c r="G18" s="114">
        <v>1085</v>
      </c>
      <c r="H18" s="140">
        <v>1039</v>
      </c>
      <c r="I18" s="115">
        <v>-1</v>
      </c>
      <c r="J18" s="116">
        <v>-9.6246390760346481E-2</v>
      </c>
      <c r="K18" s="110"/>
      <c r="L18" s="110"/>
      <c r="M18" s="110"/>
      <c r="N18" s="110"/>
      <c r="O18" s="110"/>
    </row>
    <row r="19" spans="1:15" s="110" customFormat="1" ht="24.95" customHeight="1" x14ac:dyDescent="0.2">
      <c r="A19" s="193" t="s">
        <v>146</v>
      </c>
      <c r="B19" s="199" t="s">
        <v>147</v>
      </c>
      <c r="C19" s="113">
        <v>12.061473237943826</v>
      </c>
      <c r="D19" s="115">
        <v>1138</v>
      </c>
      <c r="E19" s="114">
        <v>1029</v>
      </c>
      <c r="F19" s="114">
        <v>1638</v>
      </c>
      <c r="G19" s="114">
        <v>1076</v>
      </c>
      <c r="H19" s="140">
        <v>1305</v>
      </c>
      <c r="I19" s="115">
        <v>-167</v>
      </c>
      <c r="J19" s="116">
        <v>-12.796934865900383</v>
      </c>
    </row>
    <row r="20" spans="1:15" s="287" customFormat="1" ht="24.95" customHeight="1" x14ac:dyDescent="0.2">
      <c r="A20" s="193" t="s">
        <v>148</v>
      </c>
      <c r="B20" s="199" t="s">
        <v>149</v>
      </c>
      <c r="C20" s="113">
        <v>6.7090620031796506</v>
      </c>
      <c r="D20" s="115">
        <v>633</v>
      </c>
      <c r="E20" s="114">
        <v>592</v>
      </c>
      <c r="F20" s="114">
        <v>778</v>
      </c>
      <c r="G20" s="114">
        <v>530</v>
      </c>
      <c r="H20" s="140">
        <v>650</v>
      </c>
      <c r="I20" s="115">
        <v>-17</v>
      </c>
      <c r="J20" s="116">
        <v>-2.6153846153846154</v>
      </c>
      <c r="K20" s="110"/>
      <c r="L20" s="110"/>
      <c r="M20" s="110"/>
      <c r="N20" s="110"/>
      <c r="O20" s="110"/>
    </row>
    <row r="21" spans="1:15" s="110" customFormat="1" ht="24.95" customHeight="1" x14ac:dyDescent="0.2">
      <c r="A21" s="201" t="s">
        <v>150</v>
      </c>
      <c r="B21" s="202" t="s">
        <v>151</v>
      </c>
      <c r="C21" s="113">
        <v>5.373608903020668</v>
      </c>
      <c r="D21" s="115">
        <v>507</v>
      </c>
      <c r="E21" s="114">
        <v>434</v>
      </c>
      <c r="F21" s="114">
        <v>574</v>
      </c>
      <c r="G21" s="114">
        <v>438</v>
      </c>
      <c r="H21" s="140">
        <v>537</v>
      </c>
      <c r="I21" s="115">
        <v>-30</v>
      </c>
      <c r="J21" s="116">
        <v>-5.5865921787709496</v>
      </c>
    </row>
    <row r="22" spans="1:15" s="110" customFormat="1" ht="24.95" customHeight="1" x14ac:dyDescent="0.2">
      <c r="A22" s="201" t="s">
        <v>152</v>
      </c>
      <c r="B22" s="199" t="s">
        <v>153</v>
      </c>
      <c r="C22" s="113">
        <v>1.1870694223635401</v>
      </c>
      <c r="D22" s="115">
        <v>112</v>
      </c>
      <c r="E22" s="114">
        <v>71</v>
      </c>
      <c r="F22" s="114">
        <v>131</v>
      </c>
      <c r="G22" s="114">
        <v>99</v>
      </c>
      <c r="H22" s="140">
        <v>106</v>
      </c>
      <c r="I22" s="115">
        <v>6</v>
      </c>
      <c r="J22" s="116">
        <v>5.6603773584905657</v>
      </c>
    </row>
    <row r="23" spans="1:15" s="110" customFormat="1" ht="24.95" customHeight="1" x14ac:dyDescent="0.2">
      <c r="A23" s="193" t="s">
        <v>154</v>
      </c>
      <c r="B23" s="199" t="s">
        <v>155</v>
      </c>
      <c r="C23" s="113">
        <v>0.83730789613142553</v>
      </c>
      <c r="D23" s="115">
        <v>79</v>
      </c>
      <c r="E23" s="114">
        <v>40</v>
      </c>
      <c r="F23" s="114">
        <v>97</v>
      </c>
      <c r="G23" s="114">
        <v>37</v>
      </c>
      <c r="H23" s="140">
        <v>81</v>
      </c>
      <c r="I23" s="115">
        <v>-2</v>
      </c>
      <c r="J23" s="116">
        <v>-2.4691358024691357</v>
      </c>
    </row>
    <row r="24" spans="1:15" s="110" customFormat="1" ht="24.95" customHeight="1" x14ac:dyDescent="0.2">
      <c r="A24" s="193" t="s">
        <v>156</v>
      </c>
      <c r="B24" s="199" t="s">
        <v>221</v>
      </c>
      <c r="C24" s="113">
        <v>7.6629570747217803</v>
      </c>
      <c r="D24" s="115">
        <v>723</v>
      </c>
      <c r="E24" s="114">
        <v>371</v>
      </c>
      <c r="F24" s="114">
        <v>660</v>
      </c>
      <c r="G24" s="114">
        <v>597</v>
      </c>
      <c r="H24" s="140">
        <v>569</v>
      </c>
      <c r="I24" s="115">
        <v>154</v>
      </c>
      <c r="J24" s="116">
        <v>27.065026362038665</v>
      </c>
    </row>
    <row r="25" spans="1:15" s="110" customFormat="1" ht="24.95" customHeight="1" x14ac:dyDescent="0.2">
      <c r="A25" s="193" t="s">
        <v>222</v>
      </c>
      <c r="B25" s="204" t="s">
        <v>159</v>
      </c>
      <c r="C25" s="113">
        <v>11.997880233174351</v>
      </c>
      <c r="D25" s="115">
        <v>1132</v>
      </c>
      <c r="E25" s="114">
        <v>798</v>
      </c>
      <c r="F25" s="114">
        <v>1136</v>
      </c>
      <c r="G25" s="114">
        <v>879</v>
      </c>
      <c r="H25" s="140">
        <v>1242</v>
      </c>
      <c r="I25" s="115">
        <v>-110</v>
      </c>
      <c r="J25" s="116">
        <v>-8.8566827697262482</v>
      </c>
    </row>
    <row r="26" spans="1:15" s="110" customFormat="1" ht="24.95" customHeight="1" x14ac:dyDescent="0.2">
      <c r="A26" s="201">
        <v>782.78300000000002</v>
      </c>
      <c r="B26" s="203" t="s">
        <v>160</v>
      </c>
      <c r="C26" s="113">
        <v>10.418653948065712</v>
      </c>
      <c r="D26" s="115">
        <v>983</v>
      </c>
      <c r="E26" s="114">
        <v>856</v>
      </c>
      <c r="F26" s="114">
        <v>1342</v>
      </c>
      <c r="G26" s="114">
        <v>1131</v>
      </c>
      <c r="H26" s="140">
        <v>836</v>
      </c>
      <c r="I26" s="115">
        <v>147</v>
      </c>
      <c r="J26" s="116">
        <v>17.583732057416267</v>
      </c>
    </row>
    <row r="27" spans="1:15" s="110" customFormat="1" ht="24.95" customHeight="1" x14ac:dyDescent="0.2">
      <c r="A27" s="193" t="s">
        <v>161</v>
      </c>
      <c r="B27" s="199" t="s">
        <v>162</v>
      </c>
      <c r="C27" s="113">
        <v>1.8865924748277689</v>
      </c>
      <c r="D27" s="115">
        <v>178</v>
      </c>
      <c r="E27" s="114">
        <v>125</v>
      </c>
      <c r="F27" s="114">
        <v>294</v>
      </c>
      <c r="G27" s="114">
        <v>139</v>
      </c>
      <c r="H27" s="140">
        <v>189</v>
      </c>
      <c r="I27" s="115">
        <v>-11</v>
      </c>
      <c r="J27" s="116">
        <v>-5.8201058201058204</v>
      </c>
    </row>
    <row r="28" spans="1:15" s="110" customFormat="1" ht="24.95" customHeight="1" x14ac:dyDescent="0.2">
      <c r="A28" s="193" t="s">
        <v>163</v>
      </c>
      <c r="B28" s="199" t="s">
        <v>164</v>
      </c>
      <c r="C28" s="113">
        <v>2.7239003709591945</v>
      </c>
      <c r="D28" s="115">
        <v>257</v>
      </c>
      <c r="E28" s="114">
        <v>257</v>
      </c>
      <c r="F28" s="114">
        <v>505</v>
      </c>
      <c r="G28" s="114">
        <v>204</v>
      </c>
      <c r="H28" s="140">
        <v>294</v>
      </c>
      <c r="I28" s="115">
        <v>-37</v>
      </c>
      <c r="J28" s="116">
        <v>-12.585034013605442</v>
      </c>
    </row>
    <row r="29" spans="1:15" s="110" customFormat="1" ht="24.95" customHeight="1" x14ac:dyDescent="0.2">
      <c r="A29" s="193">
        <v>86</v>
      </c>
      <c r="B29" s="199" t="s">
        <v>165</v>
      </c>
      <c r="C29" s="113">
        <v>6.5924748277689451</v>
      </c>
      <c r="D29" s="115">
        <v>622</v>
      </c>
      <c r="E29" s="114">
        <v>695</v>
      </c>
      <c r="F29" s="114">
        <v>924</v>
      </c>
      <c r="G29" s="114">
        <v>593</v>
      </c>
      <c r="H29" s="140">
        <v>614</v>
      </c>
      <c r="I29" s="115">
        <v>8</v>
      </c>
      <c r="J29" s="116">
        <v>1.3029315960912051</v>
      </c>
    </row>
    <row r="30" spans="1:15" s="110" customFormat="1" ht="24.95" customHeight="1" x14ac:dyDescent="0.2">
      <c r="A30" s="193">
        <v>87.88</v>
      </c>
      <c r="B30" s="204" t="s">
        <v>166</v>
      </c>
      <c r="C30" s="113">
        <v>6.6030736618971915</v>
      </c>
      <c r="D30" s="115">
        <v>623</v>
      </c>
      <c r="E30" s="114">
        <v>834</v>
      </c>
      <c r="F30" s="114">
        <v>1215</v>
      </c>
      <c r="G30" s="114">
        <v>750</v>
      </c>
      <c r="H30" s="140">
        <v>693</v>
      </c>
      <c r="I30" s="115">
        <v>-70</v>
      </c>
      <c r="J30" s="116">
        <v>-10.1010101010101</v>
      </c>
    </row>
    <row r="31" spans="1:15" s="110" customFormat="1" ht="24.95" customHeight="1" x14ac:dyDescent="0.2">
      <c r="A31" s="193" t="s">
        <v>167</v>
      </c>
      <c r="B31" s="199" t="s">
        <v>168</v>
      </c>
      <c r="C31" s="113">
        <v>7.6735559088500267</v>
      </c>
      <c r="D31" s="115">
        <v>724</v>
      </c>
      <c r="E31" s="114">
        <v>426</v>
      </c>
      <c r="F31" s="114">
        <v>829</v>
      </c>
      <c r="G31" s="114">
        <v>548</v>
      </c>
      <c r="H31" s="140">
        <v>786</v>
      </c>
      <c r="I31" s="115">
        <v>-62</v>
      </c>
      <c r="J31" s="116">
        <v>-7.888040712468193</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0.36036036036036034</v>
      </c>
      <c r="D34" s="115">
        <v>34</v>
      </c>
      <c r="E34" s="114">
        <v>32</v>
      </c>
      <c r="F34" s="114">
        <v>45</v>
      </c>
      <c r="G34" s="114">
        <v>30</v>
      </c>
      <c r="H34" s="140">
        <v>35</v>
      </c>
      <c r="I34" s="115">
        <v>-1</v>
      </c>
      <c r="J34" s="116">
        <v>-2.8571428571428572</v>
      </c>
    </row>
    <row r="35" spans="1:10" s="110" customFormat="1" ht="24.95" customHeight="1" x14ac:dyDescent="0.2">
      <c r="A35" s="292" t="s">
        <v>171</v>
      </c>
      <c r="B35" s="293" t="s">
        <v>172</v>
      </c>
      <c r="C35" s="113">
        <v>17.91202967673556</v>
      </c>
      <c r="D35" s="115">
        <v>1690</v>
      </c>
      <c r="E35" s="114">
        <v>1228</v>
      </c>
      <c r="F35" s="114">
        <v>2095</v>
      </c>
      <c r="G35" s="114">
        <v>1629</v>
      </c>
      <c r="H35" s="140">
        <v>1806</v>
      </c>
      <c r="I35" s="115">
        <v>-116</v>
      </c>
      <c r="J35" s="116">
        <v>-6.4230343300110739</v>
      </c>
    </row>
    <row r="36" spans="1:10" s="110" customFormat="1" ht="24.95" customHeight="1" x14ac:dyDescent="0.2">
      <c r="A36" s="294" t="s">
        <v>173</v>
      </c>
      <c r="B36" s="295" t="s">
        <v>174</v>
      </c>
      <c r="C36" s="125">
        <v>81.727609962904083</v>
      </c>
      <c r="D36" s="143">
        <v>7711</v>
      </c>
      <c r="E36" s="144">
        <v>6528</v>
      </c>
      <c r="F36" s="144">
        <v>10123</v>
      </c>
      <c r="G36" s="144">
        <v>7021</v>
      </c>
      <c r="H36" s="145">
        <v>7902</v>
      </c>
      <c r="I36" s="143">
        <v>-191</v>
      </c>
      <c r="J36" s="146">
        <v>-2.4171095925082255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9435</v>
      </c>
      <c r="F11" s="264">
        <v>7788</v>
      </c>
      <c r="G11" s="264">
        <v>12263</v>
      </c>
      <c r="H11" s="264">
        <v>8680</v>
      </c>
      <c r="I11" s="265">
        <v>9744</v>
      </c>
      <c r="J11" s="263">
        <v>-309</v>
      </c>
      <c r="K11" s="266">
        <v>-3.1711822660098523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29.962904080551141</v>
      </c>
      <c r="E13" s="115">
        <v>2827</v>
      </c>
      <c r="F13" s="114">
        <v>2503</v>
      </c>
      <c r="G13" s="114">
        <v>3463</v>
      </c>
      <c r="H13" s="114">
        <v>2827</v>
      </c>
      <c r="I13" s="140">
        <v>2801</v>
      </c>
      <c r="J13" s="115">
        <v>26</v>
      </c>
      <c r="K13" s="116">
        <v>0.92823991431631558</v>
      </c>
    </row>
    <row r="14" spans="1:15" ht="15.95" customHeight="1" x14ac:dyDescent="0.2">
      <c r="A14" s="306" t="s">
        <v>230</v>
      </c>
      <c r="B14" s="307"/>
      <c r="C14" s="308"/>
      <c r="D14" s="113">
        <v>53.640699523052461</v>
      </c>
      <c r="E14" s="115">
        <v>5061</v>
      </c>
      <c r="F14" s="114">
        <v>4084</v>
      </c>
      <c r="G14" s="114">
        <v>6993</v>
      </c>
      <c r="H14" s="114">
        <v>4568</v>
      </c>
      <c r="I14" s="140">
        <v>5476</v>
      </c>
      <c r="J14" s="115">
        <v>-415</v>
      </c>
      <c r="K14" s="116">
        <v>-7.5785244704163626</v>
      </c>
    </row>
    <row r="15" spans="1:15" ht="15.95" customHeight="1" x14ac:dyDescent="0.2">
      <c r="A15" s="306" t="s">
        <v>231</v>
      </c>
      <c r="B15" s="307"/>
      <c r="C15" s="308"/>
      <c r="D15" s="113">
        <v>7.3873873873873874</v>
      </c>
      <c r="E15" s="115">
        <v>697</v>
      </c>
      <c r="F15" s="114">
        <v>491</v>
      </c>
      <c r="G15" s="114">
        <v>704</v>
      </c>
      <c r="H15" s="114">
        <v>531</v>
      </c>
      <c r="I15" s="140">
        <v>599</v>
      </c>
      <c r="J15" s="115">
        <v>98</v>
      </c>
      <c r="K15" s="116">
        <v>16.360601001669448</v>
      </c>
    </row>
    <row r="16" spans="1:15" ht="15.95" customHeight="1" x14ac:dyDescent="0.2">
      <c r="A16" s="306" t="s">
        <v>232</v>
      </c>
      <c r="B16" s="307"/>
      <c r="C16" s="308"/>
      <c r="D16" s="113">
        <v>8.4790673025967145</v>
      </c>
      <c r="E16" s="115">
        <v>800</v>
      </c>
      <c r="F16" s="114">
        <v>631</v>
      </c>
      <c r="G16" s="114">
        <v>921</v>
      </c>
      <c r="H16" s="114">
        <v>712</v>
      </c>
      <c r="I16" s="140">
        <v>820</v>
      </c>
      <c r="J16" s="115">
        <v>-20</v>
      </c>
      <c r="K16" s="116">
        <v>-2.4390243902439024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0.36036036036036034</v>
      </c>
      <c r="E18" s="115">
        <v>34</v>
      </c>
      <c r="F18" s="114">
        <v>30</v>
      </c>
      <c r="G18" s="114">
        <v>52</v>
      </c>
      <c r="H18" s="114">
        <v>24</v>
      </c>
      <c r="I18" s="140">
        <v>39</v>
      </c>
      <c r="J18" s="115">
        <v>-5</v>
      </c>
      <c r="K18" s="116">
        <v>-12.820512820512821</v>
      </c>
    </row>
    <row r="19" spans="1:11" ht="14.1" customHeight="1" x14ac:dyDescent="0.2">
      <c r="A19" s="306" t="s">
        <v>235</v>
      </c>
      <c r="B19" s="307" t="s">
        <v>236</v>
      </c>
      <c r="C19" s="308"/>
      <c r="D19" s="113">
        <v>0.23317435082140964</v>
      </c>
      <c r="E19" s="115">
        <v>22</v>
      </c>
      <c r="F19" s="114">
        <v>13</v>
      </c>
      <c r="G19" s="114">
        <v>34</v>
      </c>
      <c r="H19" s="114">
        <v>18</v>
      </c>
      <c r="I19" s="140">
        <v>34</v>
      </c>
      <c r="J19" s="115">
        <v>-12</v>
      </c>
      <c r="K19" s="116">
        <v>-35.294117647058826</v>
      </c>
    </row>
    <row r="20" spans="1:11" ht="14.1" customHeight="1" x14ac:dyDescent="0.2">
      <c r="A20" s="306">
        <v>12</v>
      </c>
      <c r="B20" s="307" t="s">
        <v>237</v>
      </c>
      <c r="C20" s="308"/>
      <c r="D20" s="113">
        <v>1.4096449390567038</v>
      </c>
      <c r="E20" s="115">
        <v>133</v>
      </c>
      <c r="F20" s="114">
        <v>67</v>
      </c>
      <c r="G20" s="114">
        <v>159</v>
      </c>
      <c r="H20" s="114">
        <v>149</v>
      </c>
      <c r="I20" s="140">
        <v>153</v>
      </c>
      <c r="J20" s="115">
        <v>-20</v>
      </c>
      <c r="K20" s="116">
        <v>-13.071895424836601</v>
      </c>
    </row>
    <row r="21" spans="1:11" ht="14.1" customHeight="1" x14ac:dyDescent="0.2">
      <c r="A21" s="306">
        <v>21</v>
      </c>
      <c r="B21" s="307" t="s">
        <v>238</v>
      </c>
      <c r="C21" s="308"/>
      <c r="D21" s="113">
        <v>2.1091679915209327</v>
      </c>
      <c r="E21" s="115">
        <v>199</v>
      </c>
      <c r="F21" s="114">
        <v>34</v>
      </c>
      <c r="G21" s="114">
        <v>29</v>
      </c>
      <c r="H21" s="114">
        <v>33</v>
      </c>
      <c r="I21" s="140">
        <v>38</v>
      </c>
      <c r="J21" s="115">
        <v>161</v>
      </c>
      <c r="K21" s="116" t="s">
        <v>515</v>
      </c>
    </row>
    <row r="22" spans="1:11" ht="14.1" customHeight="1" x14ac:dyDescent="0.2">
      <c r="A22" s="306">
        <v>22</v>
      </c>
      <c r="B22" s="307" t="s">
        <v>239</v>
      </c>
      <c r="C22" s="308"/>
      <c r="D22" s="113">
        <v>0.67832538420773714</v>
      </c>
      <c r="E22" s="115">
        <v>64</v>
      </c>
      <c r="F22" s="114">
        <v>60</v>
      </c>
      <c r="G22" s="114">
        <v>101</v>
      </c>
      <c r="H22" s="114">
        <v>55</v>
      </c>
      <c r="I22" s="140">
        <v>70</v>
      </c>
      <c r="J22" s="115">
        <v>-6</v>
      </c>
      <c r="K22" s="116">
        <v>-8.5714285714285712</v>
      </c>
    </row>
    <row r="23" spans="1:11" ht="14.1" customHeight="1" x14ac:dyDescent="0.2">
      <c r="A23" s="306">
        <v>23</v>
      </c>
      <c r="B23" s="307" t="s">
        <v>240</v>
      </c>
      <c r="C23" s="308"/>
      <c r="D23" s="113">
        <v>0.79491255961844198</v>
      </c>
      <c r="E23" s="115">
        <v>75</v>
      </c>
      <c r="F23" s="114">
        <v>43</v>
      </c>
      <c r="G23" s="114">
        <v>57</v>
      </c>
      <c r="H23" s="114">
        <v>76</v>
      </c>
      <c r="I23" s="140">
        <v>64</v>
      </c>
      <c r="J23" s="115">
        <v>11</v>
      </c>
      <c r="K23" s="116">
        <v>17.1875</v>
      </c>
    </row>
    <row r="24" spans="1:11" ht="14.1" customHeight="1" x14ac:dyDescent="0.2">
      <c r="A24" s="306">
        <v>24</v>
      </c>
      <c r="B24" s="307" t="s">
        <v>241</v>
      </c>
      <c r="C24" s="308"/>
      <c r="D24" s="113">
        <v>3.0524642289348174</v>
      </c>
      <c r="E24" s="115">
        <v>288</v>
      </c>
      <c r="F24" s="114">
        <v>227</v>
      </c>
      <c r="G24" s="114">
        <v>511</v>
      </c>
      <c r="H24" s="114">
        <v>327</v>
      </c>
      <c r="I24" s="140">
        <v>319</v>
      </c>
      <c r="J24" s="115">
        <v>-31</v>
      </c>
      <c r="K24" s="116">
        <v>-9.7178683385579934</v>
      </c>
    </row>
    <row r="25" spans="1:11" ht="14.1" customHeight="1" x14ac:dyDescent="0.2">
      <c r="A25" s="306">
        <v>25</v>
      </c>
      <c r="B25" s="307" t="s">
        <v>242</v>
      </c>
      <c r="C25" s="308"/>
      <c r="D25" s="113">
        <v>3.5400105988341282</v>
      </c>
      <c r="E25" s="115">
        <v>334</v>
      </c>
      <c r="F25" s="114">
        <v>194</v>
      </c>
      <c r="G25" s="114">
        <v>350</v>
      </c>
      <c r="H25" s="114">
        <v>295</v>
      </c>
      <c r="I25" s="140">
        <v>379</v>
      </c>
      <c r="J25" s="115">
        <v>-45</v>
      </c>
      <c r="K25" s="116">
        <v>-11.87335092348285</v>
      </c>
    </row>
    <row r="26" spans="1:11" ht="14.1" customHeight="1" x14ac:dyDescent="0.2">
      <c r="A26" s="306">
        <v>26</v>
      </c>
      <c r="B26" s="307" t="s">
        <v>243</v>
      </c>
      <c r="C26" s="308"/>
      <c r="D26" s="113">
        <v>2.8298887122416536</v>
      </c>
      <c r="E26" s="115">
        <v>267</v>
      </c>
      <c r="F26" s="114">
        <v>186</v>
      </c>
      <c r="G26" s="114">
        <v>325</v>
      </c>
      <c r="H26" s="114">
        <v>223</v>
      </c>
      <c r="I26" s="140">
        <v>258</v>
      </c>
      <c r="J26" s="115">
        <v>9</v>
      </c>
      <c r="K26" s="116">
        <v>3.4883720930232558</v>
      </c>
    </row>
    <row r="27" spans="1:11" ht="14.1" customHeight="1" x14ac:dyDescent="0.2">
      <c r="A27" s="306">
        <v>27</v>
      </c>
      <c r="B27" s="307" t="s">
        <v>244</v>
      </c>
      <c r="C27" s="308"/>
      <c r="D27" s="113">
        <v>0.77371489136195015</v>
      </c>
      <c r="E27" s="115">
        <v>73</v>
      </c>
      <c r="F27" s="114">
        <v>67</v>
      </c>
      <c r="G27" s="114">
        <v>85</v>
      </c>
      <c r="H27" s="114">
        <v>73</v>
      </c>
      <c r="I27" s="140">
        <v>76</v>
      </c>
      <c r="J27" s="115">
        <v>-3</v>
      </c>
      <c r="K27" s="116">
        <v>-3.9473684210526314</v>
      </c>
    </row>
    <row r="28" spans="1:11" ht="14.1" customHeight="1" x14ac:dyDescent="0.2">
      <c r="A28" s="306">
        <v>28</v>
      </c>
      <c r="B28" s="307" t="s">
        <v>245</v>
      </c>
      <c r="C28" s="308"/>
      <c r="D28" s="113">
        <v>0.16958134605193428</v>
      </c>
      <c r="E28" s="115">
        <v>16</v>
      </c>
      <c r="F28" s="114">
        <v>14</v>
      </c>
      <c r="G28" s="114">
        <v>20</v>
      </c>
      <c r="H28" s="114">
        <v>16</v>
      </c>
      <c r="I28" s="140">
        <v>22</v>
      </c>
      <c r="J28" s="115">
        <v>-6</v>
      </c>
      <c r="K28" s="116">
        <v>-27.272727272727273</v>
      </c>
    </row>
    <row r="29" spans="1:11" ht="14.1" customHeight="1" x14ac:dyDescent="0.2">
      <c r="A29" s="306">
        <v>29</v>
      </c>
      <c r="B29" s="307" t="s">
        <v>246</v>
      </c>
      <c r="C29" s="308"/>
      <c r="D29" s="113">
        <v>2.78749337572867</v>
      </c>
      <c r="E29" s="115">
        <v>263</v>
      </c>
      <c r="F29" s="114">
        <v>279</v>
      </c>
      <c r="G29" s="114">
        <v>287</v>
      </c>
      <c r="H29" s="114">
        <v>279</v>
      </c>
      <c r="I29" s="140">
        <v>338</v>
      </c>
      <c r="J29" s="115">
        <v>-75</v>
      </c>
      <c r="K29" s="116">
        <v>-22.189349112426036</v>
      </c>
    </row>
    <row r="30" spans="1:11" ht="14.1" customHeight="1" x14ac:dyDescent="0.2">
      <c r="A30" s="306" t="s">
        <v>247</v>
      </c>
      <c r="B30" s="307" t="s">
        <v>248</v>
      </c>
      <c r="C30" s="308"/>
      <c r="D30" s="113">
        <v>0.62533121356650767</v>
      </c>
      <c r="E30" s="115">
        <v>59</v>
      </c>
      <c r="F30" s="114">
        <v>80</v>
      </c>
      <c r="G30" s="114">
        <v>99</v>
      </c>
      <c r="H30" s="114">
        <v>108</v>
      </c>
      <c r="I30" s="140" t="s">
        <v>514</v>
      </c>
      <c r="J30" s="115" t="s">
        <v>514</v>
      </c>
      <c r="K30" s="116" t="s">
        <v>514</v>
      </c>
    </row>
    <row r="31" spans="1:11" ht="14.1" customHeight="1" x14ac:dyDescent="0.2">
      <c r="A31" s="306" t="s">
        <v>249</v>
      </c>
      <c r="B31" s="307" t="s">
        <v>250</v>
      </c>
      <c r="C31" s="308"/>
      <c r="D31" s="113">
        <v>2.1621621621621623</v>
      </c>
      <c r="E31" s="115">
        <v>204</v>
      </c>
      <c r="F31" s="114">
        <v>199</v>
      </c>
      <c r="G31" s="114">
        <v>188</v>
      </c>
      <c r="H31" s="114">
        <v>171</v>
      </c>
      <c r="I31" s="140">
        <v>243</v>
      </c>
      <c r="J31" s="115">
        <v>-39</v>
      </c>
      <c r="K31" s="116">
        <v>-16.049382716049383</v>
      </c>
    </row>
    <row r="32" spans="1:11" ht="14.1" customHeight="1" x14ac:dyDescent="0.2">
      <c r="A32" s="306">
        <v>31</v>
      </c>
      <c r="B32" s="307" t="s">
        <v>251</v>
      </c>
      <c r="C32" s="308"/>
      <c r="D32" s="113">
        <v>0.52994170641229466</v>
      </c>
      <c r="E32" s="115">
        <v>50</v>
      </c>
      <c r="F32" s="114">
        <v>37</v>
      </c>
      <c r="G32" s="114">
        <v>69</v>
      </c>
      <c r="H32" s="114">
        <v>72</v>
      </c>
      <c r="I32" s="140">
        <v>49</v>
      </c>
      <c r="J32" s="115">
        <v>1</v>
      </c>
      <c r="K32" s="116">
        <v>2.0408163265306123</v>
      </c>
    </row>
    <row r="33" spans="1:11" ht="14.1" customHeight="1" x14ac:dyDescent="0.2">
      <c r="A33" s="306">
        <v>32</v>
      </c>
      <c r="B33" s="307" t="s">
        <v>252</v>
      </c>
      <c r="C33" s="308"/>
      <c r="D33" s="113">
        <v>4.0911499735029144</v>
      </c>
      <c r="E33" s="115">
        <v>386</v>
      </c>
      <c r="F33" s="114">
        <v>224</v>
      </c>
      <c r="G33" s="114">
        <v>515</v>
      </c>
      <c r="H33" s="114">
        <v>584</v>
      </c>
      <c r="I33" s="140">
        <v>425</v>
      </c>
      <c r="J33" s="115">
        <v>-39</v>
      </c>
      <c r="K33" s="116">
        <v>-9.1764705882352935</v>
      </c>
    </row>
    <row r="34" spans="1:11" ht="14.1" customHeight="1" x14ac:dyDescent="0.2">
      <c r="A34" s="306">
        <v>33</v>
      </c>
      <c r="B34" s="307" t="s">
        <v>253</v>
      </c>
      <c r="C34" s="308"/>
      <c r="D34" s="113">
        <v>1.7382087970323263</v>
      </c>
      <c r="E34" s="115">
        <v>164</v>
      </c>
      <c r="F34" s="114">
        <v>88</v>
      </c>
      <c r="G34" s="114">
        <v>227</v>
      </c>
      <c r="H34" s="114">
        <v>173</v>
      </c>
      <c r="I34" s="140">
        <v>169</v>
      </c>
      <c r="J34" s="115">
        <v>-5</v>
      </c>
      <c r="K34" s="116">
        <v>-2.9585798816568047</v>
      </c>
    </row>
    <row r="35" spans="1:11" ht="14.1" customHeight="1" x14ac:dyDescent="0.2">
      <c r="A35" s="306">
        <v>34</v>
      </c>
      <c r="B35" s="307" t="s">
        <v>254</v>
      </c>
      <c r="C35" s="308"/>
      <c r="D35" s="113">
        <v>2.4165341812400638</v>
      </c>
      <c r="E35" s="115">
        <v>228</v>
      </c>
      <c r="F35" s="114">
        <v>164</v>
      </c>
      <c r="G35" s="114">
        <v>269</v>
      </c>
      <c r="H35" s="114">
        <v>183</v>
      </c>
      <c r="I35" s="140">
        <v>352</v>
      </c>
      <c r="J35" s="115">
        <v>-124</v>
      </c>
      <c r="K35" s="116">
        <v>-35.227272727272727</v>
      </c>
    </row>
    <row r="36" spans="1:11" ht="14.1" customHeight="1" x14ac:dyDescent="0.2">
      <c r="A36" s="306">
        <v>41</v>
      </c>
      <c r="B36" s="307" t="s">
        <v>255</v>
      </c>
      <c r="C36" s="308"/>
      <c r="D36" s="113">
        <v>0.87970323264440908</v>
      </c>
      <c r="E36" s="115">
        <v>83</v>
      </c>
      <c r="F36" s="114">
        <v>35</v>
      </c>
      <c r="G36" s="114">
        <v>137</v>
      </c>
      <c r="H36" s="114">
        <v>61</v>
      </c>
      <c r="I36" s="140">
        <v>102</v>
      </c>
      <c r="J36" s="115">
        <v>-19</v>
      </c>
      <c r="K36" s="116">
        <v>-18.627450980392158</v>
      </c>
    </row>
    <row r="37" spans="1:11" ht="14.1" customHeight="1" x14ac:dyDescent="0.2">
      <c r="A37" s="306">
        <v>42</v>
      </c>
      <c r="B37" s="307" t="s">
        <v>256</v>
      </c>
      <c r="C37" s="308"/>
      <c r="D37" s="113" t="s">
        <v>514</v>
      </c>
      <c r="E37" s="115" t="s">
        <v>514</v>
      </c>
      <c r="F37" s="114">
        <v>14</v>
      </c>
      <c r="G37" s="114">
        <v>12</v>
      </c>
      <c r="H37" s="114">
        <v>6</v>
      </c>
      <c r="I37" s="140">
        <v>15</v>
      </c>
      <c r="J37" s="115" t="s">
        <v>514</v>
      </c>
      <c r="K37" s="116" t="s">
        <v>514</v>
      </c>
    </row>
    <row r="38" spans="1:11" ht="14.1" customHeight="1" x14ac:dyDescent="0.2">
      <c r="A38" s="306">
        <v>43</v>
      </c>
      <c r="B38" s="307" t="s">
        <v>257</v>
      </c>
      <c r="C38" s="308"/>
      <c r="D38" s="113">
        <v>0.68892421833598305</v>
      </c>
      <c r="E38" s="115">
        <v>65</v>
      </c>
      <c r="F38" s="114">
        <v>59</v>
      </c>
      <c r="G38" s="114">
        <v>120</v>
      </c>
      <c r="H38" s="114">
        <v>54</v>
      </c>
      <c r="I38" s="140">
        <v>54</v>
      </c>
      <c r="J38" s="115">
        <v>11</v>
      </c>
      <c r="K38" s="116">
        <v>20.37037037037037</v>
      </c>
    </row>
    <row r="39" spans="1:11" ht="14.1" customHeight="1" x14ac:dyDescent="0.2">
      <c r="A39" s="306">
        <v>51</v>
      </c>
      <c r="B39" s="307" t="s">
        <v>258</v>
      </c>
      <c r="C39" s="308"/>
      <c r="D39" s="113">
        <v>11.319554848966614</v>
      </c>
      <c r="E39" s="115">
        <v>1068</v>
      </c>
      <c r="F39" s="114">
        <v>879</v>
      </c>
      <c r="G39" s="114">
        <v>1292</v>
      </c>
      <c r="H39" s="114">
        <v>1012</v>
      </c>
      <c r="I39" s="140">
        <v>899</v>
      </c>
      <c r="J39" s="115">
        <v>169</v>
      </c>
      <c r="K39" s="116">
        <v>18.798665183537263</v>
      </c>
    </row>
    <row r="40" spans="1:11" ht="14.1" customHeight="1" x14ac:dyDescent="0.2">
      <c r="A40" s="306" t="s">
        <v>259</v>
      </c>
      <c r="B40" s="307" t="s">
        <v>260</v>
      </c>
      <c r="C40" s="308"/>
      <c r="D40" s="113">
        <v>9.9629040805511391</v>
      </c>
      <c r="E40" s="115">
        <v>940</v>
      </c>
      <c r="F40" s="114">
        <v>806</v>
      </c>
      <c r="G40" s="114">
        <v>1055</v>
      </c>
      <c r="H40" s="114">
        <v>809</v>
      </c>
      <c r="I40" s="140">
        <v>775</v>
      </c>
      <c r="J40" s="115">
        <v>165</v>
      </c>
      <c r="K40" s="116">
        <v>21.29032258064516</v>
      </c>
    </row>
    <row r="41" spans="1:11" ht="14.1" customHeight="1" x14ac:dyDescent="0.2">
      <c r="A41" s="306"/>
      <c r="B41" s="307" t="s">
        <v>261</v>
      </c>
      <c r="C41" s="308"/>
      <c r="D41" s="113">
        <v>8.945416004239533</v>
      </c>
      <c r="E41" s="115">
        <v>844</v>
      </c>
      <c r="F41" s="114">
        <v>723</v>
      </c>
      <c r="G41" s="114">
        <v>918</v>
      </c>
      <c r="H41" s="114">
        <v>638</v>
      </c>
      <c r="I41" s="140">
        <v>691</v>
      </c>
      <c r="J41" s="115">
        <v>153</v>
      </c>
      <c r="K41" s="116">
        <v>22.141823444283649</v>
      </c>
    </row>
    <row r="42" spans="1:11" ht="14.1" customHeight="1" x14ac:dyDescent="0.2">
      <c r="A42" s="306">
        <v>52</v>
      </c>
      <c r="B42" s="307" t="s">
        <v>262</v>
      </c>
      <c r="C42" s="308"/>
      <c r="D42" s="113">
        <v>5.6597774244833072</v>
      </c>
      <c r="E42" s="115">
        <v>534</v>
      </c>
      <c r="F42" s="114">
        <v>525</v>
      </c>
      <c r="G42" s="114">
        <v>648</v>
      </c>
      <c r="H42" s="114">
        <v>441</v>
      </c>
      <c r="I42" s="140">
        <v>524</v>
      </c>
      <c r="J42" s="115">
        <v>10</v>
      </c>
      <c r="K42" s="116">
        <v>1.9083969465648856</v>
      </c>
    </row>
    <row r="43" spans="1:11" ht="14.1" customHeight="1" x14ac:dyDescent="0.2">
      <c r="A43" s="306" t="s">
        <v>263</v>
      </c>
      <c r="B43" s="307" t="s">
        <v>264</v>
      </c>
      <c r="C43" s="308"/>
      <c r="D43" s="113">
        <v>4.8860625331213567</v>
      </c>
      <c r="E43" s="115">
        <v>461</v>
      </c>
      <c r="F43" s="114">
        <v>414</v>
      </c>
      <c r="G43" s="114">
        <v>534</v>
      </c>
      <c r="H43" s="114">
        <v>387</v>
      </c>
      <c r="I43" s="140">
        <v>462</v>
      </c>
      <c r="J43" s="115">
        <v>-1</v>
      </c>
      <c r="K43" s="116">
        <v>-0.21645021645021645</v>
      </c>
    </row>
    <row r="44" spans="1:11" ht="14.1" customHeight="1" x14ac:dyDescent="0.2">
      <c r="A44" s="306">
        <v>53</v>
      </c>
      <c r="B44" s="307" t="s">
        <v>265</v>
      </c>
      <c r="C44" s="308"/>
      <c r="D44" s="113">
        <v>3.7413884472708001</v>
      </c>
      <c r="E44" s="115">
        <v>353</v>
      </c>
      <c r="F44" s="114">
        <v>250</v>
      </c>
      <c r="G44" s="114">
        <v>336</v>
      </c>
      <c r="H44" s="114">
        <v>242</v>
      </c>
      <c r="I44" s="140">
        <v>242</v>
      </c>
      <c r="J44" s="115">
        <v>111</v>
      </c>
      <c r="K44" s="116">
        <v>45.867768595041319</v>
      </c>
    </row>
    <row r="45" spans="1:11" ht="14.1" customHeight="1" x14ac:dyDescent="0.2">
      <c r="A45" s="306" t="s">
        <v>266</v>
      </c>
      <c r="B45" s="307" t="s">
        <v>267</v>
      </c>
      <c r="C45" s="308"/>
      <c r="D45" s="113">
        <v>3.5930047694753577</v>
      </c>
      <c r="E45" s="115">
        <v>339</v>
      </c>
      <c r="F45" s="114">
        <v>242</v>
      </c>
      <c r="G45" s="114">
        <v>326</v>
      </c>
      <c r="H45" s="114">
        <v>236</v>
      </c>
      <c r="I45" s="140">
        <v>236</v>
      </c>
      <c r="J45" s="115">
        <v>103</v>
      </c>
      <c r="K45" s="116">
        <v>43.644067796610166</v>
      </c>
    </row>
    <row r="46" spans="1:11" ht="14.1" customHeight="1" x14ac:dyDescent="0.2">
      <c r="A46" s="306">
        <v>54</v>
      </c>
      <c r="B46" s="307" t="s">
        <v>268</v>
      </c>
      <c r="C46" s="308"/>
      <c r="D46" s="113">
        <v>6.3593004769475359</v>
      </c>
      <c r="E46" s="115">
        <v>600</v>
      </c>
      <c r="F46" s="114">
        <v>517</v>
      </c>
      <c r="G46" s="114">
        <v>610</v>
      </c>
      <c r="H46" s="114">
        <v>520</v>
      </c>
      <c r="I46" s="140">
        <v>602</v>
      </c>
      <c r="J46" s="115">
        <v>-2</v>
      </c>
      <c r="K46" s="116">
        <v>-0.33222591362126247</v>
      </c>
    </row>
    <row r="47" spans="1:11" ht="14.1" customHeight="1" x14ac:dyDescent="0.2">
      <c r="A47" s="306">
        <v>61</v>
      </c>
      <c r="B47" s="307" t="s">
        <v>269</v>
      </c>
      <c r="C47" s="308"/>
      <c r="D47" s="113">
        <v>1.6958134605193429</v>
      </c>
      <c r="E47" s="115">
        <v>160</v>
      </c>
      <c r="F47" s="114">
        <v>88</v>
      </c>
      <c r="G47" s="114">
        <v>239</v>
      </c>
      <c r="H47" s="114">
        <v>122</v>
      </c>
      <c r="I47" s="140">
        <v>154</v>
      </c>
      <c r="J47" s="115">
        <v>6</v>
      </c>
      <c r="K47" s="116">
        <v>3.8961038961038961</v>
      </c>
    </row>
    <row r="48" spans="1:11" ht="14.1" customHeight="1" x14ac:dyDescent="0.2">
      <c r="A48" s="306">
        <v>62</v>
      </c>
      <c r="B48" s="307" t="s">
        <v>270</v>
      </c>
      <c r="C48" s="308"/>
      <c r="D48" s="113">
        <v>7.0694223635400109</v>
      </c>
      <c r="E48" s="115">
        <v>667</v>
      </c>
      <c r="F48" s="114">
        <v>593</v>
      </c>
      <c r="G48" s="114">
        <v>924</v>
      </c>
      <c r="H48" s="114">
        <v>614</v>
      </c>
      <c r="I48" s="140">
        <v>841</v>
      </c>
      <c r="J48" s="115">
        <v>-174</v>
      </c>
      <c r="K48" s="116">
        <v>-20.689655172413794</v>
      </c>
    </row>
    <row r="49" spans="1:11" ht="14.1" customHeight="1" x14ac:dyDescent="0.2">
      <c r="A49" s="306">
        <v>63</v>
      </c>
      <c r="B49" s="307" t="s">
        <v>271</v>
      </c>
      <c r="C49" s="308"/>
      <c r="D49" s="113">
        <v>3.7943826179120297</v>
      </c>
      <c r="E49" s="115">
        <v>358</v>
      </c>
      <c r="F49" s="114">
        <v>289</v>
      </c>
      <c r="G49" s="114">
        <v>393</v>
      </c>
      <c r="H49" s="114">
        <v>315</v>
      </c>
      <c r="I49" s="140">
        <v>349</v>
      </c>
      <c r="J49" s="115">
        <v>9</v>
      </c>
      <c r="K49" s="116">
        <v>2.5787965616045847</v>
      </c>
    </row>
    <row r="50" spans="1:11" ht="14.1" customHeight="1" x14ac:dyDescent="0.2">
      <c r="A50" s="306" t="s">
        <v>272</v>
      </c>
      <c r="B50" s="307" t="s">
        <v>273</v>
      </c>
      <c r="C50" s="308"/>
      <c r="D50" s="113">
        <v>0.31796502384737679</v>
      </c>
      <c r="E50" s="115">
        <v>30</v>
      </c>
      <c r="F50" s="114">
        <v>19</v>
      </c>
      <c r="G50" s="114">
        <v>45</v>
      </c>
      <c r="H50" s="114">
        <v>17</v>
      </c>
      <c r="I50" s="140">
        <v>17</v>
      </c>
      <c r="J50" s="115">
        <v>13</v>
      </c>
      <c r="K50" s="116">
        <v>76.470588235294116</v>
      </c>
    </row>
    <row r="51" spans="1:11" ht="14.1" customHeight="1" x14ac:dyDescent="0.2">
      <c r="A51" s="306" t="s">
        <v>274</v>
      </c>
      <c r="B51" s="307" t="s">
        <v>275</v>
      </c>
      <c r="C51" s="308"/>
      <c r="D51" s="113">
        <v>2.9464758876523582</v>
      </c>
      <c r="E51" s="115">
        <v>278</v>
      </c>
      <c r="F51" s="114">
        <v>257</v>
      </c>
      <c r="G51" s="114">
        <v>309</v>
      </c>
      <c r="H51" s="114">
        <v>271</v>
      </c>
      <c r="I51" s="140">
        <v>283</v>
      </c>
      <c r="J51" s="115">
        <v>-5</v>
      </c>
      <c r="K51" s="116">
        <v>-1.7667844522968197</v>
      </c>
    </row>
    <row r="52" spans="1:11" ht="14.1" customHeight="1" x14ac:dyDescent="0.2">
      <c r="A52" s="306">
        <v>71</v>
      </c>
      <c r="B52" s="307" t="s">
        <v>276</v>
      </c>
      <c r="C52" s="308"/>
      <c r="D52" s="113">
        <v>8.3836777954425017</v>
      </c>
      <c r="E52" s="115">
        <v>791</v>
      </c>
      <c r="F52" s="114">
        <v>531</v>
      </c>
      <c r="G52" s="114">
        <v>927</v>
      </c>
      <c r="H52" s="114">
        <v>626</v>
      </c>
      <c r="I52" s="140">
        <v>854</v>
      </c>
      <c r="J52" s="115">
        <v>-63</v>
      </c>
      <c r="K52" s="116">
        <v>-7.3770491803278686</v>
      </c>
    </row>
    <row r="53" spans="1:11" ht="14.1" customHeight="1" x14ac:dyDescent="0.2">
      <c r="A53" s="306" t="s">
        <v>277</v>
      </c>
      <c r="B53" s="307" t="s">
        <v>278</v>
      </c>
      <c r="C53" s="308"/>
      <c r="D53" s="113">
        <v>2.6709062003179649</v>
      </c>
      <c r="E53" s="115">
        <v>252</v>
      </c>
      <c r="F53" s="114">
        <v>156</v>
      </c>
      <c r="G53" s="114">
        <v>292</v>
      </c>
      <c r="H53" s="114">
        <v>204</v>
      </c>
      <c r="I53" s="140">
        <v>274</v>
      </c>
      <c r="J53" s="115">
        <v>-22</v>
      </c>
      <c r="K53" s="116">
        <v>-8.0291970802919703</v>
      </c>
    </row>
    <row r="54" spans="1:11" ht="14.1" customHeight="1" x14ac:dyDescent="0.2">
      <c r="A54" s="306" t="s">
        <v>279</v>
      </c>
      <c r="B54" s="307" t="s">
        <v>280</v>
      </c>
      <c r="C54" s="308"/>
      <c r="D54" s="113">
        <v>5.045045045045045</v>
      </c>
      <c r="E54" s="115">
        <v>476</v>
      </c>
      <c r="F54" s="114">
        <v>324</v>
      </c>
      <c r="G54" s="114">
        <v>563</v>
      </c>
      <c r="H54" s="114">
        <v>363</v>
      </c>
      <c r="I54" s="140">
        <v>497</v>
      </c>
      <c r="J54" s="115">
        <v>-21</v>
      </c>
      <c r="K54" s="116">
        <v>-4.225352112676056</v>
      </c>
    </row>
    <row r="55" spans="1:11" ht="14.1" customHeight="1" x14ac:dyDescent="0.2">
      <c r="A55" s="306">
        <v>72</v>
      </c>
      <c r="B55" s="307" t="s">
        <v>281</v>
      </c>
      <c r="C55" s="308"/>
      <c r="D55" s="113">
        <v>1.3778484366719661</v>
      </c>
      <c r="E55" s="115">
        <v>130</v>
      </c>
      <c r="F55" s="114">
        <v>84</v>
      </c>
      <c r="G55" s="114">
        <v>158</v>
      </c>
      <c r="H55" s="114">
        <v>82</v>
      </c>
      <c r="I55" s="140">
        <v>152</v>
      </c>
      <c r="J55" s="115">
        <v>-22</v>
      </c>
      <c r="K55" s="116">
        <v>-14.473684210526315</v>
      </c>
    </row>
    <row r="56" spans="1:11" ht="14.1" customHeight="1" x14ac:dyDescent="0.2">
      <c r="A56" s="306" t="s">
        <v>282</v>
      </c>
      <c r="B56" s="307" t="s">
        <v>283</v>
      </c>
      <c r="C56" s="308"/>
      <c r="D56" s="113">
        <v>0.4451510333863275</v>
      </c>
      <c r="E56" s="115">
        <v>42</v>
      </c>
      <c r="F56" s="114">
        <v>23</v>
      </c>
      <c r="G56" s="114">
        <v>72</v>
      </c>
      <c r="H56" s="114">
        <v>10</v>
      </c>
      <c r="I56" s="140">
        <v>51</v>
      </c>
      <c r="J56" s="115">
        <v>-9</v>
      </c>
      <c r="K56" s="116">
        <v>-17.647058823529413</v>
      </c>
    </row>
    <row r="57" spans="1:11" ht="14.1" customHeight="1" x14ac:dyDescent="0.2">
      <c r="A57" s="306" t="s">
        <v>284</v>
      </c>
      <c r="B57" s="307" t="s">
        <v>285</v>
      </c>
      <c r="C57" s="308"/>
      <c r="D57" s="113">
        <v>0.50874403815580282</v>
      </c>
      <c r="E57" s="115">
        <v>48</v>
      </c>
      <c r="F57" s="114">
        <v>43</v>
      </c>
      <c r="G57" s="114">
        <v>36</v>
      </c>
      <c r="H57" s="114">
        <v>42</v>
      </c>
      <c r="I57" s="140">
        <v>50</v>
      </c>
      <c r="J57" s="115">
        <v>-2</v>
      </c>
      <c r="K57" s="116">
        <v>-4</v>
      </c>
    </row>
    <row r="58" spans="1:11" ht="14.1" customHeight="1" x14ac:dyDescent="0.2">
      <c r="A58" s="306">
        <v>73</v>
      </c>
      <c r="B58" s="307" t="s">
        <v>286</v>
      </c>
      <c r="C58" s="308"/>
      <c r="D58" s="113">
        <v>1.6322204557498674</v>
      </c>
      <c r="E58" s="115">
        <v>154</v>
      </c>
      <c r="F58" s="114">
        <v>97</v>
      </c>
      <c r="G58" s="114">
        <v>245</v>
      </c>
      <c r="H58" s="114">
        <v>129</v>
      </c>
      <c r="I58" s="140">
        <v>156</v>
      </c>
      <c r="J58" s="115">
        <v>-2</v>
      </c>
      <c r="K58" s="116">
        <v>-1.2820512820512822</v>
      </c>
    </row>
    <row r="59" spans="1:11" ht="14.1" customHeight="1" x14ac:dyDescent="0.2">
      <c r="A59" s="306" t="s">
        <v>287</v>
      </c>
      <c r="B59" s="307" t="s">
        <v>288</v>
      </c>
      <c r="C59" s="308"/>
      <c r="D59" s="113">
        <v>1.2188659247482776</v>
      </c>
      <c r="E59" s="115">
        <v>115</v>
      </c>
      <c r="F59" s="114">
        <v>68</v>
      </c>
      <c r="G59" s="114">
        <v>193</v>
      </c>
      <c r="H59" s="114">
        <v>91</v>
      </c>
      <c r="I59" s="140">
        <v>112</v>
      </c>
      <c r="J59" s="115">
        <v>3</v>
      </c>
      <c r="K59" s="116">
        <v>2.6785714285714284</v>
      </c>
    </row>
    <row r="60" spans="1:11" ht="14.1" customHeight="1" x14ac:dyDescent="0.2">
      <c r="A60" s="306">
        <v>81</v>
      </c>
      <c r="B60" s="307" t="s">
        <v>289</v>
      </c>
      <c r="C60" s="308"/>
      <c r="D60" s="113">
        <v>7.1330153683094863</v>
      </c>
      <c r="E60" s="115">
        <v>673</v>
      </c>
      <c r="F60" s="114">
        <v>729</v>
      </c>
      <c r="G60" s="114">
        <v>962</v>
      </c>
      <c r="H60" s="114">
        <v>657</v>
      </c>
      <c r="I60" s="140">
        <v>664</v>
      </c>
      <c r="J60" s="115">
        <v>9</v>
      </c>
      <c r="K60" s="116">
        <v>1.3554216867469879</v>
      </c>
    </row>
    <row r="61" spans="1:11" ht="14.1" customHeight="1" x14ac:dyDescent="0.2">
      <c r="A61" s="306" t="s">
        <v>290</v>
      </c>
      <c r="B61" s="307" t="s">
        <v>291</v>
      </c>
      <c r="C61" s="308"/>
      <c r="D61" s="113">
        <v>1.9501854795972442</v>
      </c>
      <c r="E61" s="115">
        <v>184</v>
      </c>
      <c r="F61" s="114">
        <v>164</v>
      </c>
      <c r="G61" s="114">
        <v>300</v>
      </c>
      <c r="H61" s="114">
        <v>185</v>
      </c>
      <c r="I61" s="140">
        <v>229</v>
      </c>
      <c r="J61" s="115">
        <v>-45</v>
      </c>
      <c r="K61" s="116">
        <v>-19.650655021834062</v>
      </c>
    </row>
    <row r="62" spans="1:11" ht="14.1" customHeight="1" x14ac:dyDescent="0.2">
      <c r="A62" s="306" t="s">
        <v>292</v>
      </c>
      <c r="B62" s="307" t="s">
        <v>293</v>
      </c>
      <c r="C62" s="308"/>
      <c r="D62" s="113">
        <v>2.5225225225225225</v>
      </c>
      <c r="E62" s="115">
        <v>238</v>
      </c>
      <c r="F62" s="114">
        <v>318</v>
      </c>
      <c r="G62" s="114">
        <v>408</v>
      </c>
      <c r="H62" s="114">
        <v>236</v>
      </c>
      <c r="I62" s="140">
        <v>168</v>
      </c>
      <c r="J62" s="115">
        <v>70</v>
      </c>
      <c r="K62" s="116">
        <v>41.666666666666664</v>
      </c>
    </row>
    <row r="63" spans="1:11" ht="14.1" customHeight="1" x14ac:dyDescent="0.2">
      <c r="A63" s="306"/>
      <c r="B63" s="307" t="s">
        <v>294</v>
      </c>
      <c r="C63" s="308"/>
      <c r="D63" s="113">
        <v>2.0985691573926868</v>
      </c>
      <c r="E63" s="115">
        <v>198</v>
      </c>
      <c r="F63" s="114">
        <v>292</v>
      </c>
      <c r="G63" s="114">
        <v>359</v>
      </c>
      <c r="H63" s="114">
        <v>215</v>
      </c>
      <c r="I63" s="140">
        <v>145</v>
      </c>
      <c r="J63" s="115">
        <v>53</v>
      </c>
      <c r="K63" s="116">
        <v>36.551724137931032</v>
      </c>
    </row>
    <row r="64" spans="1:11" ht="14.1" customHeight="1" x14ac:dyDescent="0.2">
      <c r="A64" s="306" t="s">
        <v>295</v>
      </c>
      <c r="B64" s="307" t="s">
        <v>296</v>
      </c>
      <c r="C64" s="308"/>
      <c r="D64" s="113">
        <v>1.3460519342872284</v>
      </c>
      <c r="E64" s="115">
        <v>127</v>
      </c>
      <c r="F64" s="114">
        <v>82</v>
      </c>
      <c r="G64" s="114">
        <v>140</v>
      </c>
      <c r="H64" s="114">
        <v>111</v>
      </c>
      <c r="I64" s="140">
        <v>119</v>
      </c>
      <c r="J64" s="115">
        <v>8</v>
      </c>
      <c r="K64" s="116">
        <v>6.7226890756302522</v>
      </c>
    </row>
    <row r="65" spans="1:11" ht="14.1" customHeight="1" x14ac:dyDescent="0.2">
      <c r="A65" s="306" t="s">
        <v>297</v>
      </c>
      <c r="B65" s="307" t="s">
        <v>298</v>
      </c>
      <c r="C65" s="308"/>
      <c r="D65" s="113">
        <v>0.55113937466878649</v>
      </c>
      <c r="E65" s="115">
        <v>52</v>
      </c>
      <c r="F65" s="114">
        <v>67</v>
      </c>
      <c r="G65" s="114">
        <v>34</v>
      </c>
      <c r="H65" s="114">
        <v>52</v>
      </c>
      <c r="I65" s="140">
        <v>57</v>
      </c>
      <c r="J65" s="115">
        <v>-5</v>
      </c>
      <c r="K65" s="116">
        <v>-8.7719298245614041</v>
      </c>
    </row>
    <row r="66" spans="1:11" ht="14.1" customHeight="1" x14ac:dyDescent="0.2">
      <c r="A66" s="306">
        <v>82</v>
      </c>
      <c r="B66" s="307" t="s">
        <v>299</v>
      </c>
      <c r="C66" s="308"/>
      <c r="D66" s="113">
        <v>2.978272390037096</v>
      </c>
      <c r="E66" s="115">
        <v>281</v>
      </c>
      <c r="F66" s="114">
        <v>483</v>
      </c>
      <c r="G66" s="114">
        <v>410</v>
      </c>
      <c r="H66" s="114">
        <v>399</v>
      </c>
      <c r="I66" s="140">
        <v>339</v>
      </c>
      <c r="J66" s="115">
        <v>-58</v>
      </c>
      <c r="K66" s="116">
        <v>-17.10914454277286</v>
      </c>
    </row>
    <row r="67" spans="1:11" ht="14.1" customHeight="1" x14ac:dyDescent="0.2">
      <c r="A67" s="306" t="s">
        <v>300</v>
      </c>
      <c r="B67" s="307" t="s">
        <v>301</v>
      </c>
      <c r="C67" s="308"/>
      <c r="D67" s="113">
        <v>1.8653948065712771</v>
      </c>
      <c r="E67" s="115">
        <v>176</v>
      </c>
      <c r="F67" s="114">
        <v>364</v>
      </c>
      <c r="G67" s="114">
        <v>268</v>
      </c>
      <c r="H67" s="114">
        <v>306</v>
      </c>
      <c r="I67" s="140">
        <v>193</v>
      </c>
      <c r="J67" s="115">
        <v>-17</v>
      </c>
      <c r="K67" s="116">
        <v>-8.8082901554404138</v>
      </c>
    </row>
    <row r="68" spans="1:11" ht="14.1" customHeight="1" x14ac:dyDescent="0.2">
      <c r="A68" s="306" t="s">
        <v>302</v>
      </c>
      <c r="B68" s="307" t="s">
        <v>303</v>
      </c>
      <c r="C68" s="308"/>
      <c r="D68" s="113">
        <v>0.76311605723370435</v>
      </c>
      <c r="E68" s="115">
        <v>72</v>
      </c>
      <c r="F68" s="114">
        <v>87</v>
      </c>
      <c r="G68" s="114">
        <v>86</v>
      </c>
      <c r="H68" s="114">
        <v>70</v>
      </c>
      <c r="I68" s="140">
        <v>106</v>
      </c>
      <c r="J68" s="115">
        <v>-34</v>
      </c>
      <c r="K68" s="116">
        <v>-32.075471698113205</v>
      </c>
    </row>
    <row r="69" spans="1:11" ht="14.1" customHeight="1" x14ac:dyDescent="0.2">
      <c r="A69" s="306">
        <v>83</v>
      </c>
      <c r="B69" s="307" t="s">
        <v>304</v>
      </c>
      <c r="C69" s="308"/>
      <c r="D69" s="113">
        <v>3.9957604663487016</v>
      </c>
      <c r="E69" s="115">
        <v>377</v>
      </c>
      <c r="F69" s="114">
        <v>372</v>
      </c>
      <c r="G69" s="114">
        <v>889</v>
      </c>
      <c r="H69" s="114">
        <v>386</v>
      </c>
      <c r="I69" s="140">
        <v>441</v>
      </c>
      <c r="J69" s="115">
        <v>-64</v>
      </c>
      <c r="K69" s="116">
        <v>-14.512471655328799</v>
      </c>
    </row>
    <row r="70" spans="1:11" ht="14.1" customHeight="1" x14ac:dyDescent="0.2">
      <c r="A70" s="306" t="s">
        <v>305</v>
      </c>
      <c r="B70" s="307" t="s">
        <v>306</v>
      </c>
      <c r="C70" s="308"/>
      <c r="D70" s="113">
        <v>2.9358770535241123</v>
      </c>
      <c r="E70" s="115">
        <v>277</v>
      </c>
      <c r="F70" s="114">
        <v>278</v>
      </c>
      <c r="G70" s="114">
        <v>806</v>
      </c>
      <c r="H70" s="114">
        <v>288</v>
      </c>
      <c r="I70" s="140">
        <v>345</v>
      </c>
      <c r="J70" s="115">
        <v>-68</v>
      </c>
      <c r="K70" s="116">
        <v>-19.710144927536231</v>
      </c>
    </row>
    <row r="71" spans="1:11" ht="14.1" customHeight="1" x14ac:dyDescent="0.2">
      <c r="A71" s="306"/>
      <c r="B71" s="307" t="s">
        <v>307</v>
      </c>
      <c r="C71" s="308"/>
      <c r="D71" s="113">
        <v>1.0386857445680975</v>
      </c>
      <c r="E71" s="115">
        <v>98</v>
      </c>
      <c r="F71" s="114">
        <v>94</v>
      </c>
      <c r="G71" s="114">
        <v>422</v>
      </c>
      <c r="H71" s="114">
        <v>118</v>
      </c>
      <c r="I71" s="140">
        <v>160</v>
      </c>
      <c r="J71" s="115">
        <v>-62</v>
      </c>
      <c r="K71" s="116">
        <v>-38.75</v>
      </c>
    </row>
    <row r="72" spans="1:11" ht="14.1" customHeight="1" x14ac:dyDescent="0.2">
      <c r="A72" s="306">
        <v>84</v>
      </c>
      <c r="B72" s="307" t="s">
        <v>308</v>
      </c>
      <c r="C72" s="308"/>
      <c r="D72" s="113">
        <v>1.8865924748277689</v>
      </c>
      <c r="E72" s="115">
        <v>178</v>
      </c>
      <c r="F72" s="114">
        <v>172</v>
      </c>
      <c r="G72" s="114">
        <v>231</v>
      </c>
      <c r="H72" s="114">
        <v>148</v>
      </c>
      <c r="I72" s="140">
        <v>169</v>
      </c>
      <c r="J72" s="115">
        <v>9</v>
      </c>
      <c r="K72" s="116">
        <v>5.3254437869822482</v>
      </c>
    </row>
    <row r="73" spans="1:11" ht="14.1" customHeight="1" x14ac:dyDescent="0.2">
      <c r="A73" s="306" t="s">
        <v>309</v>
      </c>
      <c r="B73" s="307" t="s">
        <v>310</v>
      </c>
      <c r="C73" s="308"/>
      <c r="D73" s="113">
        <v>0.67832538420773714</v>
      </c>
      <c r="E73" s="115">
        <v>64</v>
      </c>
      <c r="F73" s="114">
        <v>74</v>
      </c>
      <c r="G73" s="114">
        <v>91</v>
      </c>
      <c r="H73" s="114">
        <v>56</v>
      </c>
      <c r="I73" s="140">
        <v>77</v>
      </c>
      <c r="J73" s="115">
        <v>-13</v>
      </c>
      <c r="K73" s="116">
        <v>-16.883116883116884</v>
      </c>
    </row>
    <row r="74" spans="1:11" ht="14.1" customHeight="1" x14ac:dyDescent="0.2">
      <c r="A74" s="306" t="s">
        <v>311</v>
      </c>
      <c r="B74" s="307" t="s">
        <v>312</v>
      </c>
      <c r="C74" s="308"/>
      <c r="D74" s="113">
        <v>0.19077901430842609</v>
      </c>
      <c r="E74" s="115">
        <v>18</v>
      </c>
      <c r="F74" s="114">
        <v>13</v>
      </c>
      <c r="G74" s="114">
        <v>17</v>
      </c>
      <c r="H74" s="114">
        <v>16</v>
      </c>
      <c r="I74" s="140">
        <v>16</v>
      </c>
      <c r="J74" s="115">
        <v>2</v>
      </c>
      <c r="K74" s="116">
        <v>12.5</v>
      </c>
    </row>
    <row r="75" spans="1:11" ht="14.1" customHeight="1" x14ac:dyDescent="0.2">
      <c r="A75" s="306" t="s">
        <v>313</v>
      </c>
      <c r="B75" s="307" t="s">
        <v>314</v>
      </c>
      <c r="C75" s="308"/>
      <c r="D75" s="113">
        <v>0.39215686274509803</v>
      </c>
      <c r="E75" s="115">
        <v>37</v>
      </c>
      <c r="F75" s="114">
        <v>38</v>
      </c>
      <c r="G75" s="114">
        <v>57</v>
      </c>
      <c r="H75" s="114">
        <v>32</v>
      </c>
      <c r="I75" s="140">
        <v>27</v>
      </c>
      <c r="J75" s="115">
        <v>10</v>
      </c>
      <c r="K75" s="116">
        <v>37.037037037037038</v>
      </c>
    </row>
    <row r="76" spans="1:11" ht="14.1" customHeight="1" x14ac:dyDescent="0.2">
      <c r="A76" s="306">
        <v>91</v>
      </c>
      <c r="B76" s="307" t="s">
        <v>315</v>
      </c>
      <c r="C76" s="308"/>
      <c r="D76" s="113">
        <v>0.27556968733439324</v>
      </c>
      <c r="E76" s="115">
        <v>26</v>
      </c>
      <c r="F76" s="114">
        <v>26</v>
      </c>
      <c r="G76" s="114">
        <v>54</v>
      </c>
      <c r="H76" s="114">
        <v>4</v>
      </c>
      <c r="I76" s="140">
        <v>31</v>
      </c>
      <c r="J76" s="115">
        <v>-5</v>
      </c>
      <c r="K76" s="116">
        <v>-16.129032258064516</v>
      </c>
    </row>
    <row r="77" spans="1:11" ht="14.1" customHeight="1" x14ac:dyDescent="0.2">
      <c r="A77" s="306">
        <v>92</v>
      </c>
      <c r="B77" s="307" t="s">
        <v>316</v>
      </c>
      <c r="C77" s="308"/>
      <c r="D77" s="113">
        <v>2.6179120296767358</v>
      </c>
      <c r="E77" s="115">
        <v>247</v>
      </c>
      <c r="F77" s="114">
        <v>204</v>
      </c>
      <c r="G77" s="114">
        <v>261</v>
      </c>
      <c r="H77" s="114">
        <v>193</v>
      </c>
      <c r="I77" s="140">
        <v>273</v>
      </c>
      <c r="J77" s="115">
        <v>-26</v>
      </c>
      <c r="K77" s="116">
        <v>-9.5238095238095237</v>
      </c>
    </row>
    <row r="78" spans="1:11" ht="14.1" customHeight="1" x14ac:dyDescent="0.2">
      <c r="A78" s="306">
        <v>93</v>
      </c>
      <c r="B78" s="307" t="s">
        <v>317</v>
      </c>
      <c r="C78" s="308"/>
      <c r="D78" s="113">
        <v>0.10598834128245893</v>
      </c>
      <c r="E78" s="115">
        <v>10</v>
      </c>
      <c r="F78" s="114">
        <v>7</v>
      </c>
      <c r="G78" s="114">
        <v>15</v>
      </c>
      <c r="H78" s="114">
        <v>10</v>
      </c>
      <c r="I78" s="140" t="s">
        <v>514</v>
      </c>
      <c r="J78" s="115" t="s">
        <v>514</v>
      </c>
      <c r="K78" s="116" t="s">
        <v>514</v>
      </c>
    </row>
    <row r="79" spans="1:11" ht="14.1" customHeight="1" x14ac:dyDescent="0.2">
      <c r="A79" s="306">
        <v>94</v>
      </c>
      <c r="B79" s="307" t="s">
        <v>318</v>
      </c>
      <c r="C79" s="308"/>
      <c r="D79" s="113">
        <v>0.54054054054054057</v>
      </c>
      <c r="E79" s="115">
        <v>51</v>
      </c>
      <c r="F79" s="114">
        <v>38</v>
      </c>
      <c r="G79" s="114">
        <v>152</v>
      </c>
      <c r="H79" s="114">
        <v>52</v>
      </c>
      <c r="I79" s="140">
        <v>77</v>
      </c>
      <c r="J79" s="115">
        <v>-26</v>
      </c>
      <c r="K79" s="116">
        <v>-33.766233766233768</v>
      </c>
    </row>
    <row r="80" spans="1:11" ht="14.1" customHeight="1" x14ac:dyDescent="0.2">
      <c r="A80" s="306" t="s">
        <v>319</v>
      </c>
      <c r="B80" s="307" t="s">
        <v>320</v>
      </c>
      <c r="C80" s="308"/>
      <c r="D80" s="113" t="s">
        <v>514</v>
      </c>
      <c r="E80" s="115" t="s">
        <v>514</v>
      </c>
      <c r="F80" s="114">
        <v>3</v>
      </c>
      <c r="G80" s="114">
        <v>10</v>
      </c>
      <c r="H80" s="114">
        <v>3</v>
      </c>
      <c r="I80" s="140" t="s">
        <v>514</v>
      </c>
      <c r="J80" s="115" t="s">
        <v>514</v>
      </c>
      <c r="K80" s="116" t="s">
        <v>514</v>
      </c>
    </row>
    <row r="81" spans="1:11" ht="14.1" customHeight="1" x14ac:dyDescent="0.2">
      <c r="A81" s="310" t="s">
        <v>321</v>
      </c>
      <c r="B81" s="311" t="s">
        <v>334</v>
      </c>
      <c r="C81" s="312"/>
      <c r="D81" s="125">
        <v>0.52994170641229466</v>
      </c>
      <c r="E81" s="143">
        <v>50</v>
      </c>
      <c r="F81" s="144">
        <v>79</v>
      </c>
      <c r="G81" s="144">
        <v>182</v>
      </c>
      <c r="H81" s="144">
        <v>42</v>
      </c>
      <c r="I81" s="145">
        <v>48</v>
      </c>
      <c r="J81" s="143">
        <v>2</v>
      </c>
      <c r="K81" s="146">
        <v>4.166666666666667</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10271</v>
      </c>
      <c r="E11" s="114">
        <v>9017</v>
      </c>
      <c r="F11" s="114">
        <v>10328</v>
      </c>
      <c r="G11" s="114">
        <v>8654</v>
      </c>
      <c r="H11" s="140">
        <v>10488</v>
      </c>
      <c r="I11" s="115">
        <v>-217</v>
      </c>
      <c r="J11" s="116">
        <v>-2.069031273836766</v>
      </c>
    </row>
    <row r="12" spans="1:15" s="110" customFormat="1" ht="24.95" customHeight="1" x14ac:dyDescent="0.2">
      <c r="A12" s="193" t="s">
        <v>132</v>
      </c>
      <c r="B12" s="194" t="s">
        <v>133</v>
      </c>
      <c r="C12" s="113">
        <v>0.19472300652322072</v>
      </c>
      <c r="D12" s="115">
        <v>20</v>
      </c>
      <c r="E12" s="114">
        <v>42</v>
      </c>
      <c r="F12" s="114">
        <v>48</v>
      </c>
      <c r="G12" s="114">
        <v>24</v>
      </c>
      <c r="H12" s="140">
        <v>21</v>
      </c>
      <c r="I12" s="115">
        <v>-1</v>
      </c>
      <c r="J12" s="116">
        <v>-4.7619047619047619</v>
      </c>
    </row>
    <row r="13" spans="1:15" s="110" customFormat="1" ht="24.95" customHeight="1" x14ac:dyDescent="0.2">
      <c r="A13" s="193" t="s">
        <v>134</v>
      </c>
      <c r="B13" s="199" t="s">
        <v>214</v>
      </c>
      <c r="C13" s="113">
        <v>5.4230357316716971</v>
      </c>
      <c r="D13" s="115">
        <v>557</v>
      </c>
      <c r="E13" s="114">
        <v>216</v>
      </c>
      <c r="F13" s="114">
        <v>210</v>
      </c>
      <c r="G13" s="114">
        <v>336</v>
      </c>
      <c r="H13" s="140">
        <v>401</v>
      </c>
      <c r="I13" s="115">
        <v>156</v>
      </c>
      <c r="J13" s="116">
        <v>38.902743142144637</v>
      </c>
    </row>
    <row r="14" spans="1:15" s="287" customFormat="1" ht="24.95" customHeight="1" x14ac:dyDescent="0.2">
      <c r="A14" s="193" t="s">
        <v>215</v>
      </c>
      <c r="B14" s="199" t="s">
        <v>137</v>
      </c>
      <c r="C14" s="113">
        <v>7.5163080517963197</v>
      </c>
      <c r="D14" s="115">
        <v>772</v>
      </c>
      <c r="E14" s="114">
        <v>537</v>
      </c>
      <c r="F14" s="114">
        <v>608</v>
      </c>
      <c r="G14" s="114">
        <v>444</v>
      </c>
      <c r="H14" s="140">
        <v>1119</v>
      </c>
      <c r="I14" s="115">
        <v>-347</v>
      </c>
      <c r="J14" s="116">
        <v>-31.009830205540663</v>
      </c>
      <c r="K14" s="110"/>
      <c r="L14" s="110"/>
      <c r="M14" s="110"/>
      <c r="N14" s="110"/>
      <c r="O14" s="110"/>
    </row>
    <row r="15" spans="1:15" s="110" customFormat="1" ht="24.95" customHeight="1" x14ac:dyDescent="0.2">
      <c r="A15" s="193" t="s">
        <v>216</v>
      </c>
      <c r="B15" s="199" t="s">
        <v>217</v>
      </c>
      <c r="C15" s="113">
        <v>1.1391295881608412</v>
      </c>
      <c r="D15" s="115">
        <v>117</v>
      </c>
      <c r="E15" s="114">
        <v>114</v>
      </c>
      <c r="F15" s="114">
        <v>135</v>
      </c>
      <c r="G15" s="114">
        <v>99</v>
      </c>
      <c r="H15" s="140">
        <v>125</v>
      </c>
      <c r="I15" s="115">
        <v>-8</v>
      </c>
      <c r="J15" s="116">
        <v>-6.4</v>
      </c>
    </row>
    <row r="16" spans="1:15" s="287" customFormat="1" ht="24.95" customHeight="1" x14ac:dyDescent="0.2">
      <c r="A16" s="193" t="s">
        <v>218</v>
      </c>
      <c r="B16" s="199" t="s">
        <v>141</v>
      </c>
      <c r="C16" s="113">
        <v>4.5759906532956869</v>
      </c>
      <c r="D16" s="115">
        <v>470</v>
      </c>
      <c r="E16" s="114">
        <v>313</v>
      </c>
      <c r="F16" s="114">
        <v>329</v>
      </c>
      <c r="G16" s="114">
        <v>256</v>
      </c>
      <c r="H16" s="140">
        <v>372</v>
      </c>
      <c r="I16" s="115">
        <v>98</v>
      </c>
      <c r="J16" s="116">
        <v>26.344086021505376</v>
      </c>
      <c r="K16" s="110"/>
      <c r="L16" s="110"/>
      <c r="M16" s="110"/>
      <c r="N16" s="110"/>
      <c r="O16" s="110"/>
    </row>
    <row r="17" spans="1:15" s="110" customFormat="1" ht="24.95" customHeight="1" x14ac:dyDescent="0.2">
      <c r="A17" s="193" t="s">
        <v>142</v>
      </c>
      <c r="B17" s="199" t="s">
        <v>220</v>
      </c>
      <c r="C17" s="113">
        <v>1.8011878103397916</v>
      </c>
      <c r="D17" s="115">
        <v>185</v>
      </c>
      <c r="E17" s="114">
        <v>110</v>
      </c>
      <c r="F17" s="114">
        <v>144</v>
      </c>
      <c r="G17" s="114">
        <v>89</v>
      </c>
      <c r="H17" s="140">
        <v>622</v>
      </c>
      <c r="I17" s="115">
        <v>-437</v>
      </c>
      <c r="J17" s="116">
        <v>-70.257234726688097</v>
      </c>
    </row>
    <row r="18" spans="1:15" s="287" customFormat="1" ht="24.95" customHeight="1" x14ac:dyDescent="0.2">
      <c r="A18" s="201" t="s">
        <v>144</v>
      </c>
      <c r="B18" s="202" t="s">
        <v>145</v>
      </c>
      <c r="C18" s="113">
        <v>9.1130367052867296</v>
      </c>
      <c r="D18" s="115">
        <v>936</v>
      </c>
      <c r="E18" s="114">
        <v>923</v>
      </c>
      <c r="F18" s="114">
        <v>924</v>
      </c>
      <c r="G18" s="114">
        <v>830</v>
      </c>
      <c r="H18" s="140">
        <v>833</v>
      </c>
      <c r="I18" s="115">
        <v>103</v>
      </c>
      <c r="J18" s="116">
        <v>12.364945978391356</v>
      </c>
      <c r="K18" s="110"/>
      <c r="L18" s="110"/>
      <c r="M18" s="110"/>
      <c r="N18" s="110"/>
      <c r="O18" s="110"/>
    </row>
    <row r="19" spans="1:15" s="110" customFormat="1" ht="24.95" customHeight="1" x14ac:dyDescent="0.2">
      <c r="A19" s="193" t="s">
        <v>146</v>
      </c>
      <c r="B19" s="199" t="s">
        <v>147</v>
      </c>
      <c r="C19" s="113">
        <v>13.416415149449907</v>
      </c>
      <c r="D19" s="115">
        <v>1378</v>
      </c>
      <c r="E19" s="114">
        <v>1007</v>
      </c>
      <c r="F19" s="114">
        <v>1307</v>
      </c>
      <c r="G19" s="114">
        <v>1260</v>
      </c>
      <c r="H19" s="140">
        <v>1449</v>
      </c>
      <c r="I19" s="115">
        <v>-71</v>
      </c>
      <c r="J19" s="116">
        <v>-4.8999309868875089</v>
      </c>
    </row>
    <row r="20" spans="1:15" s="287" customFormat="1" ht="24.95" customHeight="1" x14ac:dyDescent="0.2">
      <c r="A20" s="193" t="s">
        <v>148</v>
      </c>
      <c r="B20" s="199" t="s">
        <v>149</v>
      </c>
      <c r="C20" s="113">
        <v>6.5816376204848606</v>
      </c>
      <c r="D20" s="115">
        <v>676</v>
      </c>
      <c r="E20" s="114">
        <v>567</v>
      </c>
      <c r="F20" s="114">
        <v>705</v>
      </c>
      <c r="G20" s="114">
        <v>543</v>
      </c>
      <c r="H20" s="140">
        <v>695</v>
      </c>
      <c r="I20" s="115">
        <v>-19</v>
      </c>
      <c r="J20" s="116">
        <v>-2.7338129496402876</v>
      </c>
      <c r="K20" s="110"/>
      <c r="L20" s="110"/>
      <c r="M20" s="110"/>
      <c r="N20" s="110"/>
      <c r="O20" s="110"/>
    </row>
    <row r="21" spans="1:15" s="110" customFormat="1" ht="24.95" customHeight="1" x14ac:dyDescent="0.2">
      <c r="A21" s="201" t="s">
        <v>150</v>
      </c>
      <c r="B21" s="202" t="s">
        <v>151</v>
      </c>
      <c r="C21" s="113">
        <v>5.3256742284100866</v>
      </c>
      <c r="D21" s="115">
        <v>547</v>
      </c>
      <c r="E21" s="114">
        <v>514</v>
      </c>
      <c r="F21" s="114">
        <v>502</v>
      </c>
      <c r="G21" s="114">
        <v>398</v>
      </c>
      <c r="H21" s="140">
        <v>430</v>
      </c>
      <c r="I21" s="115">
        <v>117</v>
      </c>
      <c r="J21" s="116">
        <v>27.209302325581394</v>
      </c>
    </row>
    <row r="22" spans="1:15" s="110" customFormat="1" ht="24.95" customHeight="1" x14ac:dyDescent="0.2">
      <c r="A22" s="201" t="s">
        <v>152</v>
      </c>
      <c r="B22" s="199" t="s">
        <v>153</v>
      </c>
      <c r="C22" s="113">
        <v>0.74968357511439976</v>
      </c>
      <c r="D22" s="115">
        <v>77</v>
      </c>
      <c r="E22" s="114">
        <v>89</v>
      </c>
      <c r="F22" s="114">
        <v>102</v>
      </c>
      <c r="G22" s="114">
        <v>71</v>
      </c>
      <c r="H22" s="140">
        <v>90</v>
      </c>
      <c r="I22" s="115">
        <v>-13</v>
      </c>
      <c r="J22" s="116">
        <v>-14.444444444444445</v>
      </c>
    </row>
    <row r="23" spans="1:15" s="110" customFormat="1" ht="24.95" customHeight="1" x14ac:dyDescent="0.2">
      <c r="A23" s="193" t="s">
        <v>154</v>
      </c>
      <c r="B23" s="199" t="s">
        <v>155</v>
      </c>
      <c r="C23" s="113">
        <v>1.0320319345730697</v>
      </c>
      <c r="D23" s="115">
        <v>106</v>
      </c>
      <c r="E23" s="114">
        <v>64</v>
      </c>
      <c r="F23" s="114">
        <v>75</v>
      </c>
      <c r="G23" s="114">
        <v>57</v>
      </c>
      <c r="H23" s="140">
        <v>112</v>
      </c>
      <c r="I23" s="115">
        <v>-6</v>
      </c>
      <c r="J23" s="116">
        <v>-5.3571428571428568</v>
      </c>
    </row>
    <row r="24" spans="1:15" s="110" customFormat="1" ht="24.95" customHeight="1" x14ac:dyDescent="0.2">
      <c r="A24" s="193" t="s">
        <v>156</v>
      </c>
      <c r="B24" s="199" t="s">
        <v>221</v>
      </c>
      <c r="C24" s="113">
        <v>5.4425080323240191</v>
      </c>
      <c r="D24" s="115">
        <v>559</v>
      </c>
      <c r="E24" s="114">
        <v>416</v>
      </c>
      <c r="F24" s="114">
        <v>527</v>
      </c>
      <c r="G24" s="114">
        <v>451</v>
      </c>
      <c r="H24" s="140">
        <v>902</v>
      </c>
      <c r="I24" s="115">
        <v>-343</v>
      </c>
      <c r="J24" s="116">
        <v>-38.026607538802658</v>
      </c>
    </row>
    <row r="25" spans="1:15" s="110" customFormat="1" ht="24.95" customHeight="1" x14ac:dyDescent="0.2">
      <c r="A25" s="193" t="s">
        <v>222</v>
      </c>
      <c r="B25" s="204" t="s">
        <v>159</v>
      </c>
      <c r="C25" s="113">
        <v>12.579106221400059</v>
      </c>
      <c r="D25" s="115">
        <v>1292</v>
      </c>
      <c r="E25" s="114">
        <v>990</v>
      </c>
      <c r="F25" s="114">
        <v>1139</v>
      </c>
      <c r="G25" s="114">
        <v>997</v>
      </c>
      <c r="H25" s="140">
        <v>1047</v>
      </c>
      <c r="I25" s="115">
        <v>245</v>
      </c>
      <c r="J25" s="116">
        <v>23.400191021967526</v>
      </c>
    </row>
    <row r="26" spans="1:15" s="110" customFormat="1" ht="24.95" customHeight="1" x14ac:dyDescent="0.2">
      <c r="A26" s="201">
        <v>782.78300000000002</v>
      </c>
      <c r="B26" s="203" t="s">
        <v>160</v>
      </c>
      <c r="C26" s="113">
        <v>9.9308733326842571</v>
      </c>
      <c r="D26" s="115">
        <v>1020</v>
      </c>
      <c r="E26" s="114">
        <v>1115</v>
      </c>
      <c r="F26" s="114">
        <v>1186</v>
      </c>
      <c r="G26" s="114">
        <v>1049</v>
      </c>
      <c r="H26" s="140">
        <v>836</v>
      </c>
      <c r="I26" s="115">
        <v>184</v>
      </c>
      <c r="J26" s="116">
        <v>22.009569377990431</v>
      </c>
    </row>
    <row r="27" spans="1:15" s="110" customFormat="1" ht="24.95" customHeight="1" x14ac:dyDescent="0.2">
      <c r="A27" s="193" t="s">
        <v>161</v>
      </c>
      <c r="B27" s="199" t="s">
        <v>162</v>
      </c>
      <c r="C27" s="113">
        <v>1.8401324116444358</v>
      </c>
      <c r="D27" s="115">
        <v>189</v>
      </c>
      <c r="E27" s="114">
        <v>146</v>
      </c>
      <c r="F27" s="114">
        <v>226</v>
      </c>
      <c r="G27" s="114">
        <v>178</v>
      </c>
      <c r="H27" s="140">
        <v>219</v>
      </c>
      <c r="I27" s="115">
        <v>-30</v>
      </c>
      <c r="J27" s="116">
        <v>-13.698630136986301</v>
      </c>
    </row>
    <row r="28" spans="1:15" s="110" customFormat="1" ht="24.95" customHeight="1" x14ac:dyDescent="0.2">
      <c r="A28" s="193" t="s">
        <v>163</v>
      </c>
      <c r="B28" s="199" t="s">
        <v>164</v>
      </c>
      <c r="C28" s="113">
        <v>2.6287605880634799</v>
      </c>
      <c r="D28" s="115">
        <v>270</v>
      </c>
      <c r="E28" s="114">
        <v>235</v>
      </c>
      <c r="F28" s="114">
        <v>367</v>
      </c>
      <c r="G28" s="114">
        <v>198</v>
      </c>
      <c r="H28" s="140">
        <v>287</v>
      </c>
      <c r="I28" s="115">
        <v>-17</v>
      </c>
      <c r="J28" s="116">
        <v>-5.9233449477351918</v>
      </c>
    </row>
    <row r="29" spans="1:15" s="110" customFormat="1" ht="24.95" customHeight="1" x14ac:dyDescent="0.2">
      <c r="A29" s="193">
        <v>86</v>
      </c>
      <c r="B29" s="199" t="s">
        <v>165</v>
      </c>
      <c r="C29" s="113">
        <v>7.0392366858144291</v>
      </c>
      <c r="D29" s="115">
        <v>723</v>
      </c>
      <c r="E29" s="114">
        <v>574</v>
      </c>
      <c r="F29" s="114">
        <v>728</v>
      </c>
      <c r="G29" s="114">
        <v>636</v>
      </c>
      <c r="H29" s="140">
        <v>704</v>
      </c>
      <c r="I29" s="115">
        <v>19</v>
      </c>
      <c r="J29" s="116">
        <v>2.6988636363636362</v>
      </c>
    </row>
    <row r="30" spans="1:15" s="110" customFormat="1" ht="24.95" customHeight="1" x14ac:dyDescent="0.2">
      <c r="A30" s="193">
        <v>87.88</v>
      </c>
      <c r="B30" s="204" t="s">
        <v>166</v>
      </c>
      <c r="C30" s="113">
        <v>6.5719014701586991</v>
      </c>
      <c r="D30" s="115">
        <v>675</v>
      </c>
      <c r="E30" s="114">
        <v>737</v>
      </c>
      <c r="F30" s="114">
        <v>1028</v>
      </c>
      <c r="G30" s="114">
        <v>697</v>
      </c>
      <c r="H30" s="140">
        <v>834</v>
      </c>
      <c r="I30" s="115">
        <v>-159</v>
      </c>
      <c r="J30" s="116">
        <v>-19.064748201438849</v>
      </c>
    </row>
    <row r="31" spans="1:15" s="110" customFormat="1" ht="24.95" customHeight="1" x14ac:dyDescent="0.2">
      <c r="A31" s="193" t="s">
        <v>167</v>
      </c>
      <c r="B31" s="199" t="s">
        <v>168</v>
      </c>
      <c r="C31" s="113">
        <v>4.614935254600331</v>
      </c>
      <c r="D31" s="115">
        <v>474</v>
      </c>
      <c r="E31" s="114">
        <v>845</v>
      </c>
      <c r="F31" s="114">
        <v>646</v>
      </c>
      <c r="G31" s="114">
        <v>485</v>
      </c>
      <c r="H31" s="140">
        <v>509</v>
      </c>
      <c r="I31" s="115">
        <v>-35</v>
      </c>
      <c r="J31" s="116">
        <v>-6.8762278978389002</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0.19472300652322072</v>
      </c>
      <c r="D34" s="115">
        <v>20</v>
      </c>
      <c r="E34" s="114">
        <v>42</v>
      </c>
      <c r="F34" s="114">
        <v>48</v>
      </c>
      <c r="G34" s="114">
        <v>24</v>
      </c>
      <c r="H34" s="140">
        <v>21</v>
      </c>
      <c r="I34" s="115">
        <v>-1</v>
      </c>
      <c r="J34" s="116">
        <v>-4.7619047619047619</v>
      </c>
    </row>
    <row r="35" spans="1:10" s="110" customFormat="1" ht="24.95" customHeight="1" x14ac:dyDescent="0.2">
      <c r="A35" s="292" t="s">
        <v>171</v>
      </c>
      <c r="B35" s="293" t="s">
        <v>172</v>
      </c>
      <c r="C35" s="113">
        <v>22.052380488754746</v>
      </c>
      <c r="D35" s="115">
        <v>2265</v>
      </c>
      <c r="E35" s="114">
        <v>1676</v>
      </c>
      <c r="F35" s="114">
        <v>1742</v>
      </c>
      <c r="G35" s="114">
        <v>1610</v>
      </c>
      <c r="H35" s="140">
        <v>2353</v>
      </c>
      <c r="I35" s="115">
        <v>-88</v>
      </c>
      <c r="J35" s="116">
        <v>-3.7399065023374414</v>
      </c>
    </row>
    <row r="36" spans="1:10" s="110" customFormat="1" ht="24.95" customHeight="1" x14ac:dyDescent="0.2">
      <c r="A36" s="294" t="s">
        <v>173</v>
      </c>
      <c r="B36" s="295" t="s">
        <v>174</v>
      </c>
      <c r="C36" s="125">
        <v>77.752896504722031</v>
      </c>
      <c r="D36" s="143">
        <v>7986</v>
      </c>
      <c r="E36" s="144">
        <v>7299</v>
      </c>
      <c r="F36" s="144">
        <v>8538</v>
      </c>
      <c r="G36" s="144">
        <v>7020</v>
      </c>
      <c r="H36" s="145">
        <v>8114</v>
      </c>
      <c r="I36" s="143">
        <v>-128</v>
      </c>
      <c r="J36" s="146">
        <v>-1.5775203352230713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10271</v>
      </c>
      <c r="F11" s="264">
        <v>9017</v>
      </c>
      <c r="G11" s="264">
        <v>10328</v>
      </c>
      <c r="H11" s="264">
        <v>8654</v>
      </c>
      <c r="I11" s="265">
        <v>10488</v>
      </c>
      <c r="J11" s="263">
        <v>-217</v>
      </c>
      <c r="K11" s="266">
        <v>-2.069031273836766</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27.085970207380001</v>
      </c>
      <c r="E13" s="115">
        <v>2782</v>
      </c>
      <c r="F13" s="114">
        <v>2683</v>
      </c>
      <c r="G13" s="114">
        <v>3019</v>
      </c>
      <c r="H13" s="114">
        <v>2437</v>
      </c>
      <c r="I13" s="140">
        <v>2584</v>
      </c>
      <c r="J13" s="115">
        <v>198</v>
      </c>
      <c r="K13" s="116">
        <v>7.6625386996904021</v>
      </c>
    </row>
    <row r="14" spans="1:17" ht="15.95" customHeight="1" x14ac:dyDescent="0.2">
      <c r="A14" s="306" t="s">
        <v>230</v>
      </c>
      <c r="B14" s="307"/>
      <c r="C14" s="308"/>
      <c r="D14" s="113">
        <v>56.86885405510661</v>
      </c>
      <c r="E14" s="115">
        <v>5841</v>
      </c>
      <c r="F14" s="114">
        <v>4996</v>
      </c>
      <c r="G14" s="114">
        <v>5744</v>
      </c>
      <c r="H14" s="114">
        <v>4969</v>
      </c>
      <c r="I14" s="140">
        <v>6240</v>
      </c>
      <c r="J14" s="115">
        <v>-399</v>
      </c>
      <c r="K14" s="116">
        <v>-6.3942307692307692</v>
      </c>
    </row>
    <row r="15" spans="1:17" ht="15.95" customHeight="1" x14ac:dyDescent="0.2">
      <c r="A15" s="306" t="s">
        <v>231</v>
      </c>
      <c r="B15" s="307"/>
      <c r="C15" s="308"/>
      <c r="D15" s="113">
        <v>8.0323240190828553</v>
      </c>
      <c r="E15" s="115">
        <v>825</v>
      </c>
      <c r="F15" s="114">
        <v>549</v>
      </c>
      <c r="G15" s="114">
        <v>667</v>
      </c>
      <c r="H15" s="114">
        <v>561</v>
      </c>
      <c r="I15" s="140">
        <v>824</v>
      </c>
      <c r="J15" s="115">
        <v>1</v>
      </c>
      <c r="K15" s="116">
        <v>0.12135922330097088</v>
      </c>
    </row>
    <row r="16" spans="1:17" ht="15.95" customHeight="1" x14ac:dyDescent="0.2">
      <c r="A16" s="306" t="s">
        <v>232</v>
      </c>
      <c r="B16" s="307"/>
      <c r="C16" s="308"/>
      <c r="D16" s="113">
        <v>7.3897380975562266</v>
      </c>
      <c r="E16" s="115">
        <v>759</v>
      </c>
      <c r="F16" s="114">
        <v>702</v>
      </c>
      <c r="G16" s="114">
        <v>779</v>
      </c>
      <c r="H16" s="114">
        <v>619</v>
      </c>
      <c r="I16" s="140">
        <v>771</v>
      </c>
      <c r="J16" s="115">
        <v>-12</v>
      </c>
      <c r="K16" s="116">
        <v>-1.556420233463035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0.19472300652322072</v>
      </c>
      <c r="E18" s="115">
        <v>20</v>
      </c>
      <c r="F18" s="114">
        <v>33</v>
      </c>
      <c r="G18" s="114">
        <v>60</v>
      </c>
      <c r="H18" s="114">
        <v>30</v>
      </c>
      <c r="I18" s="140">
        <v>23</v>
      </c>
      <c r="J18" s="115">
        <v>-3</v>
      </c>
      <c r="K18" s="116">
        <v>-13.043478260869565</v>
      </c>
    </row>
    <row r="19" spans="1:11" ht="14.1" customHeight="1" x14ac:dyDescent="0.2">
      <c r="A19" s="306" t="s">
        <v>235</v>
      </c>
      <c r="B19" s="307" t="s">
        <v>236</v>
      </c>
      <c r="C19" s="308"/>
      <c r="D19" s="113">
        <v>0.12656995424009346</v>
      </c>
      <c r="E19" s="115">
        <v>13</v>
      </c>
      <c r="F19" s="114">
        <v>18</v>
      </c>
      <c r="G19" s="114">
        <v>39</v>
      </c>
      <c r="H19" s="114">
        <v>18</v>
      </c>
      <c r="I19" s="140">
        <v>12</v>
      </c>
      <c r="J19" s="115">
        <v>1</v>
      </c>
      <c r="K19" s="116">
        <v>8.3333333333333339</v>
      </c>
    </row>
    <row r="20" spans="1:11" ht="14.1" customHeight="1" x14ac:dyDescent="0.2">
      <c r="A20" s="306">
        <v>12</v>
      </c>
      <c r="B20" s="307" t="s">
        <v>237</v>
      </c>
      <c r="C20" s="308"/>
      <c r="D20" s="113">
        <v>0.87625352935449319</v>
      </c>
      <c r="E20" s="115">
        <v>90</v>
      </c>
      <c r="F20" s="114">
        <v>128</v>
      </c>
      <c r="G20" s="114">
        <v>144</v>
      </c>
      <c r="H20" s="114">
        <v>101</v>
      </c>
      <c r="I20" s="140">
        <v>289</v>
      </c>
      <c r="J20" s="115">
        <v>-199</v>
      </c>
      <c r="K20" s="116">
        <v>-68.858131487889267</v>
      </c>
    </row>
    <row r="21" spans="1:11" ht="14.1" customHeight="1" x14ac:dyDescent="0.2">
      <c r="A21" s="306">
        <v>21</v>
      </c>
      <c r="B21" s="307" t="s">
        <v>238</v>
      </c>
      <c r="C21" s="308"/>
      <c r="D21" s="113">
        <v>4.829130561775874</v>
      </c>
      <c r="E21" s="115">
        <v>496</v>
      </c>
      <c r="F21" s="114">
        <v>156</v>
      </c>
      <c r="G21" s="114">
        <v>150</v>
      </c>
      <c r="H21" s="114">
        <v>261</v>
      </c>
      <c r="I21" s="140">
        <v>449</v>
      </c>
      <c r="J21" s="115">
        <v>47</v>
      </c>
      <c r="K21" s="116">
        <v>10.46770601336303</v>
      </c>
    </row>
    <row r="22" spans="1:11" ht="14.1" customHeight="1" x14ac:dyDescent="0.2">
      <c r="A22" s="306">
        <v>22</v>
      </c>
      <c r="B22" s="307" t="s">
        <v>239</v>
      </c>
      <c r="C22" s="308"/>
      <c r="D22" s="113">
        <v>0.72047512413591663</v>
      </c>
      <c r="E22" s="115">
        <v>74</v>
      </c>
      <c r="F22" s="114">
        <v>70</v>
      </c>
      <c r="G22" s="114">
        <v>102</v>
      </c>
      <c r="H22" s="114">
        <v>59</v>
      </c>
      <c r="I22" s="140">
        <v>69</v>
      </c>
      <c r="J22" s="115">
        <v>5</v>
      </c>
      <c r="K22" s="116">
        <v>7.2463768115942031</v>
      </c>
    </row>
    <row r="23" spans="1:11" ht="14.1" customHeight="1" x14ac:dyDescent="0.2">
      <c r="A23" s="306">
        <v>23</v>
      </c>
      <c r="B23" s="307" t="s">
        <v>240</v>
      </c>
      <c r="C23" s="308"/>
      <c r="D23" s="113">
        <v>0.50627981696037383</v>
      </c>
      <c r="E23" s="115">
        <v>52</v>
      </c>
      <c r="F23" s="114">
        <v>73</v>
      </c>
      <c r="G23" s="114">
        <v>54</v>
      </c>
      <c r="H23" s="114">
        <v>35</v>
      </c>
      <c r="I23" s="140">
        <v>97</v>
      </c>
      <c r="J23" s="115">
        <v>-45</v>
      </c>
      <c r="K23" s="116">
        <v>-46.391752577319586</v>
      </c>
    </row>
    <row r="24" spans="1:11" ht="14.1" customHeight="1" x14ac:dyDescent="0.2">
      <c r="A24" s="306">
        <v>24</v>
      </c>
      <c r="B24" s="307" t="s">
        <v>241</v>
      </c>
      <c r="C24" s="308"/>
      <c r="D24" s="113">
        <v>4.1962807905754067</v>
      </c>
      <c r="E24" s="115">
        <v>431</v>
      </c>
      <c r="F24" s="114">
        <v>354</v>
      </c>
      <c r="G24" s="114">
        <v>433</v>
      </c>
      <c r="H24" s="114">
        <v>366</v>
      </c>
      <c r="I24" s="140">
        <v>336</v>
      </c>
      <c r="J24" s="115">
        <v>95</v>
      </c>
      <c r="K24" s="116">
        <v>28.273809523809526</v>
      </c>
    </row>
    <row r="25" spans="1:11" ht="14.1" customHeight="1" x14ac:dyDescent="0.2">
      <c r="A25" s="306">
        <v>25</v>
      </c>
      <c r="B25" s="307" t="s">
        <v>242</v>
      </c>
      <c r="C25" s="308"/>
      <c r="D25" s="113">
        <v>2.8624281958913445</v>
      </c>
      <c r="E25" s="115">
        <v>294</v>
      </c>
      <c r="F25" s="114">
        <v>364</v>
      </c>
      <c r="G25" s="114">
        <v>323</v>
      </c>
      <c r="H25" s="114">
        <v>259</v>
      </c>
      <c r="I25" s="140">
        <v>398</v>
      </c>
      <c r="J25" s="115">
        <v>-104</v>
      </c>
      <c r="K25" s="116">
        <v>-26.13065326633166</v>
      </c>
    </row>
    <row r="26" spans="1:11" ht="14.1" customHeight="1" x14ac:dyDescent="0.2">
      <c r="A26" s="306">
        <v>26</v>
      </c>
      <c r="B26" s="307" t="s">
        <v>243</v>
      </c>
      <c r="C26" s="308"/>
      <c r="D26" s="113">
        <v>3.7581540258981598</v>
      </c>
      <c r="E26" s="115">
        <v>386</v>
      </c>
      <c r="F26" s="114">
        <v>243</v>
      </c>
      <c r="G26" s="114">
        <v>279</v>
      </c>
      <c r="H26" s="114">
        <v>250</v>
      </c>
      <c r="I26" s="140">
        <v>365</v>
      </c>
      <c r="J26" s="115">
        <v>21</v>
      </c>
      <c r="K26" s="116">
        <v>5.7534246575342465</v>
      </c>
    </row>
    <row r="27" spans="1:11" ht="14.1" customHeight="1" x14ac:dyDescent="0.2">
      <c r="A27" s="306">
        <v>27</v>
      </c>
      <c r="B27" s="307" t="s">
        <v>244</v>
      </c>
      <c r="C27" s="308"/>
      <c r="D27" s="113">
        <v>0.98335118294226465</v>
      </c>
      <c r="E27" s="115">
        <v>101</v>
      </c>
      <c r="F27" s="114">
        <v>87</v>
      </c>
      <c r="G27" s="114">
        <v>62</v>
      </c>
      <c r="H27" s="114">
        <v>67</v>
      </c>
      <c r="I27" s="140">
        <v>74</v>
      </c>
      <c r="J27" s="115">
        <v>27</v>
      </c>
      <c r="K27" s="116">
        <v>36.486486486486484</v>
      </c>
    </row>
    <row r="28" spans="1:11" ht="14.1" customHeight="1" x14ac:dyDescent="0.2">
      <c r="A28" s="306">
        <v>28</v>
      </c>
      <c r="B28" s="307" t="s">
        <v>245</v>
      </c>
      <c r="C28" s="308"/>
      <c r="D28" s="113">
        <v>0.20445915684938176</v>
      </c>
      <c r="E28" s="115">
        <v>21</v>
      </c>
      <c r="F28" s="114">
        <v>20</v>
      </c>
      <c r="G28" s="114">
        <v>17</v>
      </c>
      <c r="H28" s="114">
        <v>19</v>
      </c>
      <c r="I28" s="140" t="s">
        <v>514</v>
      </c>
      <c r="J28" s="115" t="s">
        <v>514</v>
      </c>
      <c r="K28" s="116" t="s">
        <v>514</v>
      </c>
    </row>
    <row r="29" spans="1:11" ht="14.1" customHeight="1" x14ac:dyDescent="0.2">
      <c r="A29" s="306">
        <v>29</v>
      </c>
      <c r="B29" s="307" t="s">
        <v>246</v>
      </c>
      <c r="C29" s="308"/>
      <c r="D29" s="113">
        <v>3.0474150520884042</v>
      </c>
      <c r="E29" s="115">
        <v>313</v>
      </c>
      <c r="F29" s="114">
        <v>268</v>
      </c>
      <c r="G29" s="114">
        <v>274</v>
      </c>
      <c r="H29" s="114">
        <v>274</v>
      </c>
      <c r="I29" s="140">
        <v>305</v>
      </c>
      <c r="J29" s="115">
        <v>8</v>
      </c>
      <c r="K29" s="116">
        <v>2.622950819672131</v>
      </c>
    </row>
    <row r="30" spans="1:11" ht="14.1" customHeight="1" x14ac:dyDescent="0.2">
      <c r="A30" s="306" t="s">
        <v>247</v>
      </c>
      <c r="B30" s="307" t="s">
        <v>248</v>
      </c>
      <c r="C30" s="308"/>
      <c r="D30" s="113">
        <v>0.62311362087430633</v>
      </c>
      <c r="E30" s="115">
        <v>64</v>
      </c>
      <c r="F30" s="114" t="s">
        <v>514</v>
      </c>
      <c r="G30" s="114" t="s">
        <v>514</v>
      </c>
      <c r="H30" s="114">
        <v>96</v>
      </c>
      <c r="I30" s="140">
        <v>94</v>
      </c>
      <c r="J30" s="115">
        <v>-30</v>
      </c>
      <c r="K30" s="116">
        <v>-31.914893617021278</v>
      </c>
    </row>
    <row r="31" spans="1:11" ht="14.1" customHeight="1" x14ac:dyDescent="0.2">
      <c r="A31" s="306" t="s">
        <v>249</v>
      </c>
      <c r="B31" s="307" t="s">
        <v>250</v>
      </c>
      <c r="C31" s="308"/>
      <c r="D31" s="113">
        <v>2.424301431214098</v>
      </c>
      <c r="E31" s="115">
        <v>249</v>
      </c>
      <c r="F31" s="114">
        <v>197</v>
      </c>
      <c r="G31" s="114">
        <v>196</v>
      </c>
      <c r="H31" s="114">
        <v>178</v>
      </c>
      <c r="I31" s="140">
        <v>207</v>
      </c>
      <c r="J31" s="115">
        <v>42</v>
      </c>
      <c r="K31" s="116">
        <v>20.289855072463769</v>
      </c>
    </row>
    <row r="32" spans="1:11" ht="14.1" customHeight="1" x14ac:dyDescent="0.2">
      <c r="A32" s="306">
        <v>31</v>
      </c>
      <c r="B32" s="307" t="s">
        <v>251</v>
      </c>
      <c r="C32" s="308"/>
      <c r="D32" s="113">
        <v>0.4868075163080518</v>
      </c>
      <c r="E32" s="115">
        <v>50</v>
      </c>
      <c r="F32" s="114">
        <v>53</v>
      </c>
      <c r="G32" s="114">
        <v>56</v>
      </c>
      <c r="H32" s="114">
        <v>37</v>
      </c>
      <c r="I32" s="140">
        <v>61</v>
      </c>
      <c r="J32" s="115">
        <v>-11</v>
      </c>
      <c r="K32" s="116">
        <v>-18.032786885245901</v>
      </c>
    </row>
    <row r="33" spans="1:11" ht="14.1" customHeight="1" x14ac:dyDescent="0.2">
      <c r="A33" s="306">
        <v>32</v>
      </c>
      <c r="B33" s="307" t="s">
        <v>252</v>
      </c>
      <c r="C33" s="308"/>
      <c r="D33" s="113">
        <v>3.0571512024145653</v>
      </c>
      <c r="E33" s="115">
        <v>314</v>
      </c>
      <c r="F33" s="114">
        <v>387</v>
      </c>
      <c r="G33" s="114">
        <v>459</v>
      </c>
      <c r="H33" s="114">
        <v>389</v>
      </c>
      <c r="I33" s="140">
        <v>384</v>
      </c>
      <c r="J33" s="115">
        <v>-70</v>
      </c>
      <c r="K33" s="116">
        <v>-18.229166666666668</v>
      </c>
    </row>
    <row r="34" spans="1:11" ht="14.1" customHeight="1" x14ac:dyDescent="0.2">
      <c r="A34" s="306">
        <v>33</v>
      </c>
      <c r="B34" s="307" t="s">
        <v>253</v>
      </c>
      <c r="C34" s="308"/>
      <c r="D34" s="113">
        <v>1.6259371044688931</v>
      </c>
      <c r="E34" s="115">
        <v>167</v>
      </c>
      <c r="F34" s="114">
        <v>148</v>
      </c>
      <c r="G34" s="114">
        <v>171</v>
      </c>
      <c r="H34" s="114">
        <v>165</v>
      </c>
      <c r="I34" s="140">
        <v>148</v>
      </c>
      <c r="J34" s="115">
        <v>19</v>
      </c>
      <c r="K34" s="116">
        <v>12.837837837837839</v>
      </c>
    </row>
    <row r="35" spans="1:11" ht="14.1" customHeight="1" x14ac:dyDescent="0.2">
      <c r="A35" s="306">
        <v>34</v>
      </c>
      <c r="B35" s="307" t="s">
        <v>254</v>
      </c>
      <c r="C35" s="308"/>
      <c r="D35" s="113">
        <v>2.0445915684938174</v>
      </c>
      <c r="E35" s="115">
        <v>210</v>
      </c>
      <c r="F35" s="114">
        <v>147</v>
      </c>
      <c r="G35" s="114">
        <v>186</v>
      </c>
      <c r="H35" s="114">
        <v>169</v>
      </c>
      <c r="I35" s="140">
        <v>272</v>
      </c>
      <c r="J35" s="115">
        <v>-62</v>
      </c>
      <c r="K35" s="116">
        <v>-22.794117647058822</v>
      </c>
    </row>
    <row r="36" spans="1:11" ht="14.1" customHeight="1" x14ac:dyDescent="0.2">
      <c r="A36" s="306">
        <v>41</v>
      </c>
      <c r="B36" s="307" t="s">
        <v>255</v>
      </c>
      <c r="C36" s="308"/>
      <c r="D36" s="113">
        <v>0.87625352935449319</v>
      </c>
      <c r="E36" s="115">
        <v>90</v>
      </c>
      <c r="F36" s="114">
        <v>45</v>
      </c>
      <c r="G36" s="114">
        <v>66</v>
      </c>
      <c r="H36" s="114">
        <v>29</v>
      </c>
      <c r="I36" s="140">
        <v>157</v>
      </c>
      <c r="J36" s="115">
        <v>-67</v>
      </c>
      <c r="K36" s="116">
        <v>-42.675159235668787</v>
      </c>
    </row>
    <row r="37" spans="1:11" ht="14.1" customHeight="1" x14ac:dyDescent="0.2">
      <c r="A37" s="306">
        <v>42</v>
      </c>
      <c r="B37" s="307" t="s">
        <v>256</v>
      </c>
      <c r="C37" s="308"/>
      <c r="D37" s="113">
        <v>7.7889202609288291E-2</v>
      </c>
      <c r="E37" s="115">
        <v>8</v>
      </c>
      <c r="F37" s="114">
        <v>6</v>
      </c>
      <c r="G37" s="114">
        <v>8</v>
      </c>
      <c r="H37" s="114">
        <v>6</v>
      </c>
      <c r="I37" s="140">
        <v>12</v>
      </c>
      <c r="J37" s="115">
        <v>-4</v>
      </c>
      <c r="K37" s="116">
        <v>-33.333333333333336</v>
      </c>
    </row>
    <row r="38" spans="1:11" ht="14.1" customHeight="1" x14ac:dyDescent="0.2">
      <c r="A38" s="306">
        <v>43</v>
      </c>
      <c r="B38" s="307" t="s">
        <v>257</v>
      </c>
      <c r="C38" s="308"/>
      <c r="D38" s="113">
        <v>0.43812676467724659</v>
      </c>
      <c r="E38" s="115">
        <v>45</v>
      </c>
      <c r="F38" s="114">
        <v>53</v>
      </c>
      <c r="G38" s="114">
        <v>66</v>
      </c>
      <c r="H38" s="114">
        <v>52</v>
      </c>
      <c r="I38" s="140">
        <v>67</v>
      </c>
      <c r="J38" s="115">
        <v>-22</v>
      </c>
      <c r="K38" s="116">
        <v>-32.835820895522389</v>
      </c>
    </row>
    <row r="39" spans="1:11" ht="14.1" customHeight="1" x14ac:dyDescent="0.2">
      <c r="A39" s="306">
        <v>51</v>
      </c>
      <c r="B39" s="307" t="s">
        <v>258</v>
      </c>
      <c r="C39" s="308"/>
      <c r="D39" s="113">
        <v>10.05744328692435</v>
      </c>
      <c r="E39" s="115">
        <v>1033</v>
      </c>
      <c r="F39" s="114">
        <v>990</v>
      </c>
      <c r="G39" s="114">
        <v>1057</v>
      </c>
      <c r="H39" s="114">
        <v>938</v>
      </c>
      <c r="I39" s="140">
        <v>926</v>
      </c>
      <c r="J39" s="115">
        <v>107</v>
      </c>
      <c r="K39" s="116">
        <v>11.555075593952484</v>
      </c>
    </row>
    <row r="40" spans="1:11" ht="14.1" customHeight="1" x14ac:dyDescent="0.2">
      <c r="A40" s="306" t="s">
        <v>259</v>
      </c>
      <c r="B40" s="307" t="s">
        <v>260</v>
      </c>
      <c r="C40" s="308"/>
      <c r="D40" s="113">
        <v>8.3925615811508134</v>
      </c>
      <c r="E40" s="115">
        <v>862</v>
      </c>
      <c r="F40" s="114">
        <v>803</v>
      </c>
      <c r="G40" s="114">
        <v>903</v>
      </c>
      <c r="H40" s="114">
        <v>812</v>
      </c>
      <c r="I40" s="140">
        <v>815</v>
      </c>
      <c r="J40" s="115">
        <v>47</v>
      </c>
      <c r="K40" s="116">
        <v>5.7668711656441713</v>
      </c>
    </row>
    <row r="41" spans="1:11" ht="14.1" customHeight="1" x14ac:dyDescent="0.2">
      <c r="A41" s="306"/>
      <c r="B41" s="307" t="s">
        <v>261</v>
      </c>
      <c r="C41" s="308"/>
      <c r="D41" s="113">
        <v>7.3507934962515824</v>
      </c>
      <c r="E41" s="115">
        <v>755</v>
      </c>
      <c r="F41" s="114">
        <v>702</v>
      </c>
      <c r="G41" s="114">
        <v>729</v>
      </c>
      <c r="H41" s="114">
        <v>711</v>
      </c>
      <c r="I41" s="140">
        <v>682</v>
      </c>
      <c r="J41" s="115">
        <v>73</v>
      </c>
      <c r="K41" s="116">
        <v>10.703812316715542</v>
      </c>
    </row>
    <row r="42" spans="1:11" ht="14.1" customHeight="1" x14ac:dyDescent="0.2">
      <c r="A42" s="306">
        <v>52</v>
      </c>
      <c r="B42" s="307" t="s">
        <v>262</v>
      </c>
      <c r="C42" s="308"/>
      <c r="D42" s="113">
        <v>5.4230357316716971</v>
      </c>
      <c r="E42" s="115">
        <v>557</v>
      </c>
      <c r="F42" s="114">
        <v>509</v>
      </c>
      <c r="G42" s="114">
        <v>469</v>
      </c>
      <c r="H42" s="114">
        <v>372</v>
      </c>
      <c r="I42" s="140">
        <v>500</v>
      </c>
      <c r="J42" s="115">
        <v>57</v>
      </c>
      <c r="K42" s="116">
        <v>11.4</v>
      </c>
    </row>
    <row r="43" spans="1:11" ht="14.1" customHeight="1" x14ac:dyDescent="0.2">
      <c r="A43" s="306" t="s">
        <v>263</v>
      </c>
      <c r="B43" s="307" t="s">
        <v>264</v>
      </c>
      <c r="C43" s="308"/>
      <c r="D43" s="113">
        <v>4.5857268036218475</v>
      </c>
      <c r="E43" s="115">
        <v>471</v>
      </c>
      <c r="F43" s="114">
        <v>415</v>
      </c>
      <c r="G43" s="114">
        <v>394</v>
      </c>
      <c r="H43" s="114">
        <v>326</v>
      </c>
      <c r="I43" s="140">
        <v>425</v>
      </c>
      <c r="J43" s="115">
        <v>46</v>
      </c>
      <c r="K43" s="116">
        <v>10.823529411764707</v>
      </c>
    </row>
    <row r="44" spans="1:11" ht="14.1" customHeight="1" x14ac:dyDescent="0.2">
      <c r="A44" s="306">
        <v>53</v>
      </c>
      <c r="B44" s="307" t="s">
        <v>265</v>
      </c>
      <c r="C44" s="308"/>
      <c r="D44" s="113">
        <v>2.9208450978483107</v>
      </c>
      <c r="E44" s="115">
        <v>300</v>
      </c>
      <c r="F44" s="114">
        <v>238</v>
      </c>
      <c r="G44" s="114">
        <v>346</v>
      </c>
      <c r="H44" s="114">
        <v>317</v>
      </c>
      <c r="I44" s="140">
        <v>372</v>
      </c>
      <c r="J44" s="115">
        <v>-72</v>
      </c>
      <c r="K44" s="116">
        <v>-19.35483870967742</v>
      </c>
    </row>
    <row r="45" spans="1:11" ht="14.1" customHeight="1" x14ac:dyDescent="0.2">
      <c r="A45" s="306" t="s">
        <v>266</v>
      </c>
      <c r="B45" s="307" t="s">
        <v>267</v>
      </c>
      <c r="C45" s="308"/>
      <c r="D45" s="113">
        <v>2.8721643462175055</v>
      </c>
      <c r="E45" s="115">
        <v>295</v>
      </c>
      <c r="F45" s="114">
        <v>236</v>
      </c>
      <c r="G45" s="114">
        <v>324</v>
      </c>
      <c r="H45" s="114">
        <v>316</v>
      </c>
      <c r="I45" s="140">
        <v>362</v>
      </c>
      <c r="J45" s="115">
        <v>-67</v>
      </c>
      <c r="K45" s="116">
        <v>-18.50828729281768</v>
      </c>
    </row>
    <row r="46" spans="1:11" ht="14.1" customHeight="1" x14ac:dyDescent="0.2">
      <c r="A46" s="306">
        <v>54</v>
      </c>
      <c r="B46" s="307" t="s">
        <v>268</v>
      </c>
      <c r="C46" s="308"/>
      <c r="D46" s="113">
        <v>6.5719014701586991</v>
      </c>
      <c r="E46" s="115">
        <v>675</v>
      </c>
      <c r="F46" s="114">
        <v>549</v>
      </c>
      <c r="G46" s="114">
        <v>504</v>
      </c>
      <c r="H46" s="114">
        <v>465</v>
      </c>
      <c r="I46" s="140">
        <v>439</v>
      </c>
      <c r="J46" s="115">
        <v>236</v>
      </c>
      <c r="K46" s="116">
        <v>53.758542141230066</v>
      </c>
    </row>
    <row r="47" spans="1:11" ht="14.1" customHeight="1" x14ac:dyDescent="0.2">
      <c r="A47" s="306">
        <v>61</v>
      </c>
      <c r="B47" s="307" t="s">
        <v>269</v>
      </c>
      <c r="C47" s="308"/>
      <c r="D47" s="113">
        <v>1.3435887450102229</v>
      </c>
      <c r="E47" s="115">
        <v>138</v>
      </c>
      <c r="F47" s="114">
        <v>105</v>
      </c>
      <c r="G47" s="114">
        <v>166</v>
      </c>
      <c r="H47" s="114">
        <v>142</v>
      </c>
      <c r="I47" s="140">
        <v>140</v>
      </c>
      <c r="J47" s="115">
        <v>-2</v>
      </c>
      <c r="K47" s="116">
        <v>-1.4285714285714286</v>
      </c>
    </row>
    <row r="48" spans="1:11" ht="14.1" customHeight="1" x14ac:dyDescent="0.2">
      <c r="A48" s="306">
        <v>62</v>
      </c>
      <c r="B48" s="307" t="s">
        <v>270</v>
      </c>
      <c r="C48" s="308"/>
      <c r="D48" s="113">
        <v>8.2075747249537532</v>
      </c>
      <c r="E48" s="115">
        <v>843</v>
      </c>
      <c r="F48" s="114">
        <v>704</v>
      </c>
      <c r="G48" s="114">
        <v>828</v>
      </c>
      <c r="H48" s="114">
        <v>756</v>
      </c>
      <c r="I48" s="140">
        <v>885</v>
      </c>
      <c r="J48" s="115">
        <v>-42</v>
      </c>
      <c r="K48" s="116">
        <v>-4.7457627118644066</v>
      </c>
    </row>
    <row r="49" spans="1:11" ht="14.1" customHeight="1" x14ac:dyDescent="0.2">
      <c r="A49" s="306">
        <v>63</v>
      </c>
      <c r="B49" s="307" t="s">
        <v>271</v>
      </c>
      <c r="C49" s="308"/>
      <c r="D49" s="113">
        <v>2.9403173985006328</v>
      </c>
      <c r="E49" s="115">
        <v>302</v>
      </c>
      <c r="F49" s="114">
        <v>430</v>
      </c>
      <c r="G49" s="114">
        <v>335</v>
      </c>
      <c r="H49" s="114">
        <v>265</v>
      </c>
      <c r="I49" s="140">
        <v>269</v>
      </c>
      <c r="J49" s="115">
        <v>33</v>
      </c>
      <c r="K49" s="116">
        <v>12.267657992565056</v>
      </c>
    </row>
    <row r="50" spans="1:11" ht="14.1" customHeight="1" x14ac:dyDescent="0.2">
      <c r="A50" s="306" t="s">
        <v>272</v>
      </c>
      <c r="B50" s="307" t="s">
        <v>273</v>
      </c>
      <c r="C50" s="308"/>
      <c r="D50" s="113">
        <v>0.22393145750170382</v>
      </c>
      <c r="E50" s="115">
        <v>23</v>
      </c>
      <c r="F50" s="114">
        <v>23</v>
      </c>
      <c r="G50" s="114">
        <v>34</v>
      </c>
      <c r="H50" s="114">
        <v>25</v>
      </c>
      <c r="I50" s="140">
        <v>33</v>
      </c>
      <c r="J50" s="115">
        <v>-10</v>
      </c>
      <c r="K50" s="116">
        <v>-30.303030303030305</v>
      </c>
    </row>
    <row r="51" spans="1:11" ht="14.1" customHeight="1" x14ac:dyDescent="0.2">
      <c r="A51" s="306" t="s">
        <v>274</v>
      </c>
      <c r="B51" s="307" t="s">
        <v>275</v>
      </c>
      <c r="C51" s="308"/>
      <c r="D51" s="113">
        <v>2.4340375815402591</v>
      </c>
      <c r="E51" s="115">
        <v>250</v>
      </c>
      <c r="F51" s="114">
        <v>354</v>
      </c>
      <c r="G51" s="114">
        <v>272</v>
      </c>
      <c r="H51" s="114">
        <v>216</v>
      </c>
      <c r="I51" s="140">
        <v>219</v>
      </c>
      <c r="J51" s="115">
        <v>31</v>
      </c>
      <c r="K51" s="116">
        <v>14.155251141552512</v>
      </c>
    </row>
    <row r="52" spans="1:11" ht="14.1" customHeight="1" x14ac:dyDescent="0.2">
      <c r="A52" s="306">
        <v>71</v>
      </c>
      <c r="B52" s="307" t="s">
        <v>276</v>
      </c>
      <c r="C52" s="308"/>
      <c r="D52" s="113">
        <v>7.6818226073410569</v>
      </c>
      <c r="E52" s="115">
        <v>789</v>
      </c>
      <c r="F52" s="114">
        <v>636</v>
      </c>
      <c r="G52" s="114">
        <v>807</v>
      </c>
      <c r="H52" s="114">
        <v>615</v>
      </c>
      <c r="I52" s="140">
        <v>788</v>
      </c>
      <c r="J52" s="115">
        <v>1</v>
      </c>
      <c r="K52" s="116">
        <v>0.12690355329949238</v>
      </c>
    </row>
    <row r="53" spans="1:11" ht="14.1" customHeight="1" x14ac:dyDescent="0.2">
      <c r="A53" s="306" t="s">
        <v>277</v>
      </c>
      <c r="B53" s="307" t="s">
        <v>278</v>
      </c>
      <c r="C53" s="308"/>
      <c r="D53" s="113">
        <v>2.180897673060072</v>
      </c>
      <c r="E53" s="115">
        <v>224</v>
      </c>
      <c r="F53" s="114">
        <v>179</v>
      </c>
      <c r="G53" s="114">
        <v>209</v>
      </c>
      <c r="H53" s="114">
        <v>165</v>
      </c>
      <c r="I53" s="140">
        <v>229</v>
      </c>
      <c r="J53" s="115">
        <v>-5</v>
      </c>
      <c r="K53" s="116">
        <v>-2.1834061135371181</v>
      </c>
    </row>
    <row r="54" spans="1:11" ht="14.1" customHeight="1" x14ac:dyDescent="0.2">
      <c r="A54" s="306" t="s">
        <v>279</v>
      </c>
      <c r="B54" s="307" t="s">
        <v>280</v>
      </c>
      <c r="C54" s="308"/>
      <c r="D54" s="113">
        <v>4.8193944114497125</v>
      </c>
      <c r="E54" s="115">
        <v>495</v>
      </c>
      <c r="F54" s="114">
        <v>396</v>
      </c>
      <c r="G54" s="114">
        <v>527</v>
      </c>
      <c r="H54" s="114">
        <v>385</v>
      </c>
      <c r="I54" s="140">
        <v>475</v>
      </c>
      <c r="J54" s="115">
        <v>20</v>
      </c>
      <c r="K54" s="116">
        <v>4.2105263157894735</v>
      </c>
    </row>
    <row r="55" spans="1:11" ht="14.1" customHeight="1" x14ac:dyDescent="0.2">
      <c r="A55" s="306">
        <v>72</v>
      </c>
      <c r="B55" s="307" t="s">
        <v>281</v>
      </c>
      <c r="C55" s="308"/>
      <c r="D55" s="113">
        <v>1.7427709083828253</v>
      </c>
      <c r="E55" s="115">
        <v>179</v>
      </c>
      <c r="F55" s="114">
        <v>102</v>
      </c>
      <c r="G55" s="114">
        <v>137</v>
      </c>
      <c r="H55" s="114">
        <v>118</v>
      </c>
      <c r="I55" s="140">
        <v>204</v>
      </c>
      <c r="J55" s="115">
        <v>-25</v>
      </c>
      <c r="K55" s="116">
        <v>-12.254901960784315</v>
      </c>
    </row>
    <row r="56" spans="1:11" ht="14.1" customHeight="1" x14ac:dyDescent="0.2">
      <c r="A56" s="306" t="s">
        <v>282</v>
      </c>
      <c r="B56" s="307" t="s">
        <v>283</v>
      </c>
      <c r="C56" s="308"/>
      <c r="D56" s="113">
        <v>0.68153052283127247</v>
      </c>
      <c r="E56" s="115">
        <v>70</v>
      </c>
      <c r="F56" s="114">
        <v>44</v>
      </c>
      <c r="G56" s="114">
        <v>60</v>
      </c>
      <c r="H56" s="114">
        <v>38</v>
      </c>
      <c r="I56" s="140">
        <v>85</v>
      </c>
      <c r="J56" s="115">
        <v>-15</v>
      </c>
      <c r="K56" s="116">
        <v>-17.647058823529413</v>
      </c>
    </row>
    <row r="57" spans="1:11" ht="14.1" customHeight="1" x14ac:dyDescent="0.2">
      <c r="A57" s="306" t="s">
        <v>284</v>
      </c>
      <c r="B57" s="307" t="s">
        <v>285</v>
      </c>
      <c r="C57" s="308"/>
      <c r="D57" s="113">
        <v>0.45759906532956868</v>
      </c>
      <c r="E57" s="115">
        <v>47</v>
      </c>
      <c r="F57" s="114">
        <v>39</v>
      </c>
      <c r="G57" s="114">
        <v>34</v>
      </c>
      <c r="H57" s="114">
        <v>37</v>
      </c>
      <c r="I57" s="140">
        <v>53</v>
      </c>
      <c r="J57" s="115">
        <v>-6</v>
      </c>
      <c r="K57" s="116">
        <v>-11.320754716981131</v>
      </c>
    </row>
    <row r="58" spans="1:11" ht="14.1" customHeight="1" x14ac:dyDescent="0.2">
      <c r="A58" s="306">
        <v>73</v>
      </c>
      <c r="B58" s="307" t="s">
        <v>286</v>
      </c>
      <c r="C58" s="308"/>
      <c r="D58" s="113">
        <v>1.5577840521857658</v>
      </c>
      <c r="E58" s="115">
        <v>160</v>
      </c>
      <c r="F58" s="114">
        <v>129</v>
      </c>
      <c r="G58" s="114">
        <v>163</v>
      </c>
      <c r="H58" s="114">
        <v>146</v>
      </c>
      <c r="I58" s="140">
        <v>180</v>
      </c>
      <c r="J58" s="115">
        <v>-20</v>
      </c>
      <c r="K58" s="116">
        <v>-11.111111111111111</v>
      </c>
    </row>
    <row r="59" spans="1:11" ht="14.1" customHeight="1" x14ac:dyDescent="0.2">
      <c r="A59" s="306" t="s">
        <v>287</v>
      </c>
      <c r="B59" s="307" t="s">
        <v>288</v>
      </c>
      <c r="C59" s="308"/>
      <c r="D59" s="113">
        <v>1.1293934378346802</v>
      </c>
      <c r="E59" s="115">
        <v>116</v>
      </c>
      <c r="F59" s="114">
        <v>100</v>
      </c>
      <c r="G59" s="114">
        <v>118</v>
      </c>
      <c r="H59" s="114">
        <v>103</v>
      </c>
      <c r="I59" s="140">
        <v>134</v>
      </c>
      <c r="J59" s="115">
        <v>-18</v>
      </c>
      <c r="K59" s="116">
        <v>-13.432835820895523</v>
      </c>
    </row>
    <row r="60" spans="1:11" ht="14.1" customHeight="1" x14ac:dyDescent="0.2">
      <c r="A60" s="306">
        <v>81</v>
      </c>
      <c r="B60" s="307" t="s">
        <v>289</v>
      </c>
      <c r="C60" s="308"/>
      <c r="D60" s="113">
        <v>7.2047512413591663</v>
      </c>
      <c r="E60" s="115">
        <v>740</v>
      </c>
      <c r="F60" s="114">
        <v>649</v>
      </c>
      <c r="G60" s="114">
        <v>782</v>
      </c>
      <c r="H60" s="114">
        <v>702</v>
      </c>
      <c r="I60" s="140">
        <v>809</v>
      </c>
      <c r="J60" s="115">
        <v>-69</v>
      </c>
      <c r="K60" s="116">
        <v>-8.5290482076637826</v>
      </c>
    </row>
    <row r="61" spans="1:11" ht="14.1" customHeight="1" x14ac:dyDescent="0.2">
      <c r="A61" s="306" t="s">
        <v>290</v>
      </c>
      <c r="B61" s="307" t="s">
        <v>291</v>
      </c>
      <c r="C61" s="308"/>
      <c r="D61" s="113">
        <v>2.2393145750170382</v>
      </c>
      <c r="E61" s="115">
        <v>230</v>
      </c>
      <c r="F61" s="114">
        <v>172</v>
      </c>
      <c r="G61" s="114">
        <v>196</v>
      </c>
      <c r="H61" s="114">
        <v>237</v>
      </c>
      <c r="I61" s="140">
        <v>264</v>
      </c>
      <c r="J61" s="115">
        <v>-34</v>
      </c>
      <c r="K61" s="116">
        <v>-12.878787878787879</v>
      </c>
    </row>
    <row r="62" spans="1:11" ht="14.1" customHeight="1" x14ac:dyDescent="0.2">
      <c r="A62" s="306" t="s">
        <v>292</v>
      </c>
      <c r="B62" s="307" t="s">
        <v>293</v>
      </c>
      <c r="C62" s="308"/>
      <c r="D62" s="113">
        <v>2.5606075357803526</v>
      </c>
      <c r="E62" s="115">
        <v>263</v>
      </c>
      <c r="F62" s="114">
        <v>284</v>
      </c>
      <c r="G62" s="114">
        <v>353</v>
      </c>
      <c r="H62" s="114">
        <v>217</v>
      </c>
      <c r="I62" s="140">
        <v>297</v>
      </c>
      <c r="J62" s="115">
        <v>-34</v>
      </c>
      <c r="K62" s="116">
        <v>-11.447811447811448</v>
      </c>
    </row>
    <row r="63" spans="1:11" ht="14.1" customHeight="1" x14ac:dyDescent="0.2">
      <c r="A63" s="306"/>
      <c r="B63" s="307" t="s">
        <v>294</v>
      </c>
      <c r="C63" s="308"/>
      <c r="D63" s="113">
        <v>2.2490507253431993</v>
      </c>
      <c r="E63" s="115">
        <v>231</v>
      </c>
      <c r="F63" s="114">
        <v>259</v>
      </c>
      <c r="G63" s="114">
        <v>319</v>
      </c>
      <c r="H63" s="114">
        <v>199</v>
      </c>
      <c r="I63" s="140">
        <v>267</v>
      </c>
      <c r="J63" s="115">
        <v>-36</v>
      </c>
      <c r="K63" s="116">
        <v>-13.48314606741573</v>
      </c>
    </row>
    <row r="64" spans="1:11" ht="14.1" customHeight="1" x14ac:dyDescent="0.2">
      <c r="A64" s="306" t="s">
        <v>295</v>
      </c>
      <c r="B64" s="307" t="s">
        <v>296</v>
      </c>
      <c r="C64" s="308"/>
      <c r="D64" s="113">
        <v>1.1196572875085191</v>
      </c>
      <c r="E64" s="115">
        <v>115</v>
      </c>
      <c r="F64" s="114">
        <v>70</v>
      </c>
      <c r="G64" s="114">
        <v>115</v>
      </c>
      <c r="H64" s="114">
        <v>116</v>
      </c>
      <c r="I64" s="140">
        <v>110</v>
      </c>
      <c r="J64" s="115">
        <v>5</v>
      </c>
      <c r="K64" s="116">
        <v>4.5454545454545459</v>
      </c>
    </row>
    <row r="65" spans="1:11" ht="14.1" customHeight="1" x14ac:dyDescent="0.2">
      <c r="A65" s="306" t="s">
        <v>297</v>
      </c>
      <c r="B65" s="307" t="s">
        <v>298</v>
      </c>
      <c r="C65" s="308"/>
      <c r="D65" s="113">
        <v>0.56469671891734008</v>
      </c>
      <c r="E65" s="115">
        <v>58</v>
      </c>
      <c r="F65" s="114">
        <v>33</v>
      </c>
      <c r="G65" s="114">
        <v>39</v>
      </c>
      <c r="H65" s="114">
        <v>55</v>
      </c>
      <c r="I65" s="140">
        <v>57</v>
      </c>
      <c r="J65" s="115">
        <v>1</v>
      </c>
      <c r="K65" s="116">
        <v>1.7543859649122806</v>
      </c>
    </row>
    <row r="66" spans="1:11" ht="14.1" customHeight="1" x14ac:dyDescent="0.2">
      <c r="A66" s="306">
        <v>82</v>
      </c>
      <c r="B66" s="307" t="s">
        <v>299</v>
      </c>
      <c r="C66" s="308"/>
      <c r="D66" s="113">
        <v>3.4173887644825238</v>
      </c>
      <c r="E66" s="115">
        <v>351</v>
      </c>
      <c r="F66" s="114">
        <v>417</v>
      </c>
      <c r="G66" s="114">
        <v>392</v>
      </c>
      <c r="H66" s="114">
        <v>367</v>
      </c>
      <c r="I66" s="140">
        <v>445</v>
      </c>
      <c r="J66" s="115">
        <v>-94</v>
      </c>
      <c r="K66" s="116">
        <v>-21.123595505617978</v>
      </c>
    </row>
    <row r="67" spans="1:11" ht="14.1" customHeight="1" x14ac:dyDescent="0.2">
      <c r="A67" s="306" t="s">
        <v>300</v>
      </c>
      <c r="B67" s="307" t="s">
        <v>301</v>
      </c>
      <c r="C67" s="308"/>
      <c r="D67" s="113">
        <v>2.190633823386233</v>
      </c>
      <c r="E67" s="115">
        <v>225</v>
      </c>
      <c r="F67" s="114">
        <v>310</v>
      </c>
      <c r="G67" s="114">
        <v>266</v>
      </c>
      <c r="H67" s="114">
        <v>255</v>
      </c>
      <c r="I67" s="140">
        <v>254</v>
      </c>
      <c r="J67" s="115">
        <v>-29</v>
      </c>
      <c r="K67" s="116">
        <v>-11.417322834645669</v>
      </c>
    </row>
    <row r="68" spans="1:11" ht="14.1" customHeight="1" x14ac:dyDescent="0.2">
      <c r="A68" s="306" t="s">
        <v>302</v>
      </c>
      <c r="B68" s="307" t="s">
        <v>303</v>
      </c>
      <c r="C68" s="308"/>
      <c r="D68" s="113">
        <v>0.88598967968065423</v>
      </c>
      <c r="E68" s="115">
        <v>91</v>
      </c>
      <c r="F68" s="114">
        <v>65</v>
      </c>
      <c r="G68" s="114">
        <v>75</v>
      </c>
      <c r="H68" s="114">
        <v>82</v>
      </c>
      <c r="I68" s="140">
        <v>119</v>
      </c>
      <c r="J68" s="115">
        <v>-28</v>
      </c>
      <c r="K68" s="116">
        <v>-23.529411764705884</v>
      </c>
    </row>
    <row r="69" spans="1:11" ht="14.1" customHeight="1" x14ac:dyDescent="0.2">
      <c r="A69" s="306">
        <v>83</v>
      </c>
      <c r="B69" s="307" t="s">
        <v>304</v>
      </c>
      <c r="C69" s="308"/>
      <c r="D69" s="113">
        <v>3.553694869048778</v>
      </c>
      <c r="E69" s="115">
        <v>365</v>
      </c>
      <c r="F69" s="114">
        <v>310</v>
      </c>
      <c r="G69" s="114">
        <v>635</v>
      </c>
      <c r="H69" s="114">
        <v>350</v>
      </c>
      <c r="I69" s="140">
        <v>470</v>
      </c>
      <c r="J69" s="115">
        <v>-105</v>
      </c>
      <c r="K69" s="116">
        <v>-22.340425531914892</v>
      </c>
    </row>
    <row r="70" spans="1:11" ht="14.1" customHeight="1" x14ac:dyDescent="0.2">
      <c r="A70" s="306" t="s">
        <v>305</v>
      </c>
      <c r="B70" s="307" t="s">
        <v>306</v>
      </c>
      <c r="C70" s="308"/>
      <c r="D70" s="113">
        <v>2.745594391977412</v>
      </c>
      <c r="E70" s="115">
        <v>282</v>
      </c>
      <c r="F70" s="114">
        <v>243</v>
      </c>
      <c r="G70" s="114">
        <v>567</v>
      </c>
      <c r="H70" s="114">
        <v>271</v>
      </c>
      <c r="I70" s="140">
        <v>363</v>
      </c>
      <c r="J70" s="115">
        <v>-81</v>
      </c>
      <c r="K70" s="116">
        <v>-22.314049586776861</v>
      </c>
    </row>
    <row r="71" spans="1:11" ht="14.1" customHeight="1" x14ac:dyDescent="0.2">
      <c r="A71" s="306"/>
      <c r="B71" s="307" t="s">
        <v>307</v>
      </c>
      <c r="C71" s="308"/>
      <c r="D71" s="113">
        <v>1.2949079933794179</v>
      </c>
      <c r="E71" s="115">
        <v>133</v>
      </c>
      <c r="F71" s="114">
        <v>102</v>
      </c>
      <c r="G71" s="114">
        <v>289</v>
      </c>
      <c r="H71" s="114">
        <v>134</v>
      </c>
      <c r="I71" s="140">
        <v>167</v>
      </c>
      <c r="J71" s="115">
        <v>-34</v>
      </c>
      <c r="K71" s="116">
        <v>-20.359281437125748</v>
      </c>
    </row>
    <row r="72" spans="1:11" ht="14.1" customHeight="1" x14ac:dyDescent="0.2">
      <c r="A72" s="306">
        <v>84</v>
      </c>
      <c r="B72" s="307" t="s">
        <v>308</v>
      </c>
      <c r="C72" s="308"/>
      <c r="D72" s="113">
        <v>1.7135624574043424</v>
      </c>
      <c r="E72" s="115">
        <v>176</v>
      </c>
      <c r="F72" s="114">
        <v>163</v>
      </c>
      <c r="G72" s="114">
        <v>233</v>
      </c>
      <c r="H72" s="114">
        <v>123</v>
      </c>
      <c r="I72" s="140">
        <v>174</v>
      </c>
      <c r="J72" s="115">
        <v>2</v>
      </c>
      <c r="K72" s="116">
        <v>1.1494252873563218</v>
      </c>
    </row>
    <row r="73" spans="1:11" ht="14.1" customHeight="1" x14ac:dyDescent="0.2">
      <c r="A73" s="306" t="s">
        <v>309</v>
      </c>
      <c r="B73" s="307" t="s">
        <v>310</v>
      </c>
      <c r="C73" s="308"/>
      <c r="D73" s="113">
        <v>0.56469671891734008</v>
      </c>
      <c r="E73" s="115">
        <v>58</v>
      </c>
      <c r="F73" s="114">
        <v>66</v>
      </c>
      <c r="G73" s="114">
        <v>84</v>
      </c>
      <c r="H73" s="114">
        <v>51</v>
      </c>
      <c r="I73" s="140">
        <v>57</v>
      </c>
      <c r="J73" s="115">
        <v>1</v>
      </c>
      <c r="K73" s="116">
        <v>1.7543859649122806</v>
      </c>
    </row>
    <row r="74" spans="1:11" ht="14.1" customHeight="1" x14ac:dyDescent="0.2">
      <c r="A74" s="306" t="s">
        <v>311</v>
      </c>
      <c r="B74" s="307" t="s">
        <v>312</v>
      </c>
      <c r="C74" s="308"/>
      <c r="D74" s="113">
        <v>0.19472300652322072</v>
      </c>
      <c r="E74" s="115">
        <v>20</v>
      </c>
      <c r="F74" s="114">
        <v>11</v>
      </c>
      <c r="G74" s="114">
        <v>34</v>
      </c>
      <c r="H74" s="114">
        <v>11</v>
      </c>
      <c r="I74" s="140">
        <v>18</v>
      </c>
      <c r="J74" s="115">
        <v>2</v>
      </c>
      <c r="K74" s="116">
        <v>11.111111111111111</v>
      </c>
    </row>
    <row r="75" spans="1:11" ht="14.1" customHeight="1" x14ac:dyDescent="0.2">
      <c r="A75" s="306" t="s">
        <v>313</v>
      </c>
      <c r="B75" s="307" t="s">
        <v>314</v>
      </c>
      <c r="C75" s="308"/>
      <c r="D75" s="113">
        <v>0.36023756206795832</v>
      </c>
      <c r="E75" s="115">
        <v>37</v>
      </c>
      <c r="F75" s="114">
        <v>37</v>
      </c>
      <c r="G75" s="114">
        <v>39</v>
      </c>
      <c r="H75" s="114">
        <v>19</v>
      </c>
      <c r="I75" s="140">
        <v>37</v>
      </c>
      <c r="J75" s="115">
        <v>0</v>
      </c>
      <c r="K75" s="116">
        <v>0</v>
      </c>
    </row>
    <row r="76" spans="1:11" ht="14.1" customHeight="1" x14ac:dyDescent="0.2">
      <c r="A76" s="306">
        <v>91</v>
      </c>
      <c r="B76" s="307" t="s">
        <v>315</v>
      </c>
      <c r="C76" s="308"/>
      <c r="D76" s="113">
        <v>0.56469671891734008</v>
      </c>
      <c r="E76" s="115">
        <v>58</v>
      </c>
      <c r="F76" s="114">
        <v>25</v>
      </c>
      <c r="G76" s="114">
        <v>39</v>
      </c>
      <c r="H76" s="114">
        <v>19</v>
      </c>
      <c r="I76" s="140">
        <v>26</v>
      </c>
      <c r="J76" s="115">
        <v>32</v>
      </c>
      <c r="K76" s="116">
        <v>123.07692307692308</v>
      </c>
    </row>
    <row r="77" spans="1:11" ht="14.1" customHeight="1" x14ac:dyDescent="0.2">
      <c r="A77" s="306">
        <v>92</v>
      </c>
      <c r="B77" s="307" t="s">
        <v>316</v>
      </c>
      <c r="C77" s="308"/>
      <c r="D77" s="113">
        <v>2.998734300457599</v>
      </c>
      <c r="E77" s="115">
        <v>308</v>
      </c>
      <c r="F77" s="114">
        <v>243</v>
      </c>
      <c r="G77" s="114">
        <v>285</v>
      </c>
      <c r="H77" s="114">
        <v>253</v>
      </c>
      <c r="I77" s="140">
        <v>215</v>
      </c>
      <c r="J77" s="115">
        <v>93</v>
      </c>
      <c r="K77" s="116">
        <v>43.255813953488371</v>
      </c>
    </row>
    <row r="78" spans="1:11" ht="14.1" customHeight="1" x14ac:dyDescent="0.2">
      <c r="A78" s="306">
        <v>93</v>
      </c>
      <c r="B78" s="307" t="s">
        <v>317</v>
      </c>
      <c r="C78" s="308"/>
      <c r="D78" s="113">
        <v>0.12656995424009346</v>
      </c>
      <c r="E78" s="115">
        <v>13</v>
      </c>
      <c r="F78" s="114" t="s">
        <v>514</v>
      </c>
      <c r="G78" s="114">
        <v>10</v>
      </c>
      <c r="H78" s="114">
        <v>9</v>
      </c>
      <c r="I78" s="140">
        <v>16</v>
      </c>
      <c r="J78" s="115">
        <v>-3</v>
      </c>
      <c r="K78" s="116">
        <v>-18.75</v>
      </c>
    </row>
    <row r="79" spans="1:11" ht="14.1" customHeight="1" x14ac:dyDescent="0.2">
      <c r="A79" s="306">
        <v>94</v>
      </c>
      <c r="B79" s="307" t="s">
        <v>318</v>
      </c>
      <c r="C79" s="308"/>
      <c r="D79" s="113">
        <v>0.52575211761269591</v>
      </c>
      <c r="E79" s="115">
        <v>54</v>
      </c>
      <c r="F79" s="114">
        <v>91</v>
      </c>
      <c r="G79" s="114">
        <v>107</v>
      </c>
      <c r="H79" s="114">
        <v>57</v>
      </c>
      <c r="I79" s="140">
        <v>44</v>
      </c>
      <c r="J79" s="115">
        <v>10</v>
      </c>
      <c r="K79" s="116">
        <v>22.727272727272727</v>
      </c>
    </row>
    <row r="80" spans="1:11" ht="14.1" customHeight="1" x14ac:dyDescent="0.2">
      <c r="A80" s="306" t="s">
        <v>319</v>
      </c>
      <c r="B80" s="307" t="s">
        <v>320</v>
      </c>
      <c r="C80" s="308"/>
      <c r="D80" s="113">
        <v>3.8944601304644146E-2</v>
      </c>
      <c r="E80" s="115">
        <v>4</v>
      </c>
      <c r="F80" s="114" t="s">
        <v>514</v>
      </c>
      <c r="G80" s="114">
        <v>4</v>
      </c>
      <c r="H80" s="114">
        <v>4</v>
      </c>
      <c r="I80" s="140" t="s">
        <v>514</v>
      </c>
      <c r="J80" s="115" t="s">
        <v>514</v>
      </c>
      <c r="K80" s="116" t="s">
        <v>514</v>
      </c>
    </row>
    <row r="81" spans="1:11" ht="14.1" customHeight="1" x14ac:dyDescent="0.2">
      <c r="A81" s="310" t="s">
        <v>321</v>
      </c>
      <c r="B81" s="311" t="s">
        <v>334</v>
      </c>
      <c r="C81" s="312"/>
      <c r="D81" s="125">
        <v>0.62311362087430633</v>
      </c>
      <c r="E81" s="143">
        <v>64</v>
      </c>
      <c r="F81" s="144">
        <v>87</v>
      </c>
      <c r="G81" s="144">
        <v>119</v>
      </c>
      <c r="H81" s="144">
        <v>68</v>
      </c>
      <c r="I81" s="145">
        <v>69</v>
      </c>
      <c r="J81" s="143">
        <v>-5</v>
      </c>
      <c r="K81" s="146">
        <v>-7.2463768115942031</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105022</v>
      </c>
      <c r="C10" s="114">
        <v>59138</v>
      </c>
      <c r="D10" s="114">
        <v>45884</v>
      </c>
      <c r="E10" s="114">
        <v>82965</v>
      </c>
      <c r="F10" s="114">
        <v>19800</v>
      </c>
      <c r="G10" s="114">
        <v>13066</v>
      </c>
      <c r="H10" s="114">
        <v>27057</v>
      </c>
      <c r="I10" s="115">
        <v>33392</v>
      </c>
      <c r="J10" s="114">
        <v>26620</v>
      </c>
      <c r="K10" s="114">
        <v>6772</v>
      </c>
      <c r="L10" s="423">
        <v>7978</v>
      </c>
      <c r="M10" s="424">
        <v>7695</v>
      </c>
    </row>
    <row r="11" spans="1:13" ht="11.1" customHeight="1" x14ac:dyDescent="0.2">
      <c r="A11" s="422" t="s">
        <v>388</v>
      </c>
      <c r="B11" s="115">
        <v>105302</v>
      </c>
      <c r="C11" s="114">
        <v>59413</v>
      </c>
      <c r="D11" s="114">
        <v>45889</v>
      </c>
      <c r="E11" s="114">
        <v>83105</v>
      </c>
      <c r="F11" s="114">
        <v>19979</v>
      </c>
      <c r="G11" s="114">
        <v>12672</v>
      </c>
      <c r="H11" s="114">
        <v>27491</v>
      </c>
      <c r="I11" s="115">
        <v>34039</v>
      </c>
      <c r="J11" s="114">
        <v>27125</v>
      </c>
      <c r="K11" s="114">
        <v>6914</v>
      </c>
      <c r="L11" s="423">
        <v>6872</v>
      </c>
      <c r="M11" s="424">
        <v>6719</v>
      </c>
    </row>
    <row r="12" spans="1:13" ht="11.1" customHeight="1" x14ac:dyDescent="0.2">
      <c r="A12" s="422" t="s">
        <v>389</v>
      </c>
      <c r="B12" s="115">
        <v>107160</v>
      </c>
      <c r="C12" s="114">
        <v>60440</v>
      </c>
      <c r="D12" s="114">
        <v>46720</v>
      </c>
      <c r="E12" s="114">
        <v>84497</v>
      </c>
      <c r="F12" s="114">
        <v>20305</v>
      </c>
      <c r="G12" s="114">
        <v>14137</v>
      </c>
      <c r="H12" s="114">
        <v>27963</v>
      </c>
      <c r="I12" s="115">
        <v>33889</v>
      </c>
      <c r="J12" s="114">
        <v>26793</v>
      </c>
      <c r="K12" s="114">
        <v>7096</v>
      </c>
      <c r="L12" s="423">
        <v>10095</v>
      </c>
      <c r="M12" s="424">
        <v>8366</v>
      </c>
    </row>
    <row r="13" spans="1:13" s="110" customFormat="1" ht="11.1" customHeight="1" x14ac:dyDescent="0.2">
      <c r="A13" s="422" t="s">
        <v>390</v>
      </c>
      <c r="B13" s="115">
        <v>106688</v>
      </c>
      <c r="C13" s="114">
        <v>59953</v>
      </c>
      <c r="D13" s="114">
        <v>46735</v>
      </c>
      <c r="E13" s="114">
        <v>83767</v>
      </c>
      <c r="F13" s="114">
        <v>20583</v>
      </c>
      <c r="G13" s="114">
        <v>13820</v>
      </c>
      <c r="H13" s="114">
        <v>28152</v>
      </c>
      <c r="I13" s="115">
        <v>33980</v>
      </c>
      <c r="J13" s="114">
        <v>26939</v>
      </c>
      <c r="K13" s="114">
        <v>7041</v>
      </c>
      <c r="L13" s="423">
        <v>6956</v>
      </c>
      <c r="M13" s="424">
        <v>7554</v>
      </c>
    </row>
    <row r="14" spans="1:13" ht="15" customHeight="1" x14ac:dyDescent="0.2">
      <c r="A14" s="422" t="s">
        <v>391</v>
      </c>
      <c r="B14" s="115">
        <v>106857</v>
      </c>
      <c r="C14" s="114">
        <v>60172</v>
      </c>
      <c r="D14" s="114">
        <v>46685</v>
      </c>
      <c r="E14" s="114">
        <v>81555</v>
      </c>
      <c r="F14" s="114">
        <v>23326</v>
      </c>
      <c r="G14" s="114">
        <v>13458</v>
      </c>
      <c r="H14" s="114">
        <v>28449</v>
      </c>
      <c r="I14" s="115">
        <v>33503</v>
      </c>
      <c r="J14" s="114">
        <v>26601</v>
      </c>
      <c r="K14" s="114">
        <v>6902</v>
      </c>
      <c r="L14" s="423">
        <v>9101</v>
      </c>
      <c r="M14" s="424">
        <v>9007</v>
      </c>
    </row>
    <row r="15" spans="1:13" ht="11.1" customHeight="1" x14ac:dyDescent="0.2">
      <c r="A15" s="422" t="s">
        <v>388</v>
      </c>
      <c r="B15" s="115">
        <v>106817</v>
      </c>
      <c r="C15" s="114">
        <v>60283</v>
      </c>
      <c r="D15" s="114">
        <v>46534</v>
      </c>
      <c r="E15" s="114">
        <v>81220</v>
      </c>
      <c r="F15" s="114">
        <v>23662</v>
      </c>
      <c r="G15" s="114">
        <v>13072</v>
      </c>
      <c r="H15" s="114">
        <v>28844</v>
      </c>
      <c r="I15" s="115">
        <v>33817</v>
      </c>
      <c r="J15" s="114">
        <v>26885</v>
      </c>
      <c r="K15" s="114">
        <v>6932</v>
      </c>
      <c r="L15" s="423">
        <v>7398</v>
      </c>
      <c r="M15" s="424">
        <v>7430</v>
      </c>
    </row>
    <row r="16" spans="1:13" ht="11.1" customHeight="1" x14ac:dyDescent="0.2">
      <c r="A16" s="422" t="s">
        <v>389</v>
      </c>
      <c r="B16" s="115">
        <v>108932</v>
      </c>
      <c r="C16" s="114">
        <v>61481</v>
      </c>
      <c r="D16" s="114">
        <v>47451</v>
      </c>
      <c r="E16" s="114">
        <v>83026</v>
      </c>
      <c r="F16" s="114">
        <v>23913</v>
      </c>
      <c r="G16" s="114">
        <v>14648</v>
      </c>
      <c r="H16" s="114">
        <v>29298</v>
      </c>
      <c r="I16" s="115">
        <v>34218</v>
      </c>
      <c r="J16" s="114">
        <v>26869</v>
      </c>
      <c r="K16" s="114">
        <v>7349</v>
      </c>
      <c r="L16" s="423">
        <v>10762</v>
      </c>
      <c r="M16" s="424">
        <v>9105</v>
      </c>
    </row>
    <row r="17" spans="1:13" s="110" customFormat="1" ht="11.1" customHeight="1" x14ac:dyDescent="0.2">
      <c r="A17" s="422" t="s">
        <v>390</v>
      </c>
      <c r="B17" s="115">
        <v>108390</v>
      </c>
      <c r="C17" s="114">
        <v>60779</v>
      </c>
      <c r="D17" s="114">
        <v>47611</v>
      </c>
      <c r="E17" s="114">
        <v>84110</v>
      </c>
      <c r="F17" s="114">
        <v>24083</v>
      </c>
      <c r="G17" s="114">
        <v>14097</v>
      </c>
      <c r="H17" s="114">
        <v>29746</v>
      </c>
      <c r="I17" s="115">
        <v>34200</v>
      </c>
      <c r="J17" s="114">
        <v>26896</v>
      </c>
      <c r="K17" s="114">
        <v>7304</v>
      </c>
      <c r="L17" s="423">
        <v>6653</v>
      </c>
      <c r="M17" s="424">
        <v>7987</v>
      </c>
    </row>
    <row r="18" spans="1:13" ht="15" customHeight="1" x14ac:dyDescent="0.2">
      <c r="A18" s="422" t="s">
        <v>392</v>
      </c>
      <c r="B18" s="115">
        <v>108299</v>
      </c>
      <c r="C18" s="114">
        <v>60772</v>
      </c>
      <c r="D18" s="114">
        <v>47527</v>
      </c>
      <c r="E18" s="114">
        <v>83172</v>
      </c>
      <c r="F18" s="114">
        <v>24888</v>
      </c>
      <c r="G18" s="114">
        <v>13475</v>
      </c>
      <c r="H18" s="114">
        <v>30097</v>
      </c>
      <c r="I18" s="115">
        <v>33441</v>
      </c>
      <c r="J18" s="114">
        <v>26340</v>
      </c>
      <c r="K18" s="114">
        <v>7101</v>
      </c>
      <c r="L18" s="423">
        <v>8159</v>
      </c>
      <c r="M18" s="424">
        <v>8449</v>
      </c>
    </row>
    <row r="19" spans="1:13" ht="11.1" customHeight="1" x14ac:dyDescent="0.2">
      <c r="A19" s="422" t="s">
        <v>388</v>
      </c>
      <c r="B19" s="115">
        <v>107636</v>
      </c>
      <c r="C19" s="114">
        <v>60429</v>
      </c>
      <c r="D19" s="114">
        <v>47207</v>
      </c>
      <c r="E19" s="114">
        <v>82352</v>
      </c>
      <c r="F19" s="114">
        <v>25001</v>
      </c>
      <c r="G19" s="114">
        <v>12598</v>
      </c>
      <c r="H19" s="114">
        <v>30463</v>
      </c>
      <c r="I19" s="115">
        <v>33978</v>
      </c>
      <c r="J19" s="114">
        <v>26657</v>
      </c>
      <c r="K19" s="114">
        <v>7321</v>
      </c>
      <c r="L19" s="423">
        <v>7066</v>
      </c>
      <c r="M19" s="424">
        <v>7789</v>
      </c>
    </row>
    <row r="20" spans="1:13" ht="11.1" customHeight="1" x14ac:dyDescent="0.2">
      <c r="A20" s="422" t="s">
        <v>389</v>
      </c>
      <c r="B20" s="115">
        <v>110632</v>
      </c>
      <c r="C20" s="114">
        <v>62095</v>
      </c>
      <c r="D20" s="114">
        <v>48537</v>
      </c>
      <c r="E20" s="114">
        <v>84964</v>
      </c>
      <c r="F20" s="114">
        <v>25303</v>
      </c>
      <c r="G20" s="114">
        <v>14086</v>
      </c>
      <c r="H20" s="114">
        <v>31383</v>
      </c>
      <c r="I20" s="115">
        <v>34354</v>
      </c>
      <c r="J20" s="114">
        <v>26585</v>
      </c>
      <c r="K20" s="114">
        <v>7769</v>
      </c>
      <c r="L20" s="423">
        <v>10062</v>
      </c>
      <c r="M20" s="424">
        <v>8628</v>
      </c>
    </row>
    <row r="21" spans="1:13" s="110" customFormat="1" ht="11.1" customHeight="1" x14ac:dyDescent="0.2">
      <c r="A21" s="422" t="s">
        <v>390</v>
      </c>
      <c r="B21" s="115">
        <v>109429</v>
      </c>
      <c r="C21" s="114">
        <v>60930</v>
      </c>
      <c r="D21" s="114">
        <v>48499</v>
      </c>
      <c r="E21" s="114">
        <v>84009</v>
      </c>
      <c r="F21" s="114">
        <v>25314</v>
      </c>
      <c r="G21" s="114">
        <v>13554</v>
      </c>
      <c r="H21" s="114">
        <v>31502</v>
      </c>
      <c r="I21" s="115">
        <v>34496</v>
      </c>
      <c r="J21" s="114">
        <v>26758</v>
      </c>
      <c r="K21" s="114">
        <v>7738</v>
      </c>
      <c r="L21" s="423">
        <v>6028</v>
      </c>
      <c r="M21" s="424">
        <v>7268</v>
      </c>
    </row>
    <row r="22" spans="1:13" ht="15" customHeight="1" x14ac:dyDescent="0.2">
      <c r="A22" s="422" t="s">
        <v>393</v>
      </c>
      <c r="B22" s="115">
        <v>108294</v>
      </c>
      <c r="C22" s="114">
        <v>60064</v>
      </c>
      <c r="D22" s="114">
        <v>48230</v>
      </c>
      <c r="E22" s="114">
        <v>82659</v>
      </c>
      <c r="F22" s="114">
        <v>25185</v>
      </c>
      <c r="G22" s="114">
        <v>12844</v>
      </c>
      <c r="H22" s="114">
        <v>31800</v>
      </c>
      <c r="I22" s="115">
        <v>34184</v>
      </c>
      <c r="J22" s="114">
        <v>26559</v>
      </c>
      <c r="K22" s="114">
        <v>7625</v>
      </c>
      <c r="L22" s="423">
        <v>10965</v>
      </c>
      <c r="M22" s="424">
        <v>11830</v>
      </c>
    </row>
    <row r="23" spans="1:13" ht="11.1" customHeight="1" x14ac:dyDescent="0.2">
      <c r="A23" s="422" t="s">
        <v>388</v>
      </c>
      <c r="B23" s="115">
        <v>108682</v>
      </c>
      <c r="C23" s="114">
        <v>60437</v>
      </c>
      <c r="D23" s="114">
        <v>48245</v>
      </c>
      <c r="E23" s="114">
        <v>82664</v>
      </c>
      <c r="F23" s="114">
        <v>25517</v>
      </c>
      <c r="G23" s="114">
        <v>12211</v>
      </c>
      <c r="H23" s="114">
        <v>32455</v>
      </c>
      <c r="I23" s="115">
        <v>34621</v>
      </c>
      <c r="J23" s="114">
        <v>26933</v>
      </c>
      <c r="K23" s="114">
        <v>7688</v>
      </c>
      <c r="L23" s="423">
        <v>6519</v>
      </c>
      <c r="M23" s="424">
        <v>6445</v>
      </c>
    </row>
    <row r="24" spans="1:13" ht="11.1" customHeight="1" x14ac:dyDescent="0.2">
      <c r="A24" s="422" t="s">
        <v>389</v>
      </c>
      <c r="B24" s="115">
        <v>110422</v>
      </c>
      <c r="C24" s="114">
        <v>61471</v>
      </c>
      <c r="D24" s="114">
        <v>48951</v>
      </c>
      <c r="E24" s="114">
        <v>82485</v>
      </c>
      <c r="F24" s="114">
        <v>25754</v>
      </c>
      <c r="G24" s="114">
        <v>13571</v>
      </c>
      <c r="H24" s="114">
        <v>32767</v>
      </c>
      <c r="I24" s="115">
        <v>34571</v>
      </c>
      <c r="J24" s="114">
        <v>26399</v>
      </c>
      <c r="K24" s="114">
        <v>8172</v>
      </c>
      <c r="L24" s="423">
        <v>10246</v>
      </c>
      <c r="M24" s="424">
        <v>9042</v>
      </c>
    </row>
    <row r="25" spans="1:13" s="110" customFormat="1" ht="11.1" customHeight="1" x14ac:dyDescent="0.2">
      <c r="A25" s="422" t="s">
        <v>390</v>
      </c>
      <c r="B25" s="115">
        <v>109181</v>
      </c>
      <c r="C25" s="114">
        <v>60331</v>
      </c>
      <c r="D25" s="114">
        <v>48850</v>
      </c>
      <c r="E25" s="114">
        <v>80831</v>
      </c>
      <c r="F25" s="114">
        <v>25922</v>
      </c>
      <c r="G25" s="114">
        <v>13027</v>
      </c>
      <c r="H25" s="114">
        <v>32974</v>
      </c>
      <c r="I25" s="115">
        <v>34593</v>
      </c>
      <c r="J25" s="114">
        <v>26487</v>
      </c>
      <c r="K25" s="114">
        <v>8106</v>
      </c>
      <c r="L25" s="423">
        <v>6054</v>
      </c>
      <c r="M25" s="424">
        <v>7361</v>
      </c>
    </row>
    <row r="26" spans="1:13" ht="15" customHeight="1" x14ac:dyDescent="0.2">
      <c r="A26" s="422" t="s">
        <v>394</v>
      </c>
      <c r="B26" s="115">
        <v>108917</v>
      </c>
      <c r="C26" s="114">
        <v>60034</v>
      </c>
      <c r="D26" s="114">
        <v>48883</v>
      </c>
      <c r="E26" s="114">
        <v>80570</v>
      </c>
      <c r="F26" s="114">
        <v>26267</v>
      </c>
      <c r="G26" s="114">
        <v>12405</v>
      </c>
      <c r="H26" s="114">
        <v>33415</v>
      </c>
      <c r="I26" s="115">
        <v>33715</v>
      </c>
      <c r="J26" s="114">
        <v>25980</v>
      </c>
      <c r="K26" s="114">
        <v>7735</v>
      </c>
      <c r="L26" s="423">
        <v>8383</v>
      </c>
      <c r="M26" s="424">
        <v>8849</v>
      </c>
    </row>
    <row r="27" spans="1:13" ht="11.1" customHeight="1" x14ac:dyDescent="0.2">
      <c r="A27" s="422" t="s">
        <v>388</v>
      </c>
      <c r="B27" s="115">
        <v>108559</v>
      </c>
      <c r="C27" s="114">
        <v>59738</v>
      </c>
      <c r="D27" s="114">
        <v>48821</v>
      </c>
      <c r="E27" s="114">
        <v>79866</v>
      </c>
      <c r="F27" s="114">
        <v>26674</v>
      </c>
      <c r="G27" s="114">
        <v>11798</v>
      </c>
      <c r="H27" s="114">
        <v>33841</v>
      </c>
      <c r="I27" s="115">
        <v>33931</v>
      </c>
      <c r="J27" s="114">
        <v>26279</v>
      </c>
      <c r="K27" s="114">
        <v>7652</v>
      </c>
      <c r="L27" s="423">
        <v>6547</v>
      </c>
      <c r="M27" s="424">
        <v>6989</v>
      </c>
    </row>
    <row r="28" spans="1:13" ht="11.1" customHeight="1" x14ac:dyDescent="0.2">
      <c r="A28" s="422" t="s">
        <v>389</v>
      </c>
      <c r="B28" s="115">
        <v>110383</v>
      </c>
      <c r="C28" s="114">
        <v>60668</v>
      </c>
      <c r="D28" s="114">
        <v>49715</v>
      </c>
      <c r="E28" s="114">
        <v>81980</v>
      </c>
      <c r="F28" s="114">
        <v>27077</v>
      </c>
      <c r="G28" s="114">
        <v>13171</v>
      </c>
      <c r="H28" s="114">
        <v>34112</v>
      </c>
      <c r="I28" s="115">
        <v>34489</v>
      </c>
      <c r="J28" s="114">
        <v>26253</v>
      </c>
      <c r="K28" s="114">
        <v>8236</v>
      </c>
      <c r="L28" s="423">
        <v>10476</v>
      </c>
      <c r="M28" s="424">
        <v>8838</v>
      </c>
    </row>
    <row r="29" spans="1:13" s="110" customFormat="1" ht="11.1" customHeight="1" x14ac:dyDescent="0.2">
      <c r="A29" s="422" t="s">
        <v>390</v>
      </c>
      <c r="B29" s="115">
        <v>109076</v>
      </c>
      <c r="C29" s="114">
        <v>59543</v>
      </c>
      <c r="D29" s="114">
        <v>49533</v>
      </c>
      <c r="E29" s="114">
        <v>81761</v>
      </c>
      <c r="F29" s="114">
        <v>27232</v>
      </c>
      <c r="G29" s="114">
        <v>12640</v>
      </c>
      <c r="H29" s="114">
        <v>34178</v>
      </c>
      <c r="I29" s="115">
        <v>34289</v>
      </c>
      <c r="J29" s="114">
        <v>26174</v>
      </c>
      <c r="K29" s="114">
        <v>8115</v>
      </c>
      <c r="L29" s="423">
        <v>6391</v>
      </c>
      <c r="M29" s="424">
        <v>7606</v>
      </c>
    </row>
    <row r="30" spans="1:13" ht="15" customHeight="1" x14ac:dyDescent="0.2">
      <c r="A30" s="422" t="s">
        <v>395</v>
      </c>
      <c r="B30" s="115">
        <v>109627</v>
      </c>
      <c r="C30" s="114">
        <v>59519</v>
      </c>
      <c r="D30" s="114">
        <v>50108</v>
      </c>
      <c r="E30" s="114">
        <v>81408</v>
      </c>
      <c r="F30" s="114">
        <v>28166</v>
      </c>
      <c r="G30" s="114">
        <v>12220</v>
      </c>
      <c r="H30" s="114">
        <v>34531</v>
      </c>
      <c r="I30" s="115">
        <v>33498</v>
      </c>
      <c r="J30" s="114">
        <v>25443</v>
      </c>
      <c r="K30" s="114">
        <v>8055</v>
      </c>
      <c r="L30" s="423">
        <v>8911</v>
      </c>
      <c r="M30" s="424">
        <v>8323</v>
      </c>
    </row>
    <row r="31" spans="1:13" ht="11.1" customHeight="1" x14ac:dyDescent="0.2">
      <c r="A31" s="422" t="s">
        <v>388</v>
      </c>
      <c r="B31" s="115">
        <v>108765</v>
      </c>
      <c r="C31" s="114">
        <v>59062</v>
      </c>
      <c r="D31" s="114">
        <v>49703</v>
      </c>
      <c r="E31" s="114">
        <v>80143</v>
      </c>
      <c r="F31" s="114">
        <v>28580</v>
      </c>
      <c r="G31" s="114">
        <v>11438</v>
      </c>
      <c r="H31" s="114">
        <v>34928</v>
      </c>
      <c r="I31" s="115">
        <v>33900</v>
      </c>
      <c r="J31" s="114">
        <v>25698</v>
      </c>
      <c r="K31" s="114">
        <v>8202</v>
      </c>
      <c r="L31" s="423">
        <v>9263</v>
      </c>
      <c r="M31" s="424">
        <v>10180</v>
      </c>
    </row>
    <row r="32" spans="1:13" ht="11.1" customHeight="1" x14ac:dyDescent="0.2">
      <c r="A32" s="422" t="s">
        <v>389</v>
      </c>
      <c r="B32" s="115">
        <v>110977</v>
      </c>
      <c r="C32" s="114">
        <v>60276</v>
      </c>
      <c r="D32" s="114">
        <v>50701</v>
      </c>
      <c r="E32" s="114">
        <v>81866</v>
      </c>
      <c r="F32" s="114">
        <v>29093</v>
      </c>
      <c r="G32" s="114">
        <v>12879</v>
      </c>
      <c r="H32" s="114">
        <v>35132</v>
      </c>
      <c r="I32" s="115">
        <v>34360</v>
      </c>
      <c r="J32" s="114">
        <v>25488</v>
      </c>
      <c r="K32" s="114">
        <v>8872</v>
      </c>
      <c r="L32" s="423">
        <v>10734</v>
      </c>
      <c r="M32" s="424">
        <v>8849</v>
      </c>
    </row>
    <row r="33" spans="1:13" s="110" customFormat="1" ht="11.1" customHeight="1" x14ac:dyDescent="0.2">
      <c r="A33" s="422" t="s">
        <v>390</v>
      </c>
      <c r="B33" s="115">
        <v>110190</v>
      </c>
      <c r="C33" s="114">
        <v>59540</v>
      </c>
      <c r="D33" s="114">
        <v>50650</v>
      </c>
      <c r="E33" s="114">
        <v>80896</v>
      </c>
      <c r="F33" s="114">
        <v>29280</v>
      </c>
      <c r="G33" s="114">
        <v>12410</v>
      </c>
      <c r="H33" s="114">
        <v>35216</v>
      </c>
      <c r="I33" s="115">
        <v>34215</v>
      </c>
      <c r="J33" s="114">
        <v>25375</v>
      </c>
      <c r="K33" s="114">
        <v>8840</v>
      </c>
      <c r="L33" s="423">
        <v>7313</v>
      </c>
      <c r="M33" s="424">
        <v>8234</v>
      </c>
    </row>
    <row r="34" spans="1:13" ht="15" customHeight="1" x14ac:dyDescent="0.2">
      <c r="A34" s="422" t="s">
        <v>396</v>
      </c>
      <c r="B34" s="115">
        <v>110289</v>
      </c>
      <c r="C34" s="114">
        <v>59653</v>
      </c>
      <c r="D34" s="114">
        <v>50636</v>
      </c>
      <c r="E34" s="114">
        <v>80713</v>
      </c>
      <c r="F34" s="114">
        <v>29569</v>
      </c>
      <c r="G34" s="114">
        <v>11975</v>
      </c>
      <c r="H34" s="114">
        <v>35669</v>
      </c>
      <c r="I34" s="115">
        <v>34080</v>
      </c>
      <c r="J34" s="114">
        <v>25315</v>
      </c>
      <c r="K34" s="114">
        <v>8765</v>
      </c>
      <c r="L34" s="423">
        <v>8033</v>
      </c>
      <c r="M34" s="424">
        <v>7915</v>
      </c>
    </row>
    <row r="35" spans="1:13" ht="11.1" customHeight="1" x14ac:dyDescent="0.2">
      <c r="A35" s="422" t="s">
        <v>388</v>
      </c>
      <c r="B35" s="115">
        <v>110626</v>
      </c>
      <c r="C35" s="114">
        <v>59935</v>
      </c>
      <c r="D35" s="114">
        <v>50691</v>
      </c>
      <c r="E35" s="114">
        <v>80666</v>
      </c>
      <c r="F35" s="114">
        <v>29957</v>
      </c>
      <c r="G35" s="114">
        <v>11462</v>
      </c>
      <c r="H35" s="114">
        <v>36144</v>
      </c>
      <c r="I35" s="115">
        <v>34140</v>
      </c>
      <c r="J35" s="114">
        <v>25276</v>
      </c>
      <c r="K35" s="114">
        <v>8864</v>
      </c>
      <c r="L35" s="423">
        <v>7848</v>
      </c>
      <c r="M35" s="424">
        <v>7611</v>
      </c>
    </row>
    <row r="36" spans="1:13" ht="11.1" customHeight="1" x14ac:dyDescent="0.2">
      <c r="A36" s="422" t="s">
        <v>389</v>
      </c>
      <c r="B36" s="115">
        <v>111817</v>
      </c>
      <c r="C36" s="114">
        <v>61336</v>
      </c>
      <c r="D36" s="114">
        <v>50481</v>
      </c>
      <c r="E36" s="114">
        <v>82220</v>
      </c>
      <c r="F36" s="114">
        <v>29597</v>
      </c>
      <c r="G36" s="114">
        <v>12799</v>
      </c>
      <c r="H36" s="114">
        <v>36217</v>
      </c>
      <c r="I36" s="115">
        <v>33605</v>
      </c>
      <c r="J36" s="114">
        <v>24430</v>
      </c>
      <c r="K36" s="114">
        <v>9175</v>
      </c>
      <c r="L36" s="423">
        <v>11005</v>
      </c>
      <c r="M36" s="424">
        <v>9400</v>
      </c>
    </row>
    <row r="37" spans="1:13" s="110" customFormat="1" ht="11.1" customHeight="1" x14ac:dyDescent="0.2">
      <c r="A37" s="422" t="s">
        <v>390</v>
      </c>
      <c r="B37" s="115">
        <v>111672</v>
      </c>
      <c r="C37" s="114">
        <v>60823</v>
      </c>
      <c r="D37" s="114">
        <v>50849</v>
      </c>
      <c r="E37" s="114">
        <v>81475</v>
      </c>
      <c r="F37" s="114">
        <v>30197</v>
      </c>
      <c r="G37" s="114">
        <v>12470</v>
      </c>
      <c r="H37" s="114">
        <v>36588</v>
      </c>
      <c r="I37" s="115">
        <v>33195</v>
      </c>
      <c r="J37" s="114">
        <v>24126</v>
      </c>
      <c r="K37" s="114">
        <v>9069</v>
      </c>
      <c r="L37" s="423">
        <v>7176</v>
      </c>
      <c r="M37" s="424">
        <v>7846</v>
      </c>
    </row>
    <row r="38" spans="1:13" ht="15" customHeight="1" x14ac:dyDescent="0.2">
      <c r="A38" s="425" t="s">
        <v>397</v>
      </c>
      <c r="B38" s="115">
        <v>111594</v>
      </c>
      <c r="C38" s="114">
        <v>60966</v>
      </c>
      <c r="D38" s="114">
        <v>50628</v>
      </c>
      <c r="E38" s="114">
        <v>81120</v>
      </c>
      <c r="F38" s="114">
        <v>30474</v>
      </c>
      <c r="G38" s="114">
        <v>11930</v>
      </c>
      <c r="H38" s="114">
        <v>36886</v>
      </c>
      <c r="I38" s="115">
        <v>32604</v>
      </c>
      <c r="J38" s="114">
        <v>23739</v>
      </c>
      <c r="K38" s="114">
        <v>8865</v>
      </c>
      <c r="L38" s="423">
        <v>9734</v>
      </c>
      <c r="M38" s="424">
        <v>9422</v>
      </c>
    </row>
    <row r="39" spans="1:13" ht="11.1" customHeight="1" x14ac:dyDescent="0.2">
      <c r="A39" s="422" t="s">
        <v>388</v>
      </c>
      <c r="B39" s="115">
        <v>111850</v>
      </c>
      <c r="C39" s="114">
        <v>61200</v>
      </c>
      <c r="D39" s="114">
        <v>50650</v>
      </c>
      <c r="E39" s="114">
        <v>81007</v>
      </c>
      <c r="F39" s="114">
        <v>30843</v>
      </c>
      <c r="G39" s="114">
        <v>11382</v>
      </c>
      <c r="H39" s="114">
        <v>37543</v>
      </c>
      <c r="I39" s="115">
        <v>32422</v>
      </c>
      <c r="J39" s="114">
        <v>23683</v>
      </c>
      <c r="K39" s="114">
        <v>8739</v>
      </c>
      <c r="L39" s="423">
        <v>7628</v>
      </c>
      <c r="M39" s="424">
        <v>7490</v>
      </c>
    </row>
    <row r="40" spans="1:13" ht="11.1" customHeight="1" x14ac:dyDescent="0.2">
      <c r="A40" s="425" t="s">
        <v>389</v>
      </c>
      <c r="B40" s="115">
        <v>114419</v>
      </c>
      <c r="C40" s="114">
        <v>62910</v>
      </c>
      <c r="D40" s="114">
        <v>51509</v>
      </c>
      <c r="E40" s="114">
        <v>83053</v>
      </c>
      <c r="F40" s="114">
        <v>31366</v>
      </c>
      <c r="G40" s="114">
        <v>12685</v>
      </c>
      <c r="H40" s="114">
        <v>38014</v>
      </c>
      <c r="I40" s="115">
        <v>32972</v>
      </c>
      <c r="J40" s="114">
        <v>23633</v>
      </c>
      <c r="K40" s="114">
        <v>9339</v>
      </c>
      <c r="L40" s="423">
        <v>11966</v>
      </c>
      <c r="M40" s="424">
        <v>9594</v>
      </c>
    </row>
    <row r="41" spans="1:13" s="110" customFormat="1" ht="11.1" customHeight="1" x14ac:dyDescent="0.2">
      <c r="A41" s="422" t="s">
        <v>390</v>
      </c>
      <c r="B41" s="115">
        <v>113564</v>
      </c>
      <c r="C41" s="114">
        <v>62379</v>
      </c>
      <c r="D41" s="114">
        <v>51185</v>
      </c>
      <c r="E41" s="114">
        <v>82417</v>
      </c>
      <c r="F41" s="114">
        <v>31147</v>
      </c>
      <c r="G41" s="114">
        <v>12326</v>
      </c>
      <c r="H41" s="114">
        <v>38197</v>
      </c>
      <c r="I41" s="115">
        <v>32546</v>
      </c>
      <c r="J41" s="114">
        <v>23273</v>
      </c>
      <c r="K41" s="114">
        <v>9273</v>
      </c>
      <c r="L41" s="423">
        <v>7591</v>
      </c>
      <c r="M41" s="424">
        <v>8417</v>
      </c>
    </row>
    <row r="42" spans="1:13" ht="15" customHeight="1" x14ac:dyDescent="0.2">
      <c r="A42" s="422" t="s">
        <v>398</v>
      </c>
      <c r="B42" s="115">
        <v>114789</v>
      </c>
      <c r="C42" s="114">
        <v>63340</v>
      </c>
      <c r="D42" s="114">
        <v>51449</v>
      </c>
      <c r="E42" s="114">
        <v>83225</v>
      </c>
      <c r="F42" s="114">
        <v>31564</v>
      </c>
      <c r="G42" s="114">
        <v>11933</v>
      </c>
      <c r="H42" s="114">
        <v>38926</v>
      </c>
      <c r="I42" s="115">
        <v>32728</v>
      </c>
      <c r="J42" s="114">
        <v>23385</v>
      </c>
      <c r="K42" s="114">
        <v>9343</v>
      </c>
      <c r="L42" s="423">
        <v>10393</v>
      </c>
      <c r="M42" s="424">
        <v>9399</v>
      </c>
    </row>
    <row r="43" spans="1:13" ht="11.1" customHeight="1" x14ac:dyDescent="0.2">
      <c r="A43" s="422" t="s">
        <v>388</v>
      </c>
      <c r="B43" s="115">
        <v>114676</v>
      </c>
      <c r="C43" s="114">
        <v>63260</v>
      </c>
      <c r="D43" s="114">
        <v>51416</v>
      </c>
      <c r="E43" s="114">
        <v>82836</v>
      </c>
      <c r="F43" s="114">
        <v>31840</v>
      </c>
      <c r="G43" s="114">
        <v>11407</v>
      </c>
      <c r="H43" s="114">
        <v>39164</v>
      </c>
      <c r="I43" s="115">
        <v>32808</v>
      </c>
      <c r="J43" s="114">
        <v>23485</v>
      </c>
      <c r="K43" s="114">
        <v>9323</v>
      </c>
      <c r="L43" s="423">
        <v>8099</v>
      </c>
      <c r="M43" s="424">
        <v>8264</v>
      </c>
    </row>
    <row r="44" spans="1:13" ht="11.1" customHeight="1" x14ac:dyDescent="0.2">
      <c r="A44" s="422" t="s">
        <v>389</v>
      </c>
      <c r="B44" s="115">
        <v>116469</v>
      </c>
      <c r="C44" s="114">
        <v>64213</v>
      </c>
      <c r="D44" s="114">
        <v>52256</v>
      </c>
      <c r="E44" s="114">
        <v>84341</v>
      </c>
      <c r="F44" s="114">
        <v>32128</v>
      </c>
      <c r="G44" s="114">
        <v>12620</v>
      </c>
      <c r="H44" s="114">
        <v>39499</v>
      </c>
      <c r="I44" s="115">
        <v>32959</v>
      </c>
      <c r="J44" s="114">
        <v>23143</v>
      </c>
      <c r="K44" s="114">
        <v>9816</v>
      </c>
      <c r="L44" s="423">
        <v>12236</v>
      </c>
      <c r="M44" s="424">
        <v>10356</v>
      </c>
    </row>
    <row r="45" spans="1:13" s="110" customFormat="1" ht="11.1" customHeight="1" x14ac:dyDescent="0.2">
      <c r="A45" s="422" t="s">
        <v>390</v>
      </c>
      <c r="B45" s="115">
        <v>115827</v>
      </c>
      <c r="C45" s="114">
        <v>63513</v>
      </c>
      <c r="D45" s="114">
        <v>52314</v>
      </c>
      <c r="E45" s="114">
        <v>83579</v>
      </c>
      <c r="F45" s="114">
        <v>32248</v>
      </c>
      <c r="G45" s="114">
        <v>12285</v>
      </c>
      <c r="H45" s="114">
        <v>39624</v>
      </c>
      <c r="I45" s="115">
        <v>32601</v>
      </c>
      <c r="J45" s="114">
        <v>22910</v>
      </c>
      <c r="K45" s="114">
        <v>9691</v>
      </c>
      <c r="L45" s="423">
        <v>7664</v>
      </c>
      <c r="M45" s="424">
        <v>8462</v>
      </c>
    </row>
    <row r="46" spans="1:13" ht="15" customHeight="1" x14ac:dyDescent="0.2">
      <c r="A46" s="422" t="s">
        <v>399</v>
      </c>
      <c r="B46" s="115">
        <v>115003</v>
      </c>
      <c r="C46" s="114">
        <v>62609</v>
      </c>
      <c r="D46" s="114">
        <v>52394</v>
      </c>
      <c r="E46" s="114">
        <v>82572</v>
      </c>
      <c r="F46" s="114">
        <v>32431</v>
      </c>
      <c r="G46" s="114">
        <v>11884</v>
      </c>
      <c r="H46" s="114">
        <v>39465</v>
      </c>
      <c r="I46" s="115">
        <v>32344</v>
      </c>
      <c r="J46" s="114">
        <v>22616</v>
      </c>
      <c r="K46" s="114">
        <v>9728</v>
      </c>
      <c r="L46" s="423">
        <v>9744</v>
      </c>
      <c r="M46" s="424">
        <v>10488</v>
      </c>
    </row>
    <row r="47" spans="1:13" ht="11.1" customHeight="1" x14ac:dyDescent="0.2">
      <c r="A47" s="422" t="s">
        <v>388</v>
      </c>
      <c r="B47" s="115">
        <v>115137</v>
      </c>
      <c r="C47" s="114">
        <v>62776</v>
      </c>
      <c r="D47" s="114">
        <v>52361</v>
      </c>
      <c r="E47" s="114">
        <v>82415</v>
      </c>
      <c r="F47" s="114">
        <v>32722</v>
      </c>
      <c r="G47" s="114">
        <v>11559</v>
      </c>
      <c r="H47" s="114">
        <v>39805</v>
      </c>
      <c r="I47" s="115">
        <v>32580</v>
      </c>
      <c r="J47" s="114">
        <v>22726</v>
      </c>
      <c r="K47" s="114">
        <v>9854</v>
      </c>
      <c r="L47" s="423">
        <v>8680</v>
      </c>
      <c r="M47" s="424">
        <v>8654</v>
      </c>
    </row>
    <row r="48" spans="1:13" ht="11.1" customHeight="1" x14ac:dyDescent="0.2">
      <c r="A48" s="422" t="s">
        <v>389</v>
      </c>
      <c r="B48" s="115">
        <v>117497</v>
      </c>
      <c r="C48" s="114">
        <v>64186</v>
      </c>
      <c r="D48" s="114">
        <v>53311</v>
      </c>
      <c r="E48" s="114">
        <v>84102</v>
      </c>
      <c r="F48" s="114">
        <v>33395</v>
      </c>
      <c r="G48" s="114">
        <v>12982</v>
      </c>
      <c r="H48" s="114">
        <v>40251</v>
      </c>
      <c r="I48" s="115">
        <v>32755</v>
      </c>
      <c r="J48" s="114">
        <v>22287</v>
      </c>
      <c r="K48" s="114">
        <v>10468</v>
      </c>
      <c r="L48" s="423">
        <v>12263</v>
      </c>
      <c r="M48" s="424">
        <v>10328</v>
      </c>
    </row>
    <row r="49" spans="1:17" s="110" customFormat="1" ht="11.1" customHeight="1" x14ac:dyDescent="0.2">
      <c r="A49" s="422" t="s">
        <v>390</v>
      </c>
      <c r="B49" s="115">
        <v>116282</v>
      </c>
      <c r="C49" s="114">
        <v>63207</v>
      </c>
      <c r="D49" s="114">
        <v>53075</v>
      </c>
      <c r="E49" s="114">
        <v>82905</v>
      </c>
      <c r="F49" s="114">
        <v>33377</v>
      </c>
      <c r="G49" s="114">
        <v>12543</v>
      </c>
      <c r="H49" s="114">
        <v>40222</v>
      </c>
      <c r="I49" s="115">
        <v>32547</v>
      </c>
      <c r="J49" s="114">
        <v>22165</v>
      </c>
      <c r="K49" s="114">
        <v>10382</v>
      </c>
      <c r="L49" s="423">
        <v>7788</v>
      </c>
      <c r="M49" s="424">
        <v>9017</v>
      </c>
    </row>
    <row r="50" spans="1:17" ht="15" customHeight="1" x14ac:dyDescent="0.2">
      <c r="A50" s="422" t="s">
        <v>400</v>
      </c>
      <c r="B50" s="143">
        <v>115711</v>
      </c>
      <c r="C50" s="144">
        <v>62877</v>
      </c>
      <c r="D50" s="144">
        <v>52834</v>
      </c>
      <c r="E50" s="144">
        <v>82168</v>
      </c>
      <c r="F50" s="144">
        <v>33543</v>
      </c>
      <c r="G50" s="144">
        <v>12155</v>
      </c>
      <c r="H50" s="144">
        <v>40240</v>
      </c>
      <c r="I50" s="143">
        <v>31495</v>
      </c>
      <c r="J50" s="144">
        <v>21428</v>
      </c>
      <c r="K50" s="144">
        <v>10067</v>
      </c>
      <c r="L50" s="426">
        <v>9435</v>
      </c>
      <c r="M50" s="427">
        <v>10271</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521</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0.61563611384050854</v>
      </c>
      <c r="C6" s="480">
        <f>'Tabelle 3.3'!J11</f>
        <v>-2.6249072470937422</v>
      </c>
      <c r="D6" s="481">
        <f t="shared" ref="D6:E9" si="0">IF(OR(AND(B6&gt;=-50,B6&lt;=50),ISNUMBER(B6)=FALSE),B6,"")</f>
        <v>0.61563611384050854</v>
      </c>
      <c r="E6" s="481">
        <f t="shared" si="0"/>
        <v>-2.6249072470937422</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0.61563611384050854</v>
      </c>
      <c r="C14" s="480">
        <f>'Tabelle 3.3'!J11</f>
        <v>-2.6249072470937422</v>
      </c>
      <c r="D14" s="481">
        <f>IF(OR(AND(B14&gt;=-50,B14&lt;=50),ISNUMBER(B14)=FALSE),B14,"")</f>
        <v>0.61563611384050854</v>
      </c>
      <c r="E14" s="481">
        <f>IF(OR(AND(C14&gt;=-50,C14&lt;=50),ISNUMBER(C14)=FALSE),C14,"")</f>
        <v>-2.6249072470937422</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3.755868544600939</v>
      </c>
      <c r="C15" s="480">
        <f>'Tabelle 3.3'!J12</f>
        <v>9.8522167487684733</v>
      </c>
      <c r="D15" s="481">
        <f t="shared" ref="D15:E45" si="3">IF(OR(AND(B15&gt;=-50,B15&lt;=50),ISNUMBER(B15)=FALSE),B15,"")</f>
        <v>3.755868544600939</v>
      </c>
      <c r="E15" s="481">
        <f t="shared" si="3"/>
        <v>9.8522167487684733</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-26.302283808057481</v>
      </c>
      <c r="C16" s="480">
        <f>'Tabelle 3.3'!J13</f>
        <v>-16.666666666666668</v>
      </c>
      <c r="D16" s="481">
        <f t="shared" si="3"/>
        <v>-26.302283808057481</v>
      </c>
      <c r="E16" s="481">
        <f t="shared" si="3"/>
        <v>-16.666666666666668</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-0.24127164348566563</v>
      </c>
      <c r="C17" s="480">
        <f>'Tabelle 3.3'!J14</f>
        <v>-4.5150501672240804</v>
      </c>
      <c r="D17" s="481">
        <f t="shared" si="3"/>
        <v>-0.24127164348566563</v>
      </c>
      <c r="E17" s="481">
        <f t="shared" si="3"/>
        <v>-4.5150501672240804</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4.8063462435837607</v>
      </c>
      <c r="C18" s="480">
        <f>'Tabelle 3.3'!J15</f>
        <v>2.2653721682847898</v>
      </c>
      <c r="D18" s="481">
        <f t="shared" si="3"/>
        <v>4.8063462435837607</v>
      </c>
      <c r="E18" s="481">
        <f t="shared" si="3"/>
        <v>2.2653721682847898</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-4.0198922503108161</v>
      </c>
      <c r="C19" s="480">
        <f>'Tabelle 3.3'!J16</f>
        <v>-8.3791208791208796</v>
      </c>
      <c r="D19" s="481">
        <f t="shared" si="3"/>
        <v>-4.0198922503108161</v>
      </c>
      <c r="E19" s="481">
        <f t="shared" si="3"/>
        <v>-8.3791208791208796</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3.2696390658174099</v>
      </c>
      <c r="C20" s="480">
        <f>'Tabelle 3.3'!J17</f>
        <v>0</v>
      </c>
      <c r="D20" s="481">
        <f t="shared" si="3"/>
        <v>3.2696390658174099</v>
      </c>
      <c r="E20" s="481">
        <f t="shared" si="3"/>
        <v>0</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7.3102035590833436</v>
      </c>
      <c r="C21" s="480">
        <f>'Tabelle 3.3'!J18</f>
        <v>2.5688073394495414</v>
      </c>
      <c r="D21" s="481">
        <f t="shared" si="3"/>
        <v>7.3102035590833436</v>
      </c>
      <c r="E21" s="481">
        <f t="shared" si="3"/>
        <v>2.5688073394495414</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-0.19715085220045789</v>
      </c>
      <c r="C22" s="480">
        <f>'Tabelle 3.3'!J19</f>
        <v>2.0545314900153611</v>
      </c>
      <c r="D22" s="481">
        <f t="shared" si="3"/>
        <v>-0.19715085220045789</v>
      </c>
      <c r="E22" s="481">
        <f t="shared" si="3"/>
        <v>2.0545314900153611</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3.0524121500893391</v>
      </c>
      <c r="C23" s="480">
        <f>'Tabelle 3.3'!J20</f>
        <v>-11.703511053315994</v>
      </c>
      <c r="D23" s="481">
        <f t="shared" si="3"/>
        <v>3.0524121500893391</v>
      </c>
      <c r="E23" s="481">
        <f t="shared" si="3"/>
        <v>-11.703511053315994</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1.9934758970641537</v>
      </c>
      <c r="C24" s="480">
        <f>'Tabelle 3.3'!J21</f>
        <v>0.22154527831625589</v>
      </c>
      <c r="D24" s="481">
        <f t="shared" si="3"/>
        <v>1.9934758970641537</v>
      </c>
      <c r="E24" s="481">
        <f t="shared" si="3"/>
        <v>0.22154527831625589</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4.257983719474014</v>
      </c>
      <c r="C25" s="480">
        <f>'Tabelle 3.3'!J22</f>
        <v>-12.250712250712251</v>
      </c>
      <c r="D25" s="481">
        <f t="shared" si="3"/>
        <v>4.257983719474014</v>
      </c>
      <c r="E25" s="481">
        <f t="shared" si="3"/>
        <v>-12.250712250712251</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-0.38259206121472977</v>
      </c>
      <c r="C26" s="480">
        <f>'Tabelle 3.3'!J23</f>
        <v>-8.064516129032258</v>
      </c>
      <c r="D26" s="481">
        <f t="shared" si="3"/>
        <v>-0.38259206121472977</v>
      </c>
      <c r="E26" s="481">
        <f t="shared" si="3"/>
        <v>-8.064516129032258</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5.0326073581887538</v>
      </c>
      <c r="C27" s="480">
        <f>'Tabelle 3.3'!J24</f>
        <v>-0.5171042163882259</v>
      </c>
      <c r="D27" s="481">
        <f t="shared" si="3"/>
        <v>5.0326073581887538</v>
      </c>
      <c r="E27" s="481">
        <f t="shared" si="3"/>
        <v>-0.5171042163882259</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-4.3192282394211796</v>
      </c>
      <c r="C28" s="480">
        <f>'Tabelle 3.3'!J25</f>
        <v>-10.096976611523104</v>
      </c>
      <c r="D28" s="481">
        <f t="shared" si="3"/>
        <v>-4.3192282394211796</v>
      </c>
      <c r="E28" s="481">
        <f t="shared" si="3"/>
        <v>-10.096976611523104</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-4.9611255090707145</v>
      </c>
      <c r="C29" s="480">
        <f>'Tabelle 3.3'!J26</f>
        <v>-12.149532710280374</v>
      </c>
      <c r="D29" s="481">
        <f t="shared" si="3"/>
        <v>-4.9611255090707145</v>
      </c>
      <c r="E29" s="481">
        <f t="shared" si="3"/>
        <v>-12.149532710280374</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0.55101018533978963</v>
      </c>
      <c r="C30" s="480">
        <f>'Tabelle 3.3'!J27</f>
        <v>28.571428571428573</v>
      </c>
      <c r="D30" s="481">
        <f t="shared" si="3"/>
        <v>0.55101018533978963</v>
      </c>
      <c r="E30" s="481">
        <f t="shared" si="3"/>
        <v>28.571428571428573</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3.5545510581467021</v>
      </c>
      <c r="C31" s="480">
        <f>'Tabelle 3.3'!J28</f>
        <v>4.8582995951417001</v>
      </c>
      <c r="D31" s="481">
        <f t="shared" si="3"/>
        <v>3.5545510581467021</v>
      </c>
      <c r="E31" s="481">
        <f t="shared" si="3"/>
        <v>4.8582995951417001</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2.2715494904128519</v>
      </c>
      <c r="C32" s="480">
        <f>'Tabelle 3.3'!J29</f>
        <v>0.32021957913998172</v>
      </c>
      <c r="D32" s="481">
        <f t="shared" si="3"/>
        <v>2.2715494904128519</v>
      </c>
      <c r="E32" s="481">
        <f t="shared" si="3"/>
        <v>0.32021957913998172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3.2273918741808649</v>
      </c>
      <c r="C33" s="480">
        <f>'Tabelle 3.3'!J30</f>
        <v>2.6804123711340204</v>
      </c>
      <c r="D33" s="481">
        <f t="shared" si="3"/>
        <v>3.2273918741808649</v>
      </c>
      <c r="E33" s="481">
        <f t="shared" si="3"/>
        <v>2.6804123711340204</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2.8130671506352085</v>
      </c>
      <c r="C34" s="480">
        <f>'Tabelle 3.3'!J31</f>
        <v>-1.893939393939394</v>
      </c>
      <c r="D34" s="481">
        <f t="shared" si="3"/>
        <v>2.8130671506352085</v>
      </c>
      <c r="E34" s="481">
        <f t="shared" si="3"/>
        <v>-1.893939393939394</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3.755868544600939</v>
      </c>
      <c r="C37" s="480">
        <f>'Tabelle 3.3'!J34</f>
        <v>9.8522167487684733</v>
      </c>
      <c r="D37" s="481">
        <f t="shared" si="3"/>
        <v>3.755868544600939</v>
      </c>
      <c r="E37" s="481">
        <f t="shared" si="3"/>
        <v>9.8522167487684733</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-1.8914728682170543</v>
      </c>
      <c r="C38" s="480">
        <f>'Tabelle 3.3'!J35</f>
        <v>-1.4957264957264957</v>
      </c>
      <c r="D38" s="481">
        <f t="shared" si="3"/>
        <v>-1.8914728682170543</v>
      </c>
      <c r="E38" s="481">
        <f t="shared" si="3"/>
        <v>-1.4957264957264957</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1.3349964602366584</v>
      </c>
      <c r="C39" s="480">
        <f>'Tabelle 3.3'!J36</f>
        <v>-2.7888713628888815</v>
      </c>
      <c r="D39" s="481">
        <f t="shared" si="3"/>
        <v>1.3349964602366584</v>
      </c>
      <c r="E39" s="481">
        <f t="shared" si="3"/>
        <v>-2.7888713628888815</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1.3349964602366584</v>
      </c>
      <c r="C45" s="480">
        <f>'Tabelle 3.3'!J36</f>
        <v>-2.7888713628888815</v>
      </c>
      <c r="D45" s="481">
        <f t="shared" si="3"/>
        <v>1.3349964602366584</v>
      </c>
      <c r="E45" s="481">
        <f t="shared" si="3"/>
        <v>-2.7888713628888815</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108917</v>
      </c>
      <c r="C51" s="487">
        <v>25980</v>
      </c>
      <c r="D51" s="487">
        <v>7735</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108559</v>
      </c>
      <c r="C52" s="487">
        <v>26279</v>
      </c>
      <c r="D52" s="487">
        <v>7652</v>
      </c>
      <c r="E52" s="488">
        <f t="shared" ref="E52:G70" si="11">IF($A$51=37802,IF(COUNTBLANK(B$51:B$70)&gt;0,#N/A,B52/B$51*100),IF(COUNTBLANK(B$51:B$75)&gt;0,#N/A,B52/B$51*100))</f>
        <v>99.671309345648524</v>
      </c>
      <c r="F52" s="488">
        <f t="shared" si="11"/>
        <v>101.15088529638183</v>
      </c>
      <c r="G52" s="488">
        <f t="shared" si="11"/>
        <v>98.926955397543637</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110383</v>
      </c>
      <c r="C53" s="487">
        <v>26253</v>
      </c>
      <c r="D53" s="487">
        <v>8236</v>
      </c>
      <c r="E53" s="488">
        <f t="shared" si="11"/>
        <v>101.34597904826612</v>
      </c>
      <c r="F53" s="488">
        <f t="shared" si="11"/>
        <v>101.05080831408777</v>
      </c>
      <c r="G53" s="488">
        <f t="shared" si="11"/>
        <v>106.47705235940531</v>
      </c>
      <c r="H53" s="489">
        <f>IF(ISERROR(L53)=TRUE,IF(MONTH(A53)=MONTH(MAX(A$51:A$75)),A53,""),"")</f>
        <v>41883</v>
      </c>
      <c r="I53" s="488">
        <f t="shared" si="12"/>
        <v>101.34597904826612</v>
      </c>
      <c r="J53" s="488">
        <f t="shared" si="10"/>
        <v>101.05080831408777</v>
      </c>
      <c r="K53" s="488">
        <f t="shared" si="10"/>
        <v>106.47705235940531</v>
      </c>
      <c r="L53" s="488" t="e">
        <f t="shared" si="13"/>
        <v>#N/A</v>
      </c>
    </row>
    <row r="54" spans="1:14" ht="15" customHeight="1" x14ac:dyDescent="0.2">
      <c r="A54" s="490" t="s">
        <v>463</v>
      </c>
      <c r="B54" s="487">
        <v>109076</v>
      </c>
      <c r="C54" s="487">
        <v>26174</v>
      </c>
      <c r="D54" s="487">
        <v>8115</v>
      </c>
      <c r="E54" s="488">
        <f t="shared" si="11"/>
        <v>100.14598272078739</v>
      </c>
      <c r="F54" s="488">
        <f t="shared" si="11"/>
        <v>100.74672825250192</v>
      </c>
      <c r="G54" s="488">
        <f t="shared" si="11"/>
        <v>104.91273432449904</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109627</v>
      </c>
      <c r="C55" s="487">
        <v>25443</v>
      </c>
      <c r="D55" s="487">
        <v>8055</v>
      </c>
      <c r="E55" s="488">
        <f t="shared" si="11"/>
        <v>100.65187252678645</v>
      </c>
      <c r="F55" s="488">
        <f t="shared" si="11"/>
        <v>97.93302540415705</v>
      </c>
      <c r="G55" s="488">
        <f t="shared" si="11"/>
        <v>104.13703943115709</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108765</v>
      </c>
      <c r="C56" s="487">
        <v>25698</v>
      </c>
      <c r="D56" s="487">
        <v>8202</v>
      </c>
      <c r="E56" s="488">
        <f t="shared" si="11"/>
        <v>99.860444191448536</v>
      </c>
      <c r="F56" s="488">
        <f t="shared" si="11"/>
        <v>98.91454965357967</v>
      </c>
      <c r="G56" s="488">
        <f t="shared" si="11"/>
        <v>106.03749191984487</v>
      </c>
      <c r="H56" s="489" t="str">
        <f t="shared" si="14"/>
        <v/>
      </c>
      <c r="I56" s="488" t="str">
        <f t="shared" si="12"/>
        <v/>
      </c>
      <c r="J56" s="488" t="str">
        <f t="shared" si="10"/>
        <v/>
      </c>
      <c r="K56" s="488" t="str">
        <f t="shared" si="10"/>
        <v/>
      </c>
      <c r="L56" s="488" t="e">
        <f t="shared" si="13"/>
        <v>#N/A</v>
      </c>
    </row>
    <row r="57" spans="1:14" ht="15" customHeight="1" x14ac:dyDescent="0.2">
      <c r="A57" s="490">
        <v>42248</v>
      </c>
      <c r="B57" s="487">
        <v>110977</v>
      </c>
      <c r="C57" s="487">
        <v>25488</v>
      </c>
      <c r="D57" s="487">
        <v>8872</v>
      </c>
      <c r="E57" s="488">
        <f t="shared" si="11"/>
        <v>101.89134845800012</v>
      </c>
      <c r="F57" s="488">
        <f t="shared" si="11"/>
        <v>98.106235565819873</v>
      </c>
      <c r="G57" s="488">
        <f t="shared" si="11"/>
        <v>114.69941822882998</v>
      </c>
      <c r="H57" s="489">
        <f t="shared" si="14"/>
        <v>42248</v>
      </c>
      <c r="I57" s="488">
        <f t="shared" si="12"/>
        <v>101.89134845800012</v>
      </c>
      <c r="J57" s="488">
        <f t="shared" si="10"/>
        <v>98.106235565819873</v>
      </c>
      <c r="K57" s="488">
        <f t="shared" si="10"/>
        <v>114.69941822882998</v>
      </c>
      <c r="L57" s="488" t="e">
        <f t="shared" si="13"/>
        <v>#N/A</v>
      </c>
    </row>
    <row r="58" spans="1:14" ht="15" customHeight="1" x14ac:dyDescent="0.2">
      <c r="A58" s="490" t="s">
        <v>466</v>
      </c>
      <c r="B58" s="487">
        <v>110190</v>
      </c>
      <c r="C58" s="487">
        <v>25375</v>
      </c>
      <c r="D58" s="487">
        <v>8840</v>
      </c>
      <c r="E58" s="488">
        <f t="shared" si="11"/>
        <v>101.16877989661852</v>
      </c>
      <c r="F58" s="488">
        <f t="shared" si="11"/>
        <v>97.671285604311009</v>
      </c>
      <c r="G58" s="488">
        <f t="shared" si="11"/>
        <v>114.28571428571428</v>
      </c>
      <c r="H58" s="489" t="str">
        <f t="shared" si="14"/>
        <v/>
      </c>
      <c r="I58" s="488" t="str">
        <f t="shared" si="12"/>
        <v/>
      </c>
      <c r="J58" s="488" t="str">
        <f t="shared" si="10"/>
        <v/>
      </c>
      <c r="K58" s="488" t="str">
        <f t="shared" si="10"/>
        <v/>
      </c>
      <c r="L58" s="488" t="e">
        <f t="shared" si="13"/>
        <v>#N/A</v>
      </c>
    </row>
    <row r="59" spans="1:14" ht="15" customHeight="1" x14ac:dyDescent="0.2">
      <c r="A59" s="490" t="s">
        <v>467</v>
      </c>
      <c r="B59" s="487">
        <v>110289</v>
      </c>
      <c r="C59" s="487">
        <v>25315</v>
      </c>
      <c r="D59" s="487">
        <v>8765</v>
      </c>
      <c r="E59" s="488">
        <f t="shared" si="11"/>
        <v>101.25967479824087</v>
      </c>
      <c r="F59" s="488">
        <f t="shared" si="11"/>
        <v>97.440338722093927</v>
      </c>
      <c r="G59" s="488">
        <f t="shared" si="11"/>
        <v>113.31609566903684</v>
      </c>
      <c r="H59" s="489" t="str">
        <f t="shared" si="14"/>
        <v/>
      </c>
      <c r="I59" s="488" t="str">
        <f t="shared" si="12"/>
        <v/>
      </c>
      <c r="J59" s="488" t="str">
        <f t="shared" si="10"/>
        <v/>
      </c>
      <c r="K59" s="488" t="str">
        <f t="shared" si="10"/>
        <v/>
      </c>
      <c r="L59" s="488" t="e">
        <f t="shared" si="13"/>
        <v>#N/A</v>
      </c>
    </row>
    <row r="60" spans="1:14" ht="15" customHeight="1" x14ac:dyDescent="0.2">
      <c r="A60" s="490" t="s">
        <v>468</v>
      </c>
      <c r="B60" s="487">
        <v>110626</v>
      </c>
      <c r="C60" s="487">
        <v>25276</v>
      </c>
      <c r="D60" s="487">
        <v>8864</v>
      </c>
      <c r="E60" s="488">
        <f t="shared" si="11"/>
        <v>101.56908471588457</v>
      </c>
      <c r="F60" s="488">
        <f t="shared" si="11"/>
        <v>97.290223248652808</v>
      </c>
      <c r="G60" s="488">
        <f t="shared" si="11"/>
        <v>114.59599224305106</v>
      </c>
      <c r="H60" s="489" t="str">
        <f t="shared" si="14"/>
        <v/>
      </c>
      <c r="I60" s="488" t="str">
        <f t="shared" si="12"/>
        <v/>
      </c>
      <c r="J60" s="488" t="str">
        <f t="shared" si="10"/>
        <v/>
      </c>
      <c r="K60" s="488" t="str">
        <f t="shared" si="10"/>
        <v/>
      </c>
      <c r="L60" s="488" t="e">
        <f t="shared" si="13"/>
        <v>#N/A</v>
      </c>
    </row>
    <row r="61" spans="1:14" ht="15" customHeight="1" x14ac:dyDescent="0.2">
      <c r="A61" s="490">
        <v>42614</v>
      </c>
      <c r="B61" s="487">
        <v>111817</v>
      </c>
      <c r="C61" s="487">
        <v>24430</v>
      </c>
      <c r="D61" s="487">
        <v>9175</v>
      </c>
      <c r="E61" s="488">
        <f t="shared" si="11"/>
        <v>102.66257792631086</v>
      </c>
      <c r="F61" s="488">
        <f t="shared" si="11"/>
        <v>94.033872209391845</v>
      </c>
      <c r="G61" s="488">
        <f t="shared" si="11"/>
        <v>118.61667744020686</v>
      </c>
      <c r="H61" s="489">
        <f t="shared" si="14"/>
        <v>42614</v>
      </c>
      <c r="I61" s="488">
        <f t="shared" si="12"/>
        <v>102.66257792631086</v>
      </c>
      <c r="J61" s="488">
        <f t="shared" si="10"/>
        <v>94.033872209391845</v>
      </c>
      <c r="K61" s="488">
        <f t="shared" si="10"/>
        <v>118.61667744020686</v>
      </c>
      <c r="L61" s="488" t="e">
        <f t="shared" si="13"/>
        <v>#N/A</v>
      </c>
    </row>
    <row r="62" spans="1:14" ht="15" customHeight="1" x14ac:dyDescent="0.2">
      <c r="A62" s="490" t="s">
        <v>469</v>
      </c>
      <c r="B62" s="487">
        <v>111672</v>
      </c>
      <c r="C62" s="487">
        <v>24126</v>
      </c>
      <c r="D62" s="487">
        <v>9069</v>
      </c>
      <c r="E62" s="488">
        <f t="shared" si="11"/>
        <v>102.52944902999532</v>
      </c>
      <c r="F62" s="488">
        <f t="shared" si="11"/>
        <v>92.863741339491909</v>
      </c>
      <c r="G62" s="488">
        <f t="shared" si="11"/>
        <v>117.24628312863608</v>
      </c>
      <c r="H62" s="489" t="str">
        <f t="shared" si="14"/>
        <v/>
      </c>
      <c r="I62" s="488" t="str">
        <f t="shared" si="12"/>
        <v/>
      </c>
      <c r="J62" s="488" t="str">
        <f t="shared" si="10"/>
        <v/>
      </c>
      <c r="K62" s="488" t="str">
        <f t="shared" si="10"/>
        <v/>
      </c>
      <c r="L62" s="488" t="e">
        <f t="shared" si="13"/>
        <v>#N/A</v>
      </c>
    </row>
    <row r="63" spans="1:14" ht="15" customHeight="1" x14ac:dyDescent="0.2">
      <c r="A63" s="490" t="s">
        <v>470</v>
      </c>
      <c r="B63" s="487">
        <v>111594</v>
      </c>
      <c r="C63" s="487">
        <v>23739</v>
      </c>
      <c r="D63" s="487">
        <v>8865</v>
      </c>
      <c r="E63" s="488">
        <f t="shared" si="11"/>
        <v>102.45783486508076</v>
      </c>
      <c r="F63" s="488">
        <f t="shared" si="11"/>
        <v>91.374133949191688</v>
      </c>
      <c r="G63" s="488">
        <f t="shared" si="11"/>
        <v>114.60892049127342</v>
      </c>
      <c r="H63" s="489" t="str">
        <f t="shared" si="14"/>
        <v/>
      </c>
      <c r="I63" s="488" t="str">
        <f t="shared" si="12"/>
        <v/>
      </c>
      <c r="J63" s="488" t="str">
        <f t="shared" si="10"/>
        <v/>
      </c>
      <c r="K63" s="488" t="str">
        <f t="shared" si="10"/>
        <v/>
      </c>
      <c r="L63" s="488" t="e">
        <f t="shared" si="13"/>
        <v>#N/A</v>
      </c>
    </row>
    <row r="64" spans="1:14" ht="15" customHeight="1" x14ac:dyDescent="0.2">
      <c r="A64" s="490" t="s">
        <v>471</v>
      </c>
      <c r="B64" s="487">
        <v>111850</v>
      </c>
      <c r="C64" s="487">
        <v>23683</v>
      </c>
      <c r="D64" s="487">
        <v>8739</v>
      </c>
      <c r="E64" s="488">
        <f t="shared" si="11"/>
        <v>102.69287622685164</v>
      </c>
      <c r="F64" s="488">
        <f t="shared" si="11"/>
        <v>91.158583525789069</v>
      </c>
      <c r="G64" s="488">
        <f t="shared" si="11"/>
        <v>112.97996121525533</v>
      </c>
      <c r="H64" s="489" t="str">
        <f t="shared" si="14"/>
        <v/>
      </c>
      <c r="I64" s="488" t="str">
        <f t="shared" si="12"/>
        <v/>
      </c>
      <c r="J64" s="488" t="str">
        <f t="shared" si="10"/>
        <v/>
      </c>
      <c r="K64" s="488" t="str">
        <f t="shared" si="10"/>
        <v/>
      </c>
      <c r="L64" s="488" t="e">
        <f t="shared" si="13"/>
        <v>#N/A</v>
      </c>
    </row>
    <row r="65" spans="1:12" ht="15" customHeight="1" x14ac:dyDescent="0.2">
      <c r="A65" s="490">
        <v>42979</v>
      </c>
      <c r="B65" s="487">
        <v>114419</v>
      </c>
      <c r="C65" s="487">
        <v>23633</v>
      </c>
      <c r="D65" s="487">
        <v>9339</v>
      </c>
      <c r="E65" s="488">
        <f t="shared" si="11"/>
        <v>105.0515530174353</v>
      </c>
      <c r="F65" s="488">
        <f t="shared" si="11"/>
        <v>90.966127790608169</v>
      </c>
      <c r="G65" s="488">
        <f t="shared" si="11"/>
        <v>120.73691014867485</v>
      </c>
      <c r="H65" s="489">
        <f t="shared" si="14"/>
        <v>42979</v>
      </c>
      <c r="I65" s="488">
        <f t="shared" si="12"/>
        <v>105.0515530174353</v>
      </c>
      <c r="J65" s="488">
        <f t="shared" si="10"/>
        <v>90.966127790608169</v>
      </c>
      <c r="K65" s="488">
        <f t="shared" si="10"/>
        <v>120.73691014867485</v>
      </c>
      <c r="L65" s="488" t="e">
        <f t="shared" si="13"/>
        <v>#N/A</v>
      </c>
    </row>
    <row r="66" spans="1:12" ht="15" customHeight="1" x14ac:dyDescent="0.2">
      <c r="A66" s="490" t="s">
        <v>472</v>
      </c>
      <c r="B66" s="487">
        <v>113564</v>
      </c>
      <c r="C66" s="487">
        <v>23273</v>
      </c>
      <c r="D66" s="487">
        <v>9273</v>
      </c>
      <c r="E66" s="488">
        <f t="shared" si="11"/>
        <v>104.26655159433329</v>
      </c>
      <c r="F66" s="488">
        <f t="shared" si="11"/>
        <v>89.580446497305616</v>
      </c>
      <c r="G66" s="488">
        <f t="shared" si="11"/>
        <v>119.88364576599871</v>
      </c>
      <c r="H66" s="489" t="str">
        <f t="shared" si="14"/>
        <v/>
      </c>
      <c r="I66" s="488" t="str">
        <f t="shared" si="12"/>
        <v/>
      </c>
      <c r="J66" s="488" t="str">
        <f t="shared" si="10"/>
        <v/>
      </c>
      <c r="K66" s="488" t="str">
        <f t="shared" si="10"/>
        <v/>
      </c>
      <c r="L66" s="488" t="e">
        <f t="shared" si="13"/>
        <v>#N/A</v>
      </c>
    </row>
    <row r="67" spans="1:12" ht="15" customHeight="1" x14ac:dyDescent="0.2">
      <c r="A67" s="490" t="s">
        <v>473</v>
      </c>
      <c r="B67" s="487">
        <v>114789</v>
      </c>
      <c r="C67" s="487">
        <v>23385</v>
      </c>
      <c r="D67" s="487">
        <v>9343</v>
      </c>
      <c r="E67" s="488">
        <f t="shared" si="11"/>
        <v>105.39126123561979</v>
      </c>
      <c r="F67" s="488">
        <f t="shared" si="11"/>
        <v>90.011547344110852</v>
      </c>
      <c r="G67" s="488">
        <f t="shared" si="11"/>
        <v>120.78862314156432</v>
      </c>
      <c r="H67" s="489" t="str">
        <f t="shared" si="14"/>
        <v/>
      </c>
      <c r="I67" s="488" t="str">
        <f t="shared" si="12"/>
        <v/>
      </c>
      <c r="J67" s="488" t="str">
        <f t="shared" si="12"/>
        <v/>
      </c>
      <c r="K67" s="488" t="str">
        <f t="shared" si="12"/>
        <v/>
      </c>
      <c r="L67" s="488" t="e">
        <f t="shared" si="13"/>
        <v>#N/A</v>
      </c>
    </row>
    <row r="68" spans="1:12" ht="15" customHeight="1" x14ac:dyDescent="0.2">
      <c r="A68" s="490" t="s">
        <v>474</v>
      </c>
      <c r="B68" s="487">
        <v>114676</v>
      </c>
      <c r="C68" s="487">
        <v>23485</v>
      </c>
      <c r="D68" s="487">
        <v>9323</v>
      </c>
      <c r="E68" s="488">
        <f t="shared" si="11"/>
        <v>105.2875125095256</v>
      </c>
      <c r="F68" s="488">
        <f t="shared" si="11"/>
        <v>90.396458814472666</v>
      </c>
      <c r="G68" s="488">
        <f t="shared" si="11"/>
        <v>120.530058177117</v>
      </c>
      <c r="H68" s="489" t="str">
        <f t="shared" si="14"/>
        <v/>
      </c>
      <c r="I68" s="488" t="str">
        <f t="shared" si="12"/>
        <v/>
      </c>
      <c r="J68" s="488" t="str">
        <f t="shared" si="12"/>
        <v/>
      </c>
      <c r="K68" s="488" t="str">
        <f t="shared" si="12"/>
        <v/>
      </c>
      <c r="L68" s="488" t="e">
        <f t="shared" si="13"/>
        <v>#N/A</v>
      </c>
    </row>
    <row r="69" spans="1:12" ht="15" customHeight="1" x14ac:dyDescent="0.2">
      <c r="A69" s="490">
        <v>43344</v>
      </c>
      <c r="B69" s="487">
        <v>116469</v>
      </c>
      <c r="C69" s="487">
        <v>23143</v>
      </c>
      <c r="D69" s="487">
        <v>9816</v>
      </c>
      <c r="E69" s="488">
        <f t="shared" si="11"/>
        <v>106.93372017224125</v>
      </c>
      <c r="F69" s="488">
        <f t="shared" si="11"/>
        <v>89.080061585835253</v>
      </c>
      <c r="G69" s="488">
        <f t="shared" si="11"/>
        <v>126.90368455074336</v>
      </c>
      <c r="H69" s="489">
        <f t="shared" si="14"/>
        <v>43344</v>
      </c>
      <c r="I69" s="488">
        <f t="shared" si="12"/>
        <v>106.93372017224125</v>
      </c>
      <c r="J69" s="488">
        <f t="shared" si="12"/>
        <v>89.080061585835253</v>
      </c>
      <c r="K69" s="488">
        <f t="shared" si="12"/>
        <v>126.90368455074336</v>
      </c>
      <c r="L69" s="488" t="e">
        <f t="shared" si="13"/>
        <v>#N/A</v>
      </c>
    </row>
    <row r="70" spans="1:12" ht="15" customHeight="1" x14ac:dyDescent="0.2">
      <c r="A70" s="490" t="s">
        <v>475</v>
      </c>
      <c r="B70" s="487">
        <v>115827</v>
      </c>
      <c r="C70" s="487">
        <v>22910</v>
      </c>
      <c r="D70" s="487">
        <v>9691</v>
      </c>
      <c r="E70" s="488">
        <f t="shared" si="11"/>
        <v>106.3442805071752</v>
      </c>
      <c r="F70" s="488">
        <f t="shared" si="11"/>
        <v>88.183217859892224</v>
      </c>
      <c r="G70" s="488">
        <f t="shared" si="11"/>
        <v>125.28765352294764</v>
      </c>
      <c r="H70" s="489" t="str">
        <f t="shared" si="14"/>
        <v/>
      </c>
      <c r="I70" s="488" t="str">
        <f t="shared" si="12"/>
        <v/>
      </c>
      <c r="J70" s="488" t="str">
        <f t="shared" si="12"/>
        <v/>
      </c>
      <c r="K70" s="488" t="str">
        <f t="shared" si="12"/>
        <v/>
      </c>
      <c r="L70" s="488" t="e">
        <f t="shared" si="13"/>
        <v>#N/A</v>
      </c>
    </row>
    <row r="71" spans="1:12" ht="15" customHeight="1" x14ac:dyDescent="0.2">
      <c r="A71" s="490" t="s">
        <v>476</v>
      </c>
      <c r="B71" s="487">
        <v>115003</v>
      </c>
      <c r="C71" s="487">
        <v>22616</v>
      </c>
      <c r="D71" s="487">
        <v>9728</v>
      </c>
      <c r="E71" s="491">
        <f t="shared" ref="E71:G75" si="15">IF($A$51=37802,IF(COUNTBLANK(B$51:B$70)&gt;0,#N/A,IF(ISBLANK(B71)=FALSE,B71/B$51*100,#N/A)),IF(COUNTBLANK(B$51:B$75)&gt;0,#N/A,B71/B$51*100))</f>
        <v>105.58774112397514</v>
      </c>
      <c r="F71" s="491">
        <f t="shared" si="15"/>
        <v>87.051578137028486</v>
      </c>
      <c r="G71" s="491">
        <f t="shared" si="15"/>
        <v>125.76599870717517</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115137</v>
      </c>
      <c r="C72" s="487">
        <v>22726</v>
      </c>
      <c r="D72" s="487">
        <v>9854</v>
      </c>
      <c r="E72" s="491">
        <f t="shared" si="15"/>
        <v>105.71077058677709</v>
      </c>
      <c r="F72" s="491">
        <f t="shared" si="15"/>
        <v>87.474980754426483</v>
      </c>
      <c r="G72" s="491">
        <f t="shared" si="15"/>
        <v>127.39495798319327</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117497</v>
      </c>
      <c r="C73" s="487">
        <v>22287</v>
      </c>
      <c r="D73" s="487">
        <v>10468</v>
      </c>
      <c r="E73" s="491">
        <f t="shared" si="15"/>
        <v>107.87755814060247</v>
      </c>
      <c r="F73" s="491">
        <f t="shared" si="15"/>
        <v>85.785219399538107</v>
      </c>
      <c r="G73" s="491">
        <f t="shared" si="15"/>
        <v>135.33290239172592</v>
      </c>
      <c r="H73" s="492">
        <f>IF(A$51=37802,IF(ISERROR(L73)=TRUE,IF(ISBLANK(A73)=FALSE,IF(MONTH(A73)=MONTH(MAX(A$51:A$75)),A73,""),""),""),IF(ISERROR(L73)=TRUE,IF(MONTH(A73)=MONTH(MAX(A$51:A$75)),A73,""),""))</f>
        <v>43709</v>
      </c>
      <c r="I73" s="488">
        <f t="shared" si="12"/>
        <v>107.87755814060247</v>
      </c>
      <c r="J73" s="488">
        <f t="shared" si="12"/>
        <v>85.785219399538107</v>
      </c>
      <c r="K73" s="488">
        <f t="shared" si="12"/>
        <v>135.33290239172592</v>
      </c>
      <c r="L73" s="488" t="e">
        <f t="shared" si="13"/>
        <v>#N/A</v>
      </c>
    </row>
    <row r="74" spans="1:12" ht="15" customHeight="1" x14ac:dyDescent="0.2">
      <c r="A74" s="490" t="s">
        <v>478</v>
      </c>
      <c r="B74" s="487">
        <v>116282</v>
      </c>
      <c r="C74" s="487">
        <v>22165</v>
      </c>
      <c r="D74" s="487">
        <v>10382</v>
      </c>
      <c r="E74" s="491">
        <f t="shared" si="15"/>
        <v>106.76202980251017</v>
      </c>
      <c r="F74" s="491">
        <f t="shared" si="15"/>
        <v>85.315627405696688</v>
      </c>
      <c r="G74" s="491">
        <f t="shared" si="15"/>
        <v>134.22107304460243</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115711</v>
      </c>
      <c r="C75" s="493">
        <v>21428</v>
      </c>
      <c r="D75" s="493">
        <v>10067</v>
      </c>
      <c r="E75" s="491">
        <f t="shared" si="15"/>
        <v>106.23777739012274</v>
      </c>
      <c r="F75" s="491">
        <f t="shared" si="15"/>
        <v>82.478829869130095</v>
      </c>
      <c r="G75" s="491">
        <f t="shared" si="15"/>
        <v>130.14867485455721</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107.87755814060247</v>
      </c>
      <c r="J77" s="488">
        <f>IF(J75&lt;&gt;"",J75,IF(J74&lt;&gt;"",J74,IF(J73&lt;&gt;"",J73,IF(J72&lt;&gt;"",J72,IF(J71&lt;&gt;"",J71,IF(J70&lt;&gt;"",J70,""))))))</f>
        <v>85.785219399538107</v>
      </c>
      <c r="K77" s="488">
        <f>IF(K75&lt;&gt;"",K75,IF(K74&lt;&gt;"",K74,IF(K73&lt;&gt;"",K73,IF(K72&lt;&gt;"",K72,IF(K71&lt;&gt;"",K71,IF(K70&lt;&gt;"",K70,""))))))</f>
        <v>135.33290239172592</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+7,9%</v>
      </c>
      <c r="J79" s="488" t="str">
        <f>"GeB - ausschließlich: "&amp;IF(J77&gt;100,"+","")&amp;TEXT(J77-100,"0,0")&amp;"%"</f>
        <v>GeB - ausschließlich: -14,2%</v>
      </c>
      <c r="K79" s="488" t="str">
        <f>"GeB - im Nebenjob: "&amp;IF(K77&gt;100,"+","")&amp;TEXT(K77-100,"0,0")&amp;"%"</f>
        <v>GeB - im Nebenjob: +35,3%</v>
      </c>
    </row>
    <row r="81" spans="9:9" ht="15" customHeight="1" x14ac:dyDescent="0.2">
      <c r="I81" s="488" t="str">
        <f>IF(ISERROR(HLOOKUP(1,I$78:K$79,2,FALSE)),"",HLOOKUP(1,I$78:K$79,2,FALSE))</f>
        <v>GeB - im Nebenjob: +35,3%</v>
      </c>
    </row>
    <row r="82" spans="9:9" ht="15" customHeight="1" x14ac:dyDescent="0.2">
      <c r="I82" s="488" t="str">
        <f>IF(ISERROR(HLOOKUP(2,I$78:K$79,2,FALSE)),"",HLOOKUP(2,I$78:K$79,2,FALSE))</f>
        <v>SvB: +7,9%</v>
      </c>
    </row>
    <row r="83" spans="9:9" ht="15" customHeight="1" x14ac:dyDescent="0.2">
      <c r="I83" s="488" t="str">
        <f>IF(ISERROR(HLOOKUP(3,I$78:K$79,2,FALSE)),"",HLOOKUP(3,I$78:K$79,2,FALSE))</f>
        <v>GeB - ausschließlich: -14,2%</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115711</v>
      </c>
      <c r="E12" s="114">
        <v>116282</v>
      </c>
      <c r="F12" s="114">
        <v>117497</v>
      </c>
      <c r="G12" s="114">
        <v>115137</v>
      </c>
      <c r="H12" s="114">
        <v>115003</v>
      </c>
      <c r="I12" s="115">
        <v>708</v>
      </c>
      <c r="J12" s="116">
        <v>0.61563611384050854</v>
      </c>
      <c r="N12" s="117"/>
    </row>
    <row r="13" spans="1:15" s="110" customFormat="1" ht="13.5" customHeight="1" x14ac:dyDescent="0.2">
      <c r="A13" s="118" t="s">
        <v>105</v>
      </c>
      <c r="B13" s="119" t="s">
        <v>106</v>
      </c>
      <c r="C13" s="113">
        <v>54.339691127032005</v>
      </c>
      <c r="D13" s="114">
        <v>62877</v>
      </c>
      <c r="E13" s="114">
        <v>63207</v>
      </c>
      <c r="F13" s="114">
        <v>64186</v>
      </c>
      <c r="G13" s="114">
        <v>62776</v>
      </c>
      <c r="H13" s="114">
        <v>62609</v>
      </c>
      <c r="I13" s="115">
        <v>268</v>
      </c>
      <c r="J13" s="116">
        <v>0.42805347474005334</v>
      </c>
    </row>
    <row r="14" spans="1:15" s="110" customFormat="1" ht="13.5" customHeight="1" x14ac:dyDescent="0.2">
      <c r="A14" s="120"/>
      <c r="B14" s="119" t="s">
        <v>107</v>
      </c>
      <c r="C14" s="113">
        <v>45.660308872967995</v>
      </c>
      <c r="D14" s="114">
        <v>52834</v>
      </c>
      <c r="E14" s="114">
        <v>53075</v>
      </c>
      <c r="F14" s="114">
        <v>53311</v>
      </c>
      <c r="G14" s="114">
        <v>52361</v>
      </c>
      <c r="H14" s="114">
        <v>52394</v>
      </c>
      <c r="I14" s="115">
        <v>440</v>
      </c>
      <c r="J14" s="116">
        <v>0.83979081574226055</v>
      </c>
    </row>
    <row r="15" spans="1:15" s="110" customFormat="1" ht="13.5" customHeight="1" x14ac:dyDescent="0.2">
      <c r="A15" s="118" t="s">
        <v>105</v>
      </c>
      <c r="B15" s="121" t="s">
        <v>108</v>
      </c>
      <c r="C15" s="113">
        <v>10.50461926696684</v>
      </c>
      <c r="D15" s="114">
        <v>12155</v>
      </c>
      <c r="E15" s="114">
        <v>12543</v>
      </c>
      <c r="F15" s="114">
        <v>12982</v>
      </c>
      <c r="G15" s="114">
        <v>11559</v>
      </c>
      <c r="H15" s="114">
        <v>11884</v>
      </c>
      <c r="I15" s="115">
        <v>271</v>
      </c>
      <c r="J15" s="116">
        <v>2.2803769774486704</v>
      </c>
    </row>
    <row r="16" spans="1:15" s="110" customFormat="1" ht="13.5" customHeight="1" x14ac:dyDescent="0.2">
      <c r="A16" s="118"/>
      <c r="B16" s="121" t="s">
        <v>109</v>
      </c>
      <c r="C16" s="113">
        <v>67.278823966606453</v>
      </c>
      <c r="D16" s="114">
        <v>77849</v>
      </c>
      <c r="E16" s="114">
        <v>78179</v>
      </c>
      <c r="F16" s="114">
        <v>79159</v>
      </c>
      <c r="G16" s="114">
        <v>78631</v>
      </c>
      <c r="H16" s="114">
        <v>78582</v>
      </c>
      <c r="I16" s="115">
        <v>-733</v>
      </c>
      <c r="J16" s="116">
        <v>-0.93278358911710058</v>
      </c>
    </row>
    <row r="17" spans="1:10" s="110" customFormat="1" ht="13.5" customHeight="1" x14ac:dyDescent="0.2">
      <c r="A17" s="118"/>
      <c r="B17" s="121" t="s">
        <v>110</v>
      </c>
      <c r="C17" s="113">
        <v>20.716267252033081</v>
      </c>
      <c r="D17" s="114">
        <v>23971</v>
      </c>
      <c r="E17" s="114">
        <v>23777</v>
      </c>
      <c r="F17" s="114">
        <v>23617</v>
      </c>
      <c r="G17" s="114">
        <v>23269</v>
      </c>
      <c r="H17" s="114">
        <v>22914</v>
      </c>
      <c r="I17" s="115">
        <v>1057</v>
      </c>
      <c r="J17" s="116">
        <v>4.6129004102295541</v>
      </c>
    </row>
    <row r="18" spans="1:10" s="110" customFormat="1" ht="13.5" customHeight="1" x14ac:dyDescent="0.2">
      <c r="A18" s="120"/>
      <c r="B18" s="121" t="s">
        <v>111</v>
      </c>
      <c r="C18" s="113">
        <v>1.5002895143936186</v>
      </c>
      <c r="D18" s="114">
        <v>1736</v>
      </c>
      <c r="E18" s="114">
        <v>1783</v>
      </c>
      <c r="F18" s="114">
        <v>1739</v>
      </c>
      <c r="G18" s="114">
        <v>1678</v>
      </c>
      <c r="H18" s="114">
        <v>1623</v>
      </c>
      <c r="I18" s="115">
        <v>113</v>
      </c>
      <c r="J18" s="116">
        <v>6.9624152803450396</v>
      </c>
    </row>
    <row r="19" spans="1:10" s="110" customFormat="1" ht="13.5" customHeight="1" x14ac:dyDescent="0.2">
      <c r="A19" s="120"/>
      <c r="B19" s="121" t="s">
        <v>112</v>
      </c>
      <c r="C19" s="113">
        <v>0.40099904071350173</v>
      </c>
      <c r="D19" s="114">
        <v>464</v>
      </c>
      <c r="E19" s="114">
        <v>482</v>
      </c>
      <c r="F19" s="114">
        <v>482</v>
      </c>
      <c r="G19" s="114">
        <v>427</v>
      </c>
      <c r="H19" s="114">
        <v>383</v>
      </c>
      <c r="I19" s="115">
        <v>81</v>
      </c>
      <c r="J19" s="116">
        <v>21.148825065274153</v>
      </c>
    </row>
    <row r="20" spans="1:10" s="110" customFormat="1" ht="13.5" customHeight="1" x14ac:dyDescent="0.2">
      <c r="A20" s="118" t="s">
        <v>113</v>
      </c>
      <c r="B20" s="122" t="s">
        <v>114</v>
      </c>
      <c r="C20" s="113">
        <v>71.011399089109943</v>
      </c>
      <c r="D20" s="114">
        <v>82168</v>
      </c>
      <c r="E20" s="114">
        <v>82905</v>
      </c>
      <c r="F20" s="114">
        <v>84102</v>
      </c>
      <c r="G20" s="114">
        <v>82415</v>
      </c>
      <c r="H20" s="114">
        <v>82572</v>
      </c>
      <c r="I20" s="115">
        <v>-404</v>
      </c>
      <c r="J20" s="116">
        <v>-0.48926997045003151</v>
      </c>
    </row>
    <row r="21" spans="1:10" s="110" customFormat="1" ht="13.5" customHeight="1" x14ac:dyDescent="0.2">
      <c r="A21" s="120"/>
      <c r="B21" s="122" t="s">
        <v>115</v>
      </c>
      <c r="C21" s="113">
        <v>28.988600910890064</v>
      </c>
      <c r="D21" s="114">
        <v>33543</v>
      </c>
      <c r="E21" s="114">
        <v>33377</v>
      </c>
      <c r="F21" s="114">
        <v>33395</v>
      </c>
      <c r="G21" s="114">
        <v>32722</v>
      </c>
      <c r="H21" s="114">
        <v>32431</v>
      </c>
      <c r="I21" s="115">
        <v>1112</v>
      </c>
      <c r="J21" s="116">
        <v>3.4288181061330207</v>
      </c>
    </row>
    <row r="22" spans="1:10" s="110" customFormat="1" ht="13.5" customHeight="1" x14ac:dyDescent="0.2">
      <c r="A22" s="118" t="s">
        <v>113</v>
      </c>
      <c r="B22" s="122" t="s">
        <v>116</v>
      </c>
      <c r="C22" s="113">
        <v>87.657180389072778</v>
      </c>
      <c r="D22" s="114">
        <v>101429</v>
      </c>
      <c r="E22" s="114">
        <v>102192</v>
      </c>
      <c r="F22" s="114">
        <v>103196</v>
      </c>
      <c r="G22" s="114">
        <v>101298</v>
      </c>
      <c r="H22" s="114">
        <v>101489</v>
      </c>
      <c r="I22" s="115">
        <v>-60</v>
      </c>
      <c r="J22" s="116">
        <v>-5.9119707554513297E-2</v>
      </c>
    </row>
    <row r="23" spans="1:10" s="110" customFormat="1" ht="13.5" customHeight="1" x14ac:dyDescent="0.2">
      <c r="A23" s="123"/>
      <c r="B23" s="124" t="s">
        <v>117</v>
      </c>
      <c r="C23" s="125">
        <v>12.236520296255327</v>
      </c>
      <c r="D23" s="114">
        <v>14159</v>
      </c>
      <c r="E23" s="114">
        <v>13963</v>
      </c>
      <c r="F23" s="114">
        <v>14171</v>
      </c>
      <c r="G23" s="114">
        <v>13681</v>
      </c>
      <c r="H23" s="114">
        <v>13379</v>
      </c>
      <c r="I23" s="115">
        <v>780</v>
      </c>
      <c r="J23" s="116">
        <v>5.8300321399207711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31495</v>
      </c>
      <c r="E26" s="114">
        <v>32547</v>
      </c>
      <c r="F26" s="114">
        <v>32755</v>
      </c>
      <c r="G26" s="114">
        <v>32580</v>
      </c>
      <c r="H26" s="140">
        <v>32344</v>
      </c>
      <c r="I26" s="115">
        <v>-849</v>
      </c>
      <c r="J26" s="116">
        <v>-2.6249072470937422</v>
      </c>
    </row>
    <row r="27" spans="1:10" s="110" customFormat="1" ht="13.5" customHeight="1" x14ac:dyDescent="0.2">
      <c r="A27" s="118" t="s">
        <v>105</v>
      </c>
      <c r="B27" s="119" t="s">
        <v>106</v>
      </c>
      <c r="C27" s="113">
        <v>42.775043657723451</v>
      </c>
      <c r="D27" s="115">
        <v>13472</v>
      </c>
      <c r="E27" s="114">
        <v>13943</v>
      </c>
      <c r="F27" s="114">
        <v>13914</v>
      </c>
      <c r="G27" s="114">
        <v>13787</v>
      </c>
      <c r="H27" s="140">
        <v>13651</v>
      </c>
      <c r="I27" s="115">
        <v>-179</v>
      </c>
      <c r="J27" s="116">
        <v>-1.31125924840671</v>
      </c>
    </row>
    <row r="28" spans="1:10" s="110" customFormat="1" ht="13.5" customHeight="1" x14ac:dyDescent="0.2">
      <c r="A28" s="120"/>
      <c r="B28" s="119" t="s">
        <v>107</v>
      </c>
      <c r="C28" s="113">
        <v>57.224956342276549</v>
      </c>
      <c r="D28" s="115">
        <v>18023</v>
      </c>
      <c r="E28" s="114">
        <v>18604</v>
      </c>
      <c r="F28" s="114">
        <v>18841</v>
      </c>
      <c r="G28" s="114">
        <v>18793</v>
      </c>
      <c r="H28" s="140">
        <v>18693</v>
      </c>
      <c r="I28" s="115">
        <v>-670</v>
      </c>
      <c r="J28" s="116">
        <v>-3.5842293906810037</v>
      </c>
    </row>
    <row r="29" spans="1:10" s="110" customFormat="1" ht="13.5" customHeight="1" x14ac:dyDescent="0.2">
      <c r="A29" s="118" t="s">
        <v>105</v>
      </c>
      <c r="B29" s="121" t="s">
        <v>108</v>
      </c>
      <c r="C29" s="113">
        <v>16.729639625337356</v>
      </c>
      <c r="D29" s="115">
        <v>5269</v>
      </c>
      <c r="E29" s="114">
        <v>5490</v>
      </c>
      <c r="F29" s="114">
        <v>5599</v>
      </c>
      <c r="G29" s="114">
        <v>5558</v>
      </c>
      <c r="H29" s="140">
        <v>5368</v>
      </c>
      <c r="I29" s="115">
        <v>-99</v>
      </c>
      <c r="J29" s="116">
        <v>-1.8442622950819672</v>
      </c>
    </row>
    <row r="30" spans="1:10" s="110" customFormat="1" ht="13.5" customHeight="1" x14ac:dyDescent="0.2">
      <c r="A30" s="118"/>
      <c r="B30" s="121" t="s">
        <v>109</v>
      </c>
      <c r="C30" s="113">
        <v>48.829973011589139</v>
      </c>
      <c r="D30" s="115">
        <v>15379</v>
      </c>
      <c r="E30" s="114">
        <v>15941</v>
      </c>
      <c r="F30" s="114">
        <v>16010</v>
      </c>
      <c r="G30" s="114">
        <v>15909</v>
      </c>
      <c r="H30" s="140">
        <v>15925</v>
      </c>
      <c r="I30" s="115">
        <v>-546</v>
      </c>
      <c r="J30" s="116">
        <v>-3.4285714285714284</v>
      </c>
    </row>
    <row r="31" spans="1:10" s="110" customFormat="1" ht="13.5" customHeight="1" x14ac:dyDescent="0.2">
      <c r="A31" s="118"/>
      <c r="B31" s="121" t="s">
        <v>110</v>
      </c>
      <c r="C31" s="113">
        <v>20.777901254167329</v>
      </c>
      <c r="D31" s="115">
        <v>6544</v>
      </c>
      <c r="E31" s="114">
        <v>6723</v>
      </c>
      <c r="F31" s="114">
        <v>6786</v>
      </c>
      <c r="G31" s="114">
        <v>6784</v>
      </c>
      <c r="H31" s="140">
        <v>6820</v>
      </c>
      <c r="I31" s="115">
        <v>-276</v>
      </c>
      <c r="J31" s="116">
        <v>-4.0469208211143695</v>
      </c>
    </row>
    <row r="32" spans="1:10" s="110" customFormat="1" ht="13.5" customHeight="1" x14ac:dyDescent="0.2">
      <c r="A32" s="120"/>
      <c r="B32" s="121" t="s">
        <v>111</v>
      </c>
      <c r="C32" s="113">
        <v>13.662486108906176</v>
      </c>
      <c r="D32" s="115">
        <v>4303</v>
      </c>
      <c r="E32" s="114">
        <v>4393</v>
      </c>
      <c r="F32" s="114">
        <v>4360</v>
      </c>
      <c r="G32" s="114">
        <v>4329</v>
      </c>
      <c r="H32" s="140">
        <v>4231</v>
      </c>
      <c r="I32" s="115">
        <v>72</v>
      </c>
      <c r="J32" s="116">
        <v>1.7017253604348854</v>
      </c>
    </row>
    <row r="33" spans="1:10" s="110" customFormat="1" ht="13.5" customHeight="1" x14ac:dyDescent="0.2">
      <c r="A33" s="120"/>
      <c r="B33" s="121" t="s">
        <v>112</v>
      </c>
      <c r="C33" s="113">
        <v>1.4668995078583902</v>
      </c>
      <c r="D33" s="115">
        <v>462</v>
      </c>
      <c r="E33" s="114">
        <v>497</v>
      </c>
      <c r="F33" s="114">
        <v>482</v>
      </c>
      <c r="G33" s="114">
        <v>419</v>
      </c>
      <c r="H33" s="140">
        <v>417</v>
      </c>
      <c r="I33" s="115">
        <v>45</v>
      </c>
      <c r="J33" s="116">
        <v>10.791366906474821</v>
      </c>
    </row>
    <row r="34" spans="1:10" s="110" customFormat="1" ht="13.5" customHeight="1" x14ac:dyDescent="0.2">
      <c r="A34" s="118" t="s">
        <v>113</v>
      </c>
      <c r="B34" s="122" t="s">
        <v>116</v>
      </c>
      <c r="C34" s="113">
        <v>86.667725035719954</v>
      </c>
      <c r="D34" s="115">
        <v>27296</v>
      </c>
      <c r="E34" s="114">
        <v>28128</v>
      </c>
      <c r="F34" s="114">
        <v>28413</v>
      </c>
      <c r="G34" s="114">
        <v>28250</v>
      </c>
      <c r="H34" s="140">
        <v>28013</v>
      </c>
      <c r="I34" s="115">
        <v>-717</v>
      </c>
      <c r="J34" s="116">
        <v>-2.5595259343876058</v>
      </c>
    </row>
    <row r="35" spans="1:10" s="110" customFormat="1" ht="13.5" customHeight="1" x14ac:dyDescent="0.2">
      <c r="A35" s="118"/>
      <c r="B35" s="119" t="s">
        <v>117</v>
      </c>
      <c r="C35" s="113">
        <v>12.757580568344181</v>
      </c>
      <c r="D35" s="115">
        <v>4018</v>
      </c>
      <c r="E35" s="114">
        <v>4216</v>
      </c>
      <c r="F35" s="114">
        <v>4139</v>
      </c>
      <c r="G35" s="114">
        <v>4111</v>
      </c>
      <c r="H35" s="140">
        <v>4102</v>
      </c>
      <c r="I35" s="115">
        <v>-84</v>
      </c>
      <c r="J35" s="116">
        <v>-2.0477815699658701</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21428</v>
      </c>
      <c r="E37" s="114">
        <v>22165</v>
      </c>
      <c r="F37" s="114">
        <v>22287</v>
      </c>
      <c r="G37" s="114">
        <v>22726</v>
      </c>
      <c r="H37" s="140">
        <v>22616</v>
      </c>
      <c r="I37" s="115">
        <v>-1188</v>
      </c>
      <c r="J37" s="116">
        <v>-5.2529182879377432</v>
      </c>
    </row>
    <row r="38" spans="1:10" s="110" customFormat="1" ht="13.5" customHeight="1" x14ac:dyDescent="0.2">
      <c r="A38" s="118" t="s">
        <v>105</v>
      </c>
      <c r="B38" s="119" t="s">
        <v>106</v>
      </c>
      <c r="C38" s="113">
        <v>40.400410677618069</v>
      </c>
      <c r="D38" s="115">
        <v>8657</v>
      </c>
      <c r="E38" s="114">
        <v>8935</v>
      </c>
      <c r="F38" s="114">
        <v>8923</v>
      </c>
      <c r="G38" s="114">
        <v>9161</v>
      </c>
      <c r="H38" s="140">
        <v>9085</v>
      </c>
      <c r="I38" s="115">
        <v>-428</v>
      </c>
      <c r="J38" s="116">
        <v>-4.7110621904237755</v>
      </c>
    </row>
    <row r="39" spans="1:10" s="110" customFormat="1" ht="13.5" customHeight="1" x14ac:dyDescent="0.2">
      <c r="A39" s="120"/>
      <c r="B39" s="119" t="s">
        <v>107</v>
      </c>
      <c r="C39" s="113">
        <v>59.599589322381931</v>
      </c>
      <c r="D39" s="115">
        <v>12771</v>
      </c>
      <c r="E39" s="114">
        <v>13230</v>
      </c>
      <c r="F39" s="114">
        <v>13364</v>
      </c>
      <c r="G39" s="114">
        <v>13565</v>
      </c>
      <c r="H39" s="140">
        <v>13531</v>
      </c>
      <c r="I39" s="115">
        <v>-760</v>
      </c>
      <c r="J39" s="116">
        <v>-5.6167319488581775</v>
      </c>
    </row>
    <row r="40" spans="1:10" s="110" customFormat="1" ht="13.5" customHeight="1" x14ac:dyDescent="0.2">
      <c r="A40" s="118" t="s">
        <v>105</v>
      </c>
      <c r="B40" s="121" t="s">
        <v>108</v>
      </c>
      <c r="C40" s="113">
        <v>17.295127870076534</v>
      </c>
      <c r="D40" s="115">
        <v>3706</v>
      </c>
      <c r="E40" s="114">
        <v>3817</v>
      </c>
      <c r="F40" s="114">
        <v>3845</v>
      </c>
      <c r="G40" s="114">
        <v>4074</v>
      </c>
      <c r="H40" s="140">
        <v>3901</v>
      </c>
      <c r="I40" s="115">
        <v>-195</v>
      </c>
      <c r="J40" s="116">
        <v>-4.9987182773647785</v>
      </c>
    </row>
    <row r="41" spans="1:10" s="110" customFormat="1" ht="13.5" customHeight="1" x14ac:dyDescent="0.2">
      <c r="A41" s="118"/>
      <c r="B41" s="121" t="s">
        <v>109</v>
      </c>
      <c r="C41" s="113">
        <v>39.5883890237073</v>
      </c>
      <c r="D41" s="115">
        <v>8483</v>
      </c>
      <c r="E41" s="114">
        <v>8862</v>
      </c>
      <c r="F41" s="114">
        <v>8895</v>
      </c>
      <c r="G41" s="114">
        <v>9069</v>
      </c>
      <c r="H41" s="140">
        <v>9187</v>
      </c>
      <c r="I41" s="115">
        <v>-704</v>
      </c>
      <c r="J41" s="116">
        <v>-7.6630020681397628</v>
      </c>
    </row>
    <row r="42" spans="1:10" s="110" customFormat="1" ht="13.5" customHeight="1" x14ac:dyDescent="0.2">
      <c r="A42" s="118"/>
      <c r="B42" s="121" t="s">
        <v>110</v>
      </c>
      <c r="C42" s="113">
        <v>23.450625350009332</v>
      </c>
      <c r="D42" s="115">
        <v>5025</v>
      </c>
      <c r="E42" s="114">
        <v>5186</v>
      </c>
      <c r="F42" s="114">
        <v>5266</v>
      </c>
      <c r="G42" s="114">
        <v>5329</v>
      </c>
      <c r="H42" s="140">
        <v>5372</v>
      </c>
      <c r="I42" s="115">
        <v>-347</v>
      </c>
      <c r="J42" s="116">
        <v>-6.4594192107222632</v>
      </c>
    </row>
    <row r="43" spans="1:10" s="110" customFormat="1" ht="13.5" customHeight="1" x14ac:dyDescent="0.2">
      <c r="A43" s="120"/>
      <c r="B43" s="121" t="s">
        <v>111</v>
      </c>
      <c r="C43" s="113">
        <v>19.665857756206833</v>
      </c>
      <c r="D43" s="115">
        <v>4214</v>
      </c>
      <c r="E43" s="114">
        <v>4300</v>
      </c>
      <c r="F43" s="114">
        <v>4281</v>
      </c>
      <c r="G43" s="114">
        <v>4254</v>
      </c>
      <c r="H43" s="140">
        <v>4156</v>
      </c>
      <c r="I43" s="115">
        <v>58</v>
      </c>
      <c r="J43" s="116">
        <v>1.3955726660250241</v>
      </c>
    </row>
    <row r="44" spans="1:10" s="110" customFormat="1" ht="13.5" customHeight="1" x14ac:dyDescent="0.2">
      <c r="A44" s="120"/>
      <c r="B44" s="121" t="s">
        <v>112</v>
      </c>
      <c r="C44" s="113">
        <v>2.0160537614336382</v>
      </c>
      <c r="D44" s="115">
        <v>432</v>
      </c>
      <c r="E44" s="114">
        <v>466</v>
      </c>
      <c r="F44" s="114">
        <v>460</v>
      </c>
      <c r="G44" s="114">
        <v>402</v>
      </c>
      <c r="H44" s="140">
        <v>403</v>
      </c>
      <c r="I44" s="115">
        <v>29</v>
      </c>
      <c r="J44" s="116">
        <v>7.1960297766749379</v>
      </c>
    </row>
    <row r="45" spans="1:10" s="110" customFormat="1" ht="13.5" customHeight="1" x14ac:dyDescent="0.2">
      <c r="A45" s="118" t="s">
        <v>113</v>
      </c>
      <c r="B45" s="122" t="s">
        <v>116</v>
      </c>
      <c r="C45" s="113">
        <v>84.991599775994032</v>
      </c>
      <c r="D45" s="115">
        <v>18212</v>
      </c>
      <c r="E45" s="114">
        <v>18796</v>
      </c>
      <c r="F45" s="114">
        <v>18960</v>
      </c>
      <c r="G45" s="114">
        <v>19360</v>
      </c>
      <c r="H45" s="140">
        <v>19232</v>
      </c>
      <c r="I45" s="115">
        <v>-1020</v>
      </c>
      <c r="J45" s="116">
        <v>-5.3036605657237939</v>
      </c>
    </row>
    <row r="46" spans="1:10" s="110" customFormat="1" ht="13.5" customHeight="1" x14ac:dyDescent="0.2">
      <c r="A46" s="118"/>
      <c r="B46" s="119" t="s">
        <v>117</v>
      </c>
      <c r="C46" s="113">
        <v>14.173044614523054</v>
      </c>
      <c r="D46" s="115">
        <v>3037</v>
      </c>
      <c r="E46" s="114">
        <v>3167</v>
      </c>
      <c r="F46" s="114">
        <v>3125</v>
      </c>
      <c r="G46" s="114">
        <v>3148</v>
      </c>
      <c r="H46" s="140">
        <v>3155</v>
      </c>
      <c r="I46" s="115">
        <v>-118</v>
      </c>
      <c r="J46" s="116">
        <v>-3.7400950871632328</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10067</v>
      </c>
      <c r="E48" s="114">
        <v>10382</v>
      </c>
      <c r="F48" s="114">
        <v>10468</v>
      </c>
      <c r="G48" s="114">
        <v>9854</v>
      </c>
      <c r="H48" s="140">
        <v>9728</v>
      </c>
      <c r="I48" s="115">
        <v>339</v>
      </c>
      <c r="J48" s="116">
        <v>3.4847861842105261</v>
      </c>
    </row>
    <row r="49" spans="1:12" s="110" customFormat="1" ht="13.5" customHeight="1" x14ac:dyDescent="0.2">
      <c r="A49" s="118" t="s">
        <v>105</v>
      </c>
      <c r="B49" s="119" t="s">
        <v>106</v>
      </c>
      <c r="C49" s="113">
        <v>47.829542068143439</v>
      </c>
      <c r="D49" s="115">
        <v>4815</v>
      </c>
      <c r="E49" s="114">
        <v>5008</v>
      </c>
      <c r="F49" s="114">
        <v>4991</v>
      </c>
      <c r="G49" s="114">
        <v>4626</v>
      </c>
      <c r="H49" s="140">
        <v>4566</v>
      </c>
      <c r="I49" s="115">
        <v>249</v>
      </c>
      <c r="J49" s="116">
        <v>5.4533508541392903</v>
      </c>
    </row>
    <row r="50" spans="1:12" s="110" customFormat="1" ht="13.5" customHeight="1" x14ac:dyDescent="0.2">
      <c r="A50" s="120"/>
      <c r="B50" s="119" t="s">
        <v>107</v>
      </c>
      <c r="C50" s="113">
        <v>52.170457931856561</v>
      </c>
      <c r="D50" s="115">
        <v>5252</v>
      </c>
      <c r="E50" s="114">
        <v>5374</v>
      </c>
      <c r="F50" s="114">
        <v>5477</v>
      </c>
      <c r="G50" s="114">
        <v>5228</v>
      </c>
      <c r="H50" s="140">
        <v>5162</v>
      </c>
      <c r="I50" s="115">
        <v>90</v>
      </c>
      <c r="J50" s="116">
        <v>1.743510267338241</v>
      </c>
    </row>
    <row r="51" spans="1:12" s="110" customFormat="1" ht="13.5" customHeight="1" x14ac:dyDescent="0.2">
      <c r="A51" s="118" t="s">
        <v>105</v>
      </c>
      <c r="B51" s="121" t="s">
        <v>108</v>
      </c>
      <c r="C51" s="113">
        <v>15.525975961060892</v>
      </c>
      <c r="D51" s="115">
        <v>1563</v>
      </c>
      <c r="E51" s="114">
        <v>1673</v>
      </c>
      <c r="F51" s="114">
        <v>1754</v>
      </c>
      <c r="G51" s="114">
        <v>1484</v>
      </c>
      <c r="H51" s="140">
        <v>1467</v>
      </c>
      <c r="I51" s="115">
        <v>96</v>
      </c>
      <c r="J51" s="116">
        <v>6.5439672801635993</v>
      </c>
    </row>
    <row r="52" spans="1:12" s="110" customFormat="1" ht="13.5" customHeight="1" x14ac:dyDescent="0.2">
      <c r="A52" s="118"/>
      <c r="B52" s="121" t="s">
        <v>109</v>
      </c>
      <c r="C52" s="113">
        <v>68.501043011820798</v>
      </c>
      <c r="D52" s="115">
        <v>6896</v>
      </c>
      <c r="E52" s="114">
        <v>7079</v>
      </c>
      <c r="F52" s="114">
        <v>7115</v>
      </c>
      <c r="G52" s="114">
        <v>6840</v>
      </c>
      <c r="H52" s="140">
        <v>6738</v>
      </c>
      <c r="I52" s="115">
        <v>158</v>
      </c>
      <c r="J52" s="116">
        <v>2.3449094686850698</v>
      </c>
    </row>
    <row r="53" spans="1:12" s="110" customFormat="1" ht="13.5" customHeight="1" x14ac:dyDescent="0.2">
      <c r="A53" s="118"/>
      <c r="B53" s="121" t="s">
        <v>110</v>
      </c>
      <c r="C53" s="113">
        <v>15.088904340915864</v>
      </c>
      <c r="D53" s="115">
        <v>1519</v>
      </c>
      <c r="E53" s="114">
        <v>1537</v>
      </c>
      <c r="F53" s="114">
        <v>1520</v>
      </c>
      <c r="G53" s="114">
        <v>1455</v>
      </c>
      <c r="H53" s="140">
        <v>1448</v>
      </c>
      <c r="I53" s="115">
        <v>71</v>
      </c>
      <c r="J53" s="116">
        <v>4.903314917127072</v>
      </c>
    </row>
    <row r="54" spans="1:12" s="110" customFormat="1" ht="13.5" customHeight="1" x14ac:dyDescent="0.2">
      <c r="A54" s="120"/>
      <c r="B54" s="121" t="s">
        <v>111</v>
      </c>
      <c r="C54" s="113">
        <v>0.88407668620244362</v>
      </c>
      <c r="D54" s="115">
        <v>89</v>
      </c>
      <c r="E54" s="114">
        <v>93</v>
      </c>
      <c r="F54" s="114">
        <v>79</v>
      </c>
      <c r="G54" s="114">
        <v>75</v>
      </c>
      <c r="H54" s="140">
        <v>75</v>
      </c>
      <c r="I54" s="115">
        <v>14</v>
      </c>
      <c r="J54" s="116">
        <v>18.666666666666668</v>
      </c>
    </row>
    <row r="55" spans="1:12" s="110" customFormat="1" ht="13.5" customHeight="1" x14ac:dyDescent="0.2">
      <c r="A55" s="120"/>
      <c r="B55" s="121" t="s">
        <v>112</v>
      </c>
      <c r="C55" s="113">
        <v>0.2980033773716102</v>
      </c>
      <c r="D55" s="115">
        <v>30</v>
      </c>
      <c r="E55" s="114">
        <v>31</v>
      </c>
      <c r="F55" s="114">
        <v>22</v>
      </c>
      <c r="G55" s="114">
        <v>17</v>
      </c>
      <c r="H55" s="140">
        <v>14</v>
      </c>
      <c r="I55" s="115">
        <v>16</v>
      </c>
      <c r="J55" s="116">
        <v>114.28571428571429</v>
      </c>
    </row>
    <row r="56" spans="1:12" s="110" customFormat="1" ht="13.5" customHeight="1" x14ac:dyDescent="0.2">
      <c r="A56" s="118" t="s">
        <v>113</v>
      </c>
      <c r="B56" s="122" t="s">
        <v>116</v>
      </c>
      <c r="C56" s="113">
        <v>90.235422668123576</v>
      </c>
      <c r="D56" s="115">
        <v>9084</v>
      </c>
      <c r="E56" s="114">
        <v>9332</v>
      </c>
      <c r="F56" s="114">
        <v>9453</v>
      </c>
      <c r="G56" s="114">
        <v>8890</v>
      </c>
      <c r="H56" s="140">
        <v>8781</v>
      </c>
      <c r="I56" s="115">
        <v>303</v>
      </c>
      <c r="J56" s="116">
        <v>3.4506320464639564</v>
      </c>
    </row>
    <row r="57" spans="1:12" s="110" customFormat="1" ht="13.5" customHeight="1" x14ac:dyDescent="0.2">
      <c r="A57" s="142"/>
      <c r="B57" s="124" t="s">
        <v>117</v>
      </c>
      <c r="C57" s="125">
        <v>9.7447104400516533</v>
      </c>
      <c r="D57" s="143">
        <v>981</v>
      </c>
      <c r="E57" s="144">
        <v>1049</v>
      </c>
      <c r="F57" s="144">
        <v>1014</v>
      </c>
      <c r="G57" s="144">
        <v>963</v>
      </c>
      <c r="H57" s="145">
        <v>947</v>
      </c>
      <c r="I57" s="143">
        <v>34</v>
      </c>
      <c r="J57" s="146">
        <v>3.5902851108764517</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115711</v>
      </c>
      <c r="E12" s="236">
        <v>116282</v>
      </c>
      <c r="F12" s="114">
        <v>117497</v>
      </c>
      <c r="G12" s="114">
        <v>115137</v>
      </c>
      <c r="H12" s="140">
        <v>115003</v>
      </c>
      <c r="I12" s="115">
        <v>708</v>
      </c>
      <c r="J12" s="116">
        <v>0.61563611384050854</v>
      </c>
    </row>
    <row r="13" spans="1:15" s="110" customFormat="1" ht="12" customHeight="1" x14ac:dyDescent="0.2">
      <c r="A13" s="118" t="s">
        <v>105</v>
      </c>
      <c r="B13" s="119" t="s">
        <v>106</v>
      </c>
      <c r="C13" s="113">
        <v>54.339691127032005</v>
      </c>
      <c r="D13" s="115">
        <v>62877</v>
      </c>
      <c r="E13" s="114">
        <v>63207</v>
      </c>
      <c r="F13" s="114">
        <v>64186</v>
      </c>
      <c r="G13" s="114">
        <v>62776</v>
      </c>
      <c r="H13" s="140">
        <v>62609</v>
      </c>
      <c r="I13" s="115">
        <v>268</v>
      </c>
      <c r="J13" s="116">
        <v>0.42805347474005334</v>
      </c>
    </row>
    <row r="14" spans="1:15" s="110" customFormat="1" ht="12" customHeight="1" x14ac:dyDescent="0.2">
      <c r="A14" s="118"/>
      <c r="B14" s="119" t="s">
        <v>107</v>
      </c>
      <c r="C14" s="113">
        <v>45.660308872967995</v>
      </c>
      <c r="D14" s="115">
        <v>52834</v>
      </c>
      <c r="E14" s="114">
        <v>53075</v>
      </c>
      <c r="F14" s="114">
        <v>53311</v>
      </c>
      <c r="G14" s="114">
        <v>52361</v>
      </c>
      <c r="H14" s="140">
        <v>52394</v>
      </c>
      <c r="I14" s="115">
        <v>440</v>
      </c>
      <c r="J14" s="116">
        <v>0.83979081574226055</v>
      </c>
    </row>
    <row r="15" spans="1:15" s="110" customFormat="1" ht="12" customHeight="1" x14ac:dyDescent="0.2">
      <c r="A15" s="118" t="s">
        <v>105</v>
      </c>
      <c r="B15" s="121" t="s">
        <v>108</v>
      </c>
      <c r="C15" s="113">
        <v>10.50461926696684</v>
      </c>
      <c r="D15" s="115">
        <v>12155</v>
      </c>
      <c r="E15" s="114">
        <v>12543</v>
      </c>
      <c r="F15" s="114">
        <v>12982</v>
      </c>
      <c r="G15" s="114">
        <v>11559</v>
      </c>
      <c r="H15" s="140">
        <v>11884</v>
      </c>
      <c r="I15" s="115">
        <v>271</v>
      </c>
      <c r="J15" s="116">
        <v>2.2803769774486704</v>
      </c>
    </row>
    <row r="16" spans="1:15" s="110" customFormat="1" ht="12" customHeight="1" x14ac:dyDescent="0.2">
      <c r="A16" s="118"/>
      <c r="B16" s="121" t="s">
        <v>109</v>
      </c>
      <c r="C16" s="113">
        <v>67.278823966606453</v>
      </c>
      <c r="D16" s="115">
        <v>77849</v>
      </c>
      <c r="E16" s="114">
        <v>78179</v>
      </c>
      <c r="F16" s="114">
        <v>79159</v>
      </c>
      <c r="G16" s="114">
        <v>78631</v>
      </c>
      <c r="H16" s="140">
        <v>78582</v>
      </c>
      <c r="I16" s="115">
        <v>-733</v>
      </c>
      <c r="J16" s="116">
        <v>-0.93278358911710058</v>
      </c>
    </row>
    <row r="17" spans="1:10" s="110" customFormat="1" ht="12" customHeight="1" x14ac:dyDescent="0.2">
      <c r="A17" s="118"/>
      <c r="B17" s="121" t="s">
        <v>110</v>
      </c>
      <c r="C17" s="113">
        <v>20.716267252033081</v>
      </c>
      <c r="D17" s="115">
        <v>23971</v>
      </c>
      <c r="E17" s="114">
        <v>23777</v>
      </c>
      <c r="F17" s="114">
        <v>23617</v>
      </c>
      <c r="G17" s="114">
        <v>23269</v>
      </c>
      <c r="H17" s="140">
        <v>22914</v>
      </c>
      <c r="I17" s="115">
        <v>1057</v>
      </c>
      <c r="J17" s="116">
        <v>4.6129004102295541</v>
      </c>
    </row>
    <row r="18" spans="1:10" s="110" customFormat="1" ht="12" customHeight="1" x14ac:dyDescent="0.2">
      <c r="A18" s="120"/>
      <c r="B18" s="121" t="s">
        <v>111</v>
      </c>
      <c r="C18" s="113">
        <v>1.5002895143936186</v>
      </c>
      <c r="D18" s="115">
        <v>1736</v>
      </c>
      <c r="E18" s="114">
        <v>1783</v>
      </c>
      <c r="F18" s="114">
        <v>1739</v>
      </c>
      <c r="G18" s="114">
        <v>1678</v>
      </c>
      <c r="H18" s="140">
        <v>1623</v>
      </c>
      <c r="I18" s="115">
        <v>113</v>
      </c>
      <c r="J18" s="116">
        <v>6.9624152803450396</v>
      </c>
    </row>
    <row r="19" spans="1:10" s="110" customFormat="1" ht="12" customHeight="1" x14ac:dyDescent="0.2">
      <c r="A19" s="120"/>
      <c r="B19" s="121" t="s">
        <v>112</v>
      </c>
      <c r="C19" s="113">
        <v>0.40099904071350173</v>
      </c>
      <c r="D19" s="115">
        <v>464</v>
      </c>
      <c r="E19" s="114">
        <v>482</v>
      </c>
      <c r="F19" s="114">
        <v>482</v>
      </c>
      <c r="G19" s="114">
        <v>427</v>
      </c>
      <c r="H19" s="140">
        <v>383</v>
      </c>
      <c r="I19" s="115">
        <v>81</v>
      </c>
      <c r="J19" s="116">
        <v>21.148825065274153</v>
      </c>
    </row>
    <row r="20" spans="1:10" s="110" customFormat="1" ht="12" customHeight="1" x14ac:dyDescent="0.2">
      <c r="A20" s="118" t="s">
        <v>113</v>
      </c>
      <c r="B20" s="119" t="s">
        <v>181</v>
      </c>
      <c r="C20" s="113">
        <v>71.011399089109943</v>
      </c>
      <c r="D20" s="115">
        <v>82168</v>
      </c>
      <c r="E20" s="114">
        <v>82905</v>
      </c>
      <c r="F20" s="114">
        <v>84102</v>
      </c>
      <c r="G20" s="114">
        <v>82415</v>
      </c>
      <c r="H20" s="140">
        <v>82572</v>
      </c>
      <c r="I20" s="115">
        <v>-404</v>
      </c>
      <c r="J20" s="116">
        <v>-0.48926997045003151</v>
      </c>
    </row>
    <row r="21" spans="1:10" s="110" customFormat="1" ht="12" customHeight="1" x14ac:dyDescent="0.2">
      <c r="A21" s="118"/>
      <c r="B21" s="119" t="s">
        <v>182</v>
      </c>
      <c r="C21" s="113">
        <v>28.988600910890064</v>
      </c>
      <c r="D21" s="115">
        <v>33543</v>
      </c>
      <c r="E21" s="114">
        <v>33377</v>
      </c>
      <c r="F21" s="114">
        <v>33395</v>
      </c>
      <c r="G21" s="114">
        <v>32722</v>
      </c>
      <c r="H21" s="140">
        <v>32431</v>
      </c>
      <c r="I21" s="115">
        <v>1112</v>
      </c>
      <c r="J21" s="116">
        <v>3.4288181061330207</v>
      </c>
    </row>
    <row r="22" spans="1:10" s="110" customFormat="1" ht="12" customHeight="1" x14ac:dyDescent="0.2">
      <c r="A22" s="118" t="s">
        <v>113</v>
      </c>
      <c r="B22" s="119" t="s">
        <v>116</v>
      </c>
      <c r="C22" s="113">
        <v>87.657180389072778</v>
      </c>
      <c r="D22" s="115">
        <v>101429</v>
      </c>
      <c r="E22" s="114">
        <v>102192</v>
      </c>
      <c r="F22" s="114">
        <v>103196</v>
      </c>
      <c r="G22" s="114">
        <v>101298</v>
      </c>
      <c r="H22" s="140">
        <v>101489</v>
      </c>
      <c r="I22" s="115">
        <v>-60</v>
      </c>
      <c r="J22" s="116">
        <v>-5.9119707554513297E-2</v>
      </c>
    </row>
    <row r="23" spans="1:10" s="110" customFormat="1" ht="12" customHeight="1" x14ac:dyDescent="0.2">
      <c r="A23" s="118"/>
      <c r="B23" s="119" t="s">
        <v>117</v>
      </c>
      <c r="C23" s="113">
        <v>12.236520296255327</v>
      </c>
      <c r="D23" s="115">
        <v>14159</v>
      </c>
      <c r="E23" s="114">
        <v>13963</v>
      </c>
      <c r="F23" s="114">
        <v>14171</v>
      </c>
      <c r="G23" s="114">
        <v>13681</v>
      </c>
      <c r="H23" s="140">
        <v>13379</v>
      </c>
      <c r="I23" s="115">
        <v>780</v>
      </c>
      <c r="J23" s="116">
        <v>5.8300321399207711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129466</v>
      </c>
      <c r="E64" s="236">
        <v>129625</v>
      </c>
      <c r="F64" s="236">
        <v>129930</v>
      </c>
      <c r="G64" s="236">
        <v>126943</v>
      </c>
      <c r="H64" s="140">
        <v>126739</v>
      </c>
      <c r="I64" s="115">
        <v>2727</v>
      </c>
      <c r="J64" s="116">
        <v>2.151666022297793</v>
      </c>
    </row>
    <row r="65" spans="1:12" s="110" customFormat="1" ht="12" customHeight="1" x14ac:dyDescent="0.2">
      <c r="A65" s="118" t="s">
        <v>105</v>
      </c>
      <c r="B65" s="119" t="s">
        <v>106</v>
      </c>
      <c r="C65" s="113">
        <v>55.962955525002705</v>
      </c>
      <c r="D65" s="235">
        <v>72453</v>
      </c>
      <c r="E65" s="236">
        <v>72516</v>
      </c>
      <c r="F65" s="236">
        <v>72994</v>
      </c>
      <c r="G65" s="236">
        <v>71315</v>
      </c>
      <c r="H65" s="140">
        <v>71056</v>
      </c>
      <c r="I65" s="115">
        <v>1397</v>
      </c>
      <c r="J65" s="116">
        <v>1.9660549425804998</v>
      </c>
    </row>
    <row r="66" spans="1:12" s="110" customFormat="1" ht="12" customHeight="1" x14ac:dyDescent="0.2">
      <c r="A66" s="118"/>
      <c r="B66" s="119" t="s">
        <v>107</v>
      </c>
      <c r="C66" s="113">
        <v>44.037044474997295</v>
      </c>
      <c r="D66" s="235">
        <v>57013</v>
      </c>
      <c r="E66" s="236">
        <v>57109</v>
      </c>
      <c r="F66" s="236">
        <v>56936</v>
      </c>
      <c r="G66" s="236">
        <v>55628</v>
      </c>
      <c r="H66" s="140">
        <v>55683</v>
      </c>
      <c r="I66" s="115">
        <v>1330</v>
      </c>
      <c r="J66" s="116">
        <v>2.3885207334374945</v>
      </c>
    </row>
    <row r="67" spans="1:12" s="110" customFormat="1" ht="12" customHeight="1" x14ac:dyDescent="0.2">
      <c r="A67" s="118" t="s">
        <v>105</v>
      </c>
      <c r="B67" s="121" t="s">
        <v>108</v>
      </c>
      <c r="C67" s="113">
        <v>11.141921431109326</v>
      </c>
      <c r="D67" s="235">
        <v>14425</v>
      </c>
      <c r="E67" s="236">
        <v>14905</v>
      </c>
      <c r="F67" s="236">
        <v>15178</v>
      </c>
      <c r="G67" s="236">
        <v>13584</v>
      </c>
      <c r="H67" s="140">
        <v>14048</v>
      </c>
      <c r="I67" s="115">
        <v>377</v>
      </c>
      <c r="J67" s="116">
        <v>2.6836560364464694</v>
      </c>
    </row>
    <row r="68" spans="1:12" s="110" customFormat="1" ht="12" customHeight="1" x14ac:dyDescent="0.2">
      <c r="A68" s="118"/>
      <c r="B68" s="121" t="s">
        <v>109</v>
      </c>
      <c r="C68" s="113">
        <v>68.430321474363922</v>
      </c>
      <c r="D68" s="235">
        <v>88594</v>
      </c>
      <c r="E68" s="236">
        <v>88536</v>
      </c>
      <c r="F68" s="236">
        <v>88855</v>
      </c>
      <c r="G68" s="236">
        <v>87976</v>
      </c>
      <c r="H68" s="140">
        <v>87737</v>
      </c>
      <c r="I68" s="115">
        <v>857</v>
      </c>
      <c r="J68" s="116">
        <v>0.97678288521376389</v>
      </c>
    </row>
    <row r="69" spans="1:12" s="110" customFormat="1" ht="12" customHeight="1" x14ac:dyDescent="0.2">
      <c r="A69" s="118"/>
      <c r="B69" s="121" t="s">
        <v>110</v>
      </c>
      <c r="C69" s="113">
        <v>19.3232199959835</v>
      </c>
      <c r="D69" s="235">
        <v>25017</v>
      </c>
      <c r="E69" s="236">
        <v>24735</v>
      </c>
      <c r="F69" s="236">
        <v>24483</v>
      </c>
      <c r="G69" s="236">
        <v>24062</v>
      </c>
      <c r="H69" s="140">
        <v>23652</v>
      </c>
      <c r="I69" s="115">
        <v>1365</v>
      </c>
      <c r="J69" s="116">
        <v>5.7711821410451547</v>
      </c>
    </row>
    <row r="70" spans="1:12" s="110" customFormat="1" ht="12" customHeight="1" x14ac:dyDescent="0.2">
      <c r="A70" s="120"/>
      <c r="B70" s="121" t="s">
        <v>111</v>
      </c>
      <c r="C70" s="113">
        <v>1.1045370985432468</v>
      </c>
      <c r="D70" s="235">
        <v>1430</v>
      </c>
      <c r="E70" s="236">
        <v>1449</v>
      </c>
      <c r="F70" s="236">
        <v>1414</v>
      </c>
      <c r="G70" s="236">
        <v>1321</v>
      </c>
      <c r="H70" s="140">
        <v>1302</v>
      </c>
      <c r="I70" s="115">
        <v>128</v>
      </c>
      <c r="J70" s="116">
        <v>9.8310291858678962</v>
      </c>
    </row>
    <row r="71" spans="1:12" s="110" customFormat="1" ht="12" customHeight="1" x14ac:dyDescent="0.2">
      <c r="A71" s="120"/>
      <c r="B71" s="121" t="s">
        <v>112</v>
      </c>
      <c r="C71" s="113">
        <v>0.33445074382463347</v>
      </c>
      <c r="D71" s="235">
        <v>433</v>
      </c>
      <c r="E71" s="236">
        <v>443</v>
      </c>
      <c r="F71" s="236">
        <v>446</v>
      </c>
      <c r="G71" s="236">
        <v>371</v>
      </c>
      <c r="H71" s="140">
        <v>376</v>
      </c>
      <c r="I71" s="115">
        <v>57</v>
      </c>
      <c r="J71" s="116">
        <v>15.159574468085106</v>
      </c>
    </row>
    <row r="72" spans="1:12" s="110" customFormat="1" ht="12" customHeight="1" x14ac:dyDescent="0.2">
      <c r="A72" s="118" t="s">
        <v>113</v>
      </c>
      <c r="B72" s="119" t="s">
        <v>181</v>
      </c>
      <c r="C72" s="113">
        <v>71.894551465249563</v>
      </c>
      <c r="D72" s="235">
        <v>93079</v>
      </c>
      <c r="E72" s="236">
        <v>93480</v>
      </c>
      <c r="F72" s="236">
        <v>93989</v>
      </c>
      <c r="G72" s="236">
        <v>91628</v>
      </c>
      <c r="H72" s="140">
        <v>91796</v>
      </c>
      <c r="I72" s="115">
        <v>1283</v>
      </c>
      <c r="J72" s="116">
        <v>1.3976643862477667</v>
      </c>
    </row>
    <row r="73" spans="1:12" s="110" customFormat="1" ht="12" customHeight="1" x14ac:dyDescent="0.2">
      <c r="A73" s="118"/>
      <c r="B73" s="119" t="s">
        <v>182</v>
      </c>
      <c r="C73" s="113">
        <v>28.105448534750437</v>
      </c>
      <c r="D73" s="115">
        <v>36387</v>
      </c>
      <c r="E73" s="114">
        <v>36145</v>
      </c>
      <c r="F73" s="114">
        <v>35941</v>
      </c>
      <c r="G73" s="114">
        <v>35315</v>
      </c>
      <c r="H73" s="140">
        <v>34943</v>
      </c>
      <c r="I73" s="115">
        <v>1444</v>
      </c>
      <c r="J73" s="116">
        <v>4.1324442663766705</v>
      </c>
    </row>
    <row r="74" spans="1:12" s="110" customFormat="1" ht="12" customHeight="1" x14ac:dyDescent="0.2">
      <c r="A74" s="118" t="s">
        <v>113</v>
      </c>
      <c r="B74" s="119" t="s">
        <v>116</v>
      </c>
      <c r="C74" s="113">
        <v>86.259712974835097</v>
      </c>
      <c r="D74" s="115">
        <v>111677</v>
      </c>
      <c r="E74" s="114">
        <v>112160</v>
      </c>
      <c r="F74" s="114">
        <v>112531</v>
      </c>
      <c r="G74" s="114">
        <v>110028</v>
      </c>
      <c r="H74" s="140">
        <v>110284</v>
      </c>
      <c r="I74" s="115">
        <v>1393</v>
      </c>
      <c r="J74" s="116">
        <v>1.2631025352725691</v>
      </c>
    </row>
    <row r="75" spans="1:12" s="110" customFormat="1" ht="12" customHeight="1" x14ac:dyDescent="0.2">
      <c r="A75" s="142"/>
      <c r="B75" s="124" t="s">
        <v>117</v>
      </c>
      <c r="C75" s="125">
        <v>13.634467736703073</v>
      </c>
      <c r="D75" s="143">
        <v>17652</v>
      </c>
      <c r="E75" s="144">
        <v>17333</v>
      </c>
      <c r="F75" s="144">
        <v>17254</v>
      </c>
      <c r="G75" s="144">
        <v>16738</v>
      </c>
      <c r="H75" s="145">
        <v>16289</v>
      </c>
      <c r="I75" s="143">
        <v>1363</v>
      </c>
      <c r="J75" s="146">
        <v>8.3676100435876979</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115711</v>
      </c>
      <c r="G11" s="114">
        <v>116282</v>
      </c>
      <c r="H11" s="114">
        <v>117497</v>
      </c>
      <c r="I11" s="114">
        <v>115137</v>
      </c>
      <c r="J11" s="140">
        <v>115003</v>
      </c>
      <c r="K11" s="114">
        <v>708</v>
      </c>
      <c r="L11" s="116">
        <v>0.61563611384050854</v>
      </c>
    </row>
    <row r="12" spans="1:17" s="110" customFormat="1" ht="24.95" customHeight="1" x14ac:dyDescent="0.2">
      <c r="A12" s="604" t="s">
        <v>185</v>
      </c>
      <c r="B12" s="605"/>
      <c r="C12" s="605"/>
      <c r="D12" s="606"/>
      <c r="E12" s="113">
        <v>54.339691127032005</v>
      </c>
      <c r="F12" s="115">
        <v>62877</v>
      </c>
      <c r="G12" s="114">
        <v>63207</v>
      </c>
      <c r="H12" s="114">
        <v>64186</v>
      </c>
      <c r="I12" s="114">
        <v>62776</v>
      </c>
      <c r="J12" s="140">
        <v>62609</v>
      </c>
      <c r="K12" s="114">
        <v>268</v>
      </c>
      <c r="L12" s="116">
        <v>0.42805347474005334</v>
      </c>
    </row>
    <row r="13" spans="1:17" s="110" customFormat="1" ht="15" customHeight="1" x14ac:dyDescent="0.2">
      <c r="A13" s="120"/>
      <c r="B13" s="612" t="s">
        <v>107</v>
      </c>
      <c r="C13" s="612"/>
      <c r="E13" s="113">
        <v>45.660308872967995</v>
      </c>
      <c r="F13" s="115">
        <v>52834</v>
      </c>
      <c r="G13" s="114">
        <v>53075</v>
      </c>
      <c r="H13" s="114">
        <v>53311</v>
      </c>
      <c r="I13" s="114">
        <v>52361</v>
      </c>
      <c r="J13" s="140">
        <v>52394</v>
      </c>
      <c r="K13" s="114">
        <v>440</v>
      </c>
      <c r="L13" s="116">
        <v>0.83979081574226055</v>
      </c>
    </row>
    <row r="14" spans="1:17" s="110" customFormat="1" ht="24.95" customHeight="1" x14ac:dyDescent="0.2">
      <c r="A14" s="604" t="s">
        <v>186</v>
      </c>
      <c r="B14" s="605"/>
      <c r="C14" s="605"/>
      <c r="D14" s="606"/>
      <c r="E14" s="113">
        <v>10.50461926696684</v>
      </c>
      <c r="F14" s="115">
        <v>12155</v>
      </c>
      <c r="G14" s="114">
        <v>12543</v>
      </c>
      <c r="H14" s="114">
        <v>12982</v>
      </c>
      <c r="I14" s="114">
        <v>11559</v>
      </c>
      <c r="J14" s="140">
        <v>11884</v>
      </c>
      <c r="K14" s="114">
        <v>271</v>
      </c>
      <c r="L14" s="116">
        <v>2.2803769774486704</v>
      </c>
    </row>
    <row r="15" spans="1:17" s="110" customFormat="1" ht="15" customHeight="1" x14ac:dyDescent="0.2">
      <c r="A15" s="120"/>
      <c r="B15" s="119"/>
      <c r="C15" s="258" t="s">
        <v>106</v>
      </c>
      <c r="E15" s="113">
        <v>55.689016865487453</v>
      </c>
      <c r="F15" s="115">
        <v>6769</v>
      </c>
      <c r="G15" s="114">
        <v>6951</v>
      </c>
      <c r="H15" s="114">
        <v>7246</v>
      </c>
      <c r="I15" s="114">
        <v>6390</v>
      </c>
      <c r="J15" s="140">
        <v>6555</v>
      </c>
      <c r="K15" s="114">
        <v>214</v>
      </c>
      <c r="L15" s="116">
        <v>3.2646834477498095</v>
      </c>
    </row>
    <row r="16" spans="1:17" s="110" customFormat="1" ht="15" customHeight="1" x14ac:dyDescent="0.2">
      <c r="A16" s="120"/>
      <c r="B16" s="119"/>
      <c r="C16" s="258" t="s">
        <v>107</v>
      </c>
      <c r="E16" s="113">
        <v>44.310983134512547</v>
      </c>
      <c r="F16" s="115">
        <v>5386</v>
      </c>
      <c r="G16" s="114">
        <v>5592</v>
      </c>
      <c r="H16" s="114">
        <v>5736</v>
      </c>
      <c r="I16" s="114">
        <v>5169</v>
      </c>
      <c r="J16" s="140">
        <v>5329</v>
      </c>
      <c r="K16" s="114">
        <v>57</v>
      </c>
      <c r="L16" s="116">
        <v>1.0696190654907112</v>
      </c>
    </row>
    <row r="17" spans="1:12" s="110" customFormat="1" ht="15" customHeight="1" x14ac:dyDescent="0.2">
      <c r="A17" s="120"/>
      <c r="B17" s="121" t="s">
        <v>109</v>
      </c>
      <c r="C17" s="258"/>
      <c r="E17" s="113">
        <v>67.278823966606453</v>
      </c>
      <c r="F17" s="115">
        <v>77849</v>
      </c>
      <c r="G17" s="114">
        <v>78179</v>
      </c>
      <c r="H17" s="114">
        <v>79159</v>
      </c>
      <c r="I17" s="114">
        <v>78631</v>
      </c>
      <c r="J17" s="140">
        <v>78582</v>
      </c>
      <c r="K17" s="114">
        <v>-733</v>
      </c>
      <c r="L17" s="116">
        <v>-0.93278358911710058</v>
      </c>
    </row>
    <row r="18" spans="1:12" s="110" customFormat="1" ht="15" customHeight="1" x14ac:dyDescent="0.2">
      <c r="A18" s="120"/>
      <c r="B18" s="119"/>
      <c r="C18" s="258" t="s">
        <v>106</v>
      </c>
      <c r="E18" s="113">
        <v>54.357795218949505</v>
      </c>
      <c r="F18" s="115">
        <v>42317</v>
      </c>
      <c r="G18" s="114">
        <v>42511</v>
      </c>
      <c r="H18" s="114">
        <v>43310</v>
      </c>
      <c r="I18" s="114">
        <v>43003</v>
      </c>
      <c r="J18" s="140">
        <v>42900</v>
      </c>
      <c r="K18" s="114">
        <v>-583</v>
      </c>
      <c r="L18" s="116">
        <v>-1.358974358974359</v>
      </c>
    </row>
    <row r="19" spans="1:12" s="110" customFormat="1" ht="15" customHeight="1" x14ac:dyDescent="0.2">
      <c r="A19" s="120"/>
      <c r="B19" s="119"/>
      <c r="C19" s="258" t="s">
        <v>107</v>
      </c>
      <c r="E19" s="113">
        <v>45.642204781050495</v>
      </c>
      <c r="F19" s="115">
        <v>35532</v>
      </c>
      <c r="G19" s="114">
        <v>35668</v>
      </c>
      <c r="H19" s="114">
        <v>35849</v>
      </c>
      <c r="I19" s="114">
        <v>35628</v>
      </c>
      <c r="J19" s="140">
        <v>35682</v>
      </c>
      <c r="K19" s="114">
        <v>-150</v>
      </c>
      <c r="L19" s="116">
        <v>-0.42038002354128134</v>
      </c>
    </row>
    <row r="20" spans="1:12" s="110" customFormat="1" ht="15" customHeight="1" x14ac:dyDescent="0.2">
      <c r="A20" s="120"/>
      <c r="B20" s="121" t="s">
        <v>110</v>
      </c>
      <c r="C20" s="258"/>
      <c r="E20" s="113">
        <v>20.716267252033081</v>
      </c>
      <c r="F20" s="115">
        <v>23971</v>
      </c>
      <c r="G20" s="114">
        <v>23777</v>
      </c>
      <c r="H20" s="114">
        <v>23617</v>
      </c>
      <c r="I20" s="114">
        <v>23269</v>
      </c>
      <c r="J20" s="140">
        <v>22914</v>
      </c>
      <c r="K20" s="114">
        <v>1057</v>
      </c>
      <c r="L20" s="116">
        <v>4.6129004102295541</v>
      </c>
    </row>
    <row r="21" spans="1:12" s="110" customFormat="1" ht="15" customHeight="1" x14ac:dyDescent="0.2">
      <c r="A21" s="120"/>
      <c r="B21" s="119"/>
      <c r="C21" s="258" t="s">
        <v>106</v>
      </c>
      <c r="E21" s="113">
        <v>52.738725960535646</v>
      </c>
      <c r="F21" s="115">
        <v>12642</v>
      </c>
      <c r="G21" s="114">
        <v>12544</v>
      </c>
      <c r="H21" s="114">
        <v>12453</v>
      </c>
      <c r="I21" s="114">
        <v>12261</v>
      </c>
      <c r="J21" s="140">
        <v>12054</v>
      </c>
      <c r="K21" s="114">
        <v>588</v>
      </c>
      <c r="L21" s="116">
        <v>4.8780487804878048</v>
      </c>
    </row>
    <row r="22" spans="1:12" s="110" customFormat="1" ht="15" customHeight="1" x14ac:dyDescent="0.2">
      <c r="A22" s="120"/>
      <c r="B22" s="119"/>
      <c r="C22" s="258" t="s">
        <v>107</v>
      </c>
      <c r="E22" s="113">
        <v>47.261274039464354</v>
      </c>
      <c r="F22" s="115">
        <v>11329</v>
      </c>
      <c r="G22" s="114">
        <v>11233</v>
      </c>
      <c r="H22" s="114">
        <v>11164</v>
      </c>
      <c r="I22" s="114">
        <v>11008</v>
      </c>
      <c r="J22" s="140">
        <v>10860</v>
      </c>
      <c r="K22" s="114">
        <v>469</v>
      </c>
      <c r="L22" s="116">
        <v>4.318600368324125</v>
      </c>
    </row>
    <row r="23" spans="1:12" s="110" customFormat="1" ht="15" customHeight="1" x14ac:dyDescent="0.2">
      <c r="A23" s="120"/>
      <c r="B23" s="121" t="s">
        <v>111</v>
      </c>
      <c r="C23" s="258"/>
      <c r="E23" s="113">
        <v>1.5002895143936186</v>
      </c>
      <c r="F23" s="115">
        <v>1736</v>
      </c>
      <c r="G23" s="114">
        <v>1783</v>
      </c>
      <c r="H23" s="114">
        <v>1739</v>
      </c>
      <c r="I23" s="114">
        <v>1678</v>
      </c>
      <c r="J23" s="140">
        <v>1623</v>
      </c>
      <c r="K23" s="114">
        <v>113</v>
      </c>
      <c r="L23" s="116">
        <v>6.9624152803450396</v>
      </c>
    </row>
    <row r="24" spans="1:12" s="110" customFormat="1" ht="15" customHeight="1" x14ac:dyDescent="0.2">
      <c r="A24" s="120"/>
      <c r="B24" s="119"/>
      <c r="C24" s="258" t="s">
        <v>106</v>
      </c>
      <c r="E24" s="113">
        <v>66.186635944700456</v>
      </c>
      <c r="F24" s="115">
        <v>1149</v>
      </c>
      <c r="G24" s="114">
        <v>1201</v>
      </c>
      <c r="H24" s="114">
        <v>1177</v>
      </c>
      <c r="I24" s="114">
        <v>1122</v>
      </c>
      <c r="J24" s="140">
        <v>1100</v>
      </c>
      <c r="K24" s="114">
        <v>49</v>
      </c>
      <c r="L24" s="116">
        <v>4.4545454545454541</v>
      </c>
    </row>
    <row r="25" spans="1:12" s="110" customFormat="1" ht="15" customHeight="1" x14ac:dyDescent="0.2">
      <c r="A25" s="120"/>
      <c r="B25" s="119"/>
      <c r="C25" s="258" t="s">
        <v>107</v>
      </c>
      <c r="E25" s="113">
        <v>33.813364055299537</v>
      </c>
      <c r="F25" s="115">
        <v>587</v>
      </c>
      <c r="G25" s="114">
        <v>582</v>
      </c>
      <c r="H25" s="114">
        <v>562</v>
      </c>
      <c r="I25" s="114">
        <v>556</v>
      </c>
      <c r="J25" s="140">
        <v>523</v>
      </c>
      <c r="K25" s="114">
        <v>64</v>
      </c>
      <c r="L25" s="116">
        <v>12.237093690248566</v>
      </c>
    </row>
    <row r="26" spans="1:12" s="110" customFormat="1" ht="15" customHeight="1" x14ac:dyDescent="0.2">
      <c r="A26" s="120"/>
      <c r="C26" s="121" t="s">
        <v>187</v>
      </c>
      <c r="D26" s="110" t="s">
        <v>188</v>
      </c>
      <c r="E26" s="113">
        <v>0.40099904071350173</v>
      </c>
      <c r="F26" s="115">
        <v>464</v>
      </c>
      <c r="G26" s="114">
        <v>482</v>
      </c>
      <c r="H26" s="114">
        <v>482</v>
      </c>
      <c r="I26" s="114">
        <v>427</v>
      </c>
      <c r="J26" s="140">
        <v>383</v>
      </c>
      <c r="K26" s="114">
        <v>81</v>
      </c>
      <c r="L26" s="116">
        <v>21.148825065274153</v>
      </c>
    </row>
    <row r="27" spans="1:12" s="110" customFormat="1" ht="15" customHeight="1" x14ac:dyDescent="0.2">
      <c r="A27" s="120"/>
      <c r="B27" s="119"/>
      <c r="D27" s="259" t="s">
        <v>106</v>
      </c>
      <c r="E27" s="113">
        <v>52.370689655172413</v>
      </c>
      <c r="F27" s="115">
        <v>243</v>
      </c>
      <c r="G27" s="114">
        <v>270</v>
      </c>
      <c r="H27" s="114">
        <v>263</v>
      </c>
      <c r="I27" s="114">
        <v>223</v>
      </c>
      <c r="J27" s="140">
        <v>200</v>
      </c>
      <c r="K27" s="114">
        <v>43</v>
      </c>
      <c r="L27" s="116">
        <v>21.5</v>
      </c>
    </row>
    <row r="28" spans="1:12" s="110" customFormat="1" ht="15" customHeight="1" x14ac:dyDescent="0.2">
      <c r="A28" s="120"/>
      <c r="B28" s="119"/>
      <c r="D28" s="259" t="s">
        <v>107</v>
      </c>
      <c r="E28" s="113">
        <v>47.629310344827587</v>
      </c>
      <c r="F28" s="115">
        <v>221</v>
      </c>
      <c r="G28" s="114">
        <v>212</v>
      </c>
      <c r="H28" s="114">
        <v>219</v>
      </c>
      <c r="I28" s="114">
        <v>204</v>
      </c>
      <c r="J28" s="140">
        <v>183</v>
      </c>
      <c r="K28" s="114">
        <v>38</v>
      </c>
      <c r="L28" s="116">
        <v>20.765027322404372</v>
      </c>
    </row>
    <row r="29" spans="1:12" s="110" customFormat="1" ht="24.95" customHeight="1" x14ac:dyDescent="0.2">
      <c r="A29" s="604" t="s">
        <v>189</v>
      </c>
      <c r="B29" s="605"/>
      <c r="C29" s="605"/>
      <c r="D29" s="606"/>
      <c r="E29" s="113">
        <v>87.657180389072778</v>
      </c>
      <c r="F29" s="115">
        <v>101429</v>
      </c>
      <c r="G29" s="114">
        <v>102192</v>
      </c>
      <c r="H29" s="114">
        <v>103196</v>
      </c>
      <c r="I29" s="114">
        <v>101298</v>
      </c>
      <c r="J29" s="140">
        <v>101489</v>
      </c>
      <c r="K29" s="114">
        <v>-60</v>
      </c>
      <c r="L29" s="116">
        <v>-5.9119707554513297E-2</v>
      </c>
    </row>
    <row r="30" spans="1:12" s="110" customFormat="1" ht="15" customHeight="1" x14ac:dyDescent="0.2">
      <c r="A30" s="120"/>
      <c r="B30" s="119"/>
      <c r="C30" s="258" t="s">
        <v>106</v>
      </c>
      <c r="E30" s="113">
        <v>52.442595312977552</v>
      </c>
      <c r="F30" s="115">
        <v>53192</v>
      </c>
      <c r="G30" s="114">
        <v>53724</v>
      </c>
      <c r="H30" s="114">
        <v>54501</v>
      </c>
      <c r="I30" s="114">
        <v>53443</v>
      </c>
      <c r="J30" s="140">
        <v>53550</v>
      </c>
      <c r="K30" s="114">
        <v>-358</v>
      </c>
      <c r="L30" s="116">
        <v>-0.66853408029878614</v>
      </c>
    </row>
    <row r="31" spans="1:12" s="110" customFormat="1" ht="15" customHeight="1" x14ac:dyDescent="0.2">
      <c r="A31" s="120"/>
      <c r="B31" s="119"/>
      <c r="C31" s="258" t="s">
        <v>107</v>
      </c>
      <c r="E31" s="113">
        <v>47.557404687022448</v>
      </c>
      <c r="F31" s="115">
        <v>48237</v>
      </c>
      <c r="G31" s="114">
        <v>48468</v>
      </c>
      <c r="H31" s="114">
        <v>48695</v>
      </c>
      <c r="I31" s="114">
        <v>47855</v>
      </c>
      <c r="J31" s="140">
        <v>47939</v>
      </c>
      <c r="K31" s="114">
        <v>298</v>
      </c>
      <c r="L31" s="116">
        <v>0.62162331296022033</v>
      </c>
    </row>
    <row r="32" spans="1:12" s="110" customFormat="1" ht="15" customHeight="1" x14ac:dyDescent="0.2">
      <c r="A32" s="120"/>
      <c r="B32" s="119" t="s">
        <v>117</v>
      </c>
      <c r="C32" s="258"/>
      <c r="E32" s="113">
        <v>12.236520296255327</v>
      </c>
      <c r="F32" s="115">
        <v>14159</v>
      </c>
      <c r="G32" s="114">
        <v>13963</v>
      </c>
      <c r="H32" s="114">
        <v>14171</v>
      </c>
      <c r="I32" s="114">
        <v>13681</v>
      </c>
      <c r="J32" s="140">
        <v>13379</v>
      </c>
      <c r="K32" s="114">
        <v>780</v>
      </c>
      <c r="L32" s="116">
        <v>5.8300321399207711</v>
      </c>
    </row>
    <row r="33" spans="1:12" s="110" customFormat="1" ht="15" customHeight="1" x14ac:dyDescent="0.2">
      <c r="A33" s="120"/>
      <c r="B33" s="119"/>
      <c r="C33" s="258" t="s">
        <v>106</v>
      </c>
      <c r="E33" s="113">
        <v>67.850836923511551</v>
      </c>
      <c r="F33" s="115">
        <v>9607</v>
      </c>
      <c r="G33" s="114">
        <v>9404</v>
      </c>
      <c r="H33" s="114">
        <v>9604</v>
      </c>
      <c r="I33" s="114">
        <v>9239</v>
      </c>
      <c r="J33" s="140">
        <v>8980</v>
      </c>
      <c r="K33" s="114">
        <v>627</v>
      </c>
      <c r="L33" s="116">
        <v>6.9821826280623611</v>
      </c>
    </row>
    <row r="34" spans="1:12" s="110" customFormat="1" ht="15" customHeight="1" x14ac:dyDescent="0.2">
      <c r="A34" s="120"/>
      <c r="B34" s="119"/>
      <c r="C34" s="258" t="s">
        <v>107</v>
      </c>
      <c r="E34" s="113">
        <v>32.149163076488449</v>
      </c>
      <c r="F34" s="115">
        <v>4552</v>
      </c>
      <c r="G34" s="114">
        <v>4559</v>
      </c>
      <c r="H34" s="114">
        <v>4567</v>
      </c>
      <c r="I34" s="114">
        <v>4442</v>
      </c>
      <c r="J34" s="140">
        <v>4399</v>
      </c>
      <c r="K34" s="114">
        <v>153</v>
      </c>
      <c r="L34" s="116">
        <v>3.4780631961809503</v>
      </c>
    </row>
    <row r="35" spans="1:12" s="110" customFormat="1" ht="24.95" customHeight="1" x14ac:dyDescent="0.2">
      <c r="A35" s="604" t="s">
        <v>190</v>
      </c>
      <c r="B35" s="605"/>
      <c r="C35" s="605"/>
      <c r="D35" s="606"/>
      <c r="E35" s="113">
        <v>71.011399089109943</v>
      </c>
      <c r="F35" s="115">
        <v>82168</v>
      </c>
      <c r="G35" s="114">
        <v>82905</v>
      </c>
      <c r="H35" s="114">
        <v>84102</v>
      </c>
      <c r="I35" s="114">
        <v>82415</v>
      </c>
      <c r="J35" s="140">
        <v>82572</v>
      </c>
      <c r="K35" s="114">
        <v>-404</v>
      </c>
      <c r="L35" s="116">
        <v>-0.48926997045003151</v>
      </c>
    </row>
    <row r="36" spans="1:12" s="110" customFormat="1" ht="15" customHeight="1" x14ac:dyDescent="0.2">
      <c r="A36" s="120"/>
      <c r="B36" s="119"/>
      <c r="C36" s="258" t="s">
        <v>106</v>
      </c>
      <c r="E36" s="113">
        <v>66.482085483399857</v>
      </c>
      <c r="F36" s="115">
        <v>54627</v>
      </c>
      <c r="G36" s="114">
        <v>55221</v>
      </c>
      <c r="H36" s="114">
        <v>56112</v>
      </c>
      <c r="I36" s="114">
        <v>55019</v>
      </c>
      <c r="J36" s="140">
        <v>55030</v>
      </c>
      <c r="K36" s="114">
        <v>-403</v>
      </c>
      <c r="L36" s="116">
        <v>-0.73232782118844264</v>
      </c>
    </row>
    <row r="37" spans="1:12" s="110" customFormat="1" ht="15" customHeight="1" x14ac:dyDescent="0.2">
      <c r="A37" s="120"/>
      <c r="B37" s="119"/>
      <c r="C37" s="258" t="s">
        <v>107</v>
      </c>
      <c r="E37" s="113">
        <v>33.517914516600136</v>
      </c>
      <c r="F37" s="115">
        <v>27541</v>
      </c>
      <c r="G37" s="114">
        <v>27684</v>
      </c>
      <c r="H37" s="114">
        <v>27990</v>
      </c>
      <c r="I37" s="114">
        <v>27396</v>
      </c>
      <c r="J37" s="140">
        <v>27542</v>
      </c>
      <c r="K37" s="114">
        <v>-1</v>
      </c>
      <c r="L37" s="116">
        <v>-3.630818386464309E-3</v>
      </c>
    </row>
    <row r="38" spans="1:12" s="110" customFormat="1" ht="15" customHeight="1" x14ac:dyDescent="0.2">
      <c r="A38" s="120"/>
      <c r="B38" s="119" t="s">
        <v>182</v>
      </c>
      <c r="C38" s="258"/>
      <c r="E38" s="113">
        <v>28.988600910890064</v>
      </c>
      <c r="F38" s="115">
        <v>33543</v>
      </c>
      <c r="G38" s="114">
        <v>33377</v>
      </c>
      <c r="H38" s="114">
        <v>33395</v>
      </c>
      <c r="I38" s="114">
        <v>32722</v>
      </c>
      <c r="J38" s="140">
        <v>32431</v>
      </c>
      <c r="K38" s="114">
        <v>1112</v>
      </c>
      <c r="L38" s="116">
        <v>3.4288181061330207</v>
      </c>
    </row>
    <row r="39" spans="1:12" s="110" customFormat="1" ht="15" customHeight="1" x14ac:dyDescent="0.2">
      <c r="A39" s="120"/>
      <c r="B39" s="119"/>
      <c r="C39" s="258" t="s">
        <v>106</v>
      </c>
      <c r="E39" s="113">
        <v>24.595295590734281</v>
      </c>
      <c r="F39" s="115">
        <v>8250</v>
      </c>
      <c r="G39" s="114">
        <v>7986</v>
      </c>
      <c r="H39" s="114">
        <v>8074</v>
      </c>
      <c r="I39" s="114">
        <v>7757</v>
      </c>
      <c r="J39" s="140">
        <v>7579</v>
      </c>
      <c r="K39" s="114">
        <v>671</v>
      </c>
      <c r="L39" s="116">
        <v>8.8534107402031932</v>
      </c>
    </row>
    <row r="40" spans="1:12" s="110" customFormat="1" ht="15" customHeight="1" x14ac:dyDescent="0.2">
      <c r="A40" s="120"/>
      <c r="B40" s="119"/>
      <c r="C40" s="258" t="s">
        <v>107</v>
      </c>
      <c r="E40" s="113">
        <v>75.404704409265719</v>
      </c>
      <c r="F40" s="115">
        <v>25293</v>
      </c>
      <c r="G40" s="114">
        <v>25391</v>
      </c>
      <c r="H40" s="114">
        <v>25321</v>
      </c>
      <c r="I40" s="114">
        <v>24965</v>
      </c>
      <c r="J40" s="140">
        <v>24852</v>
      </c>
      <c r="K40" s="114">
        <v>441</v>
      </c>
      <c r="L40" s="116">
        <v>1.7745050700144858</v>
      </c>
    </row>
    <row r="41" spans="1:12" s="110" customFormat="1" ht="24.75" customHeight="1" x14ac:dyDescent="0.2">
      <c r="A41" s="604" t="s">
        <v>519</v>
      </c>
      <c r="B41" s="605"/>
      <c r="C41" s="605"/>
      <c r="D41" s="606"/>
      <c r="E41" s="113">
        <v>5.0168091192712883</v>
      </c>
      <c r="F41" s="115">
        <v>5805</v>
      </c>
      <c r="G41" s="114">
        <v>6382</v>
      </c>
      <c r="H41" s="114">
        <v>6465</v>
      </c>
      <c r="I41" s="114">
        <v>5466</v>
      </c>
      <c r="J41" s="140">
        <v>5894</v>
      </c>
      <c r="K41" s="114">
        <v>-89</v>
      </c>
      <c r="L41" s="116">
        <v>-1.510010179843909</v>
      </c>
    </row>
    <row r="42" spans="1:12" s="110" customFormat="1" ht="15" customHeight="1" x14ac:dyDescent="0.2">
      <c r="A42" s="120"/>
      <c r="B42" s="119"/>
      <c r="C42" s="258" t="s">
        <v>106</v>
      </c>
      <c r="E42" s="113">
        <v>54.177433247200689</v>
      </c>
      <c r="F42" s="115">
        <v>3145</v>
      </c>
      <c r="G42" s="114">
        <v>3523</v>
      </c>
      <c r="H42" s="114">
        <v>3605</v>
      </c>
      <c r="I42" s="114">
        <v>2968</v>
      </c>
      <c r="J42" s="140">
        <v>3228</v>
      </c>
      <c r="K42" s="114">
        <v>-83</v>
      </c>
      <c r="L42" s="116">
        <v>-2.5712515489467163</v>
      </c>
    </row>
    <row r="43" spans="1:12" s="110" customFormat="1" ht="15" customHeight="1" x14ac:dyDescent="0.2">
      <c r="A43" s="123"/>
      <c r="B43" s="124"/>
      <c r="C43" s="260" t="s">
        <v>107</v>
      </c>
      <c r="D43" s="261"/>
      <c r="E43" s="125">
        <v>45.822566752799311</v>
      </c>
      <c r="F43" s="143">
        <v>2660</v>
      </c>
      <c r="G43" s="144">
        <v>2859</v>
      </c>
      <c r="H43" s="144">
        <v>2860</v>
      </c>
      <c r="I43" s="144">
        <v>2498</v>
      </c>
      <c r="J43" s="145">
        <v>2666</v>
      </c>
      <c r="K43" s="144">
        <v>-6</v>
      </c>
      <c r="L43" s="146">
        <v>-0.2250562640660165</v>
      </c>
    </row>
    <row r="44" spans="1:12" s="110" customFormat="1" ht="45.75" customHeight="1" x14ac:dyDescent="0.2">
      <c r="A44" s="604" t="s">
        <v>191</v>
      </c>
      <c r="B44" s="605"/>
      <c r="C44" s="605"/>
      <c r="D44" s="606"/>
      <c r="E44" s="113">
        <v>1.8140021259862935</v>
      </c>
      <c r="F44" s="115">
        <v>2099</v>
      </c>
      <c r="G44" s="114">
        <v>2131</v>
      </c>
      <c r="H44" s="114">
        <v>2129</v>
      </c>
      <c r="I44" s="114">
        <v>2083</v>
      </c>
      <c r="J44" s="140">
        <v>2143</v>
      </c>
      <c r="K44" s="114">
        <v>-44</v>
      </c>
      <c r="L44" s="116">
        <v>-2.053196453569762</v>
      </c>
    </row>
    <row r="45" spans="1:12" s="110" customFormat="1" ht="15" customHeight="1" x14ac:dyDescent="0.2">
      <c r="A45" s="120"/>
      <c r="B45" s="119"/>
      <c r="C45" s="258" t="s">
        <v>106</v>
      </c>
      <c r="E45" s="113">
        <v>61.362553596950931</v>
      </c>
      <c r="F45" s="115">
        <v>1288</v>
      </c>
      <c r="G45" s="114">
        <v>1312</v>
      </c>
      <c r="H45" s="114">
        <v>1313</v>
      </c>
      <c r="I45" s="114">
        <v>1290</v>
      </c>
      <c r="J45" s="140">
        <v>1322</v>
      </c>
      <c r="K45" s="114">
        <v>-34</v>
      </c>
      <c r="L45" s="116">
        <v>-2.571860816944024</v>
      </c>
    </row>
    <row r="46" spans="1:12" s="110" customFormat="1" ht="15" customHeight="1" x14ac:dyDescent="0.2">
      <c r="A46" s="123"/>
      <c r="B46" s="124"/>
      <c r="C46" s="260" t="s">
        <v>107</v>
      </c>
      <c r="D46" s="261"/>
      <c r="E46" s="125">
        <v>38.637446403049069</v>
      </c>
      <c r="F46" s="143">
        <v>811</v>
      </c>
      <c r="G46" s="144">
        <v>819</v>
      </c>
      <c r="H46" s="144">
        <v>816</v>
      </c>
      <c r="I46" s="144">
        <v>793</v>
      </c>
      <c r="J46" s="145">
        <v>821</v>
      </c>
      <c r="K46" s="144">
        <v>-10</v>
      </c>
      <c r="L46" s="146">
        <v>-1.2180267965895251</v>
      </c>
    </row>
    <row r="47" spans="1:12" s="110" customFormat="1" ht="39" customHeight="1" x14ac:dyDescent="0.2">
      <c r="A47" s="604" t="s">
        <v>520</v>
      </c>
      <c r="B47" s="607"/>
      <c r="C47" s="607"/>
      <c r="D47" s="608"/>
      <c r="E47" s="113">
        <v>0.32062638815670075</v>
      </c>
      <c r="F47" s="115">
        <v>371</v>
      </c>
      <c r="G47" s="114">
        <v>393</v>
      </c>
      <c r="H47" s="114">
        <v>343</v>
      </c>
      <c r="I47" s="114">
        <v>321</v>
      </c>
      <c r="J47" s="140">
        <v>368</v>
      </c>
      <c r="K47" s="114">
        <v>3</v>
      </c>
      <c r="L47" s="116">
        <v>0.81521739130434778</v>
      </c>
    </row>
    <row r="48" spans="1:12" s="110" customFormat="1" ht="15" customHeight="1" x14ac:dyDescent="0.2">
      <c r="A48" s="120"/>
      <c r="B48" s="119"/>
      <c r="C48" s="258" t="s">
        <v>106</v>
      </c>
      <c r="E48" s="113">
        <v>40.700808625336926</v>
      </c>
      <c r="F48" s="115">
        <v>151</v>
      </c>
      <c r="G48" s="114">
        <v>159</v>
      </c>
      <c r="H48" s="114">
        <v>136</v>
      </c>
      <c r="I48" s="114">
        <v>128</v>
      </c>
      <c r="J48" s="140">
        <v>154</v>
      </c>
      <c r="K48" s="114">
        <v>-3</v>
      </c>
      <c r="L48" s="116">
        <v>-1.948051948051948</v>
      </c>
    </row>
    <row r="49" spans="1:12" s="110" customFormat="1" ht="15" customHeight="1" x14ac:dyDescent="0.2">
      <c r="A49" s="123"/>
      <c r="B49" s="124"/>
      <c r="C49" s="260" t="s">
        <v>107</v>
      </c>
      <c r="D49" s="261"/>
      <c r="E49" s="125">
        <v>59.299191374663074</v>
      </c>
      <c r="F49" s="143">
        <v>220</v>
      </c>
      <c r="G49" s="144">
        <v>234</v>
      </c>
      <c r="H49" s="144">
        <v>207</v>
      </c>
      <c r="I49" s="144">
        <v>193</v>
      </c>
      <c r="J49" s="145">
        <v>214</v>
      </c>
      <c r="K49" s="144">
        <v>6</v>
      </c>
      <c r="L49" s="146">
        <v>2.8037383177570092</v>
      </c>
    </row>
    <row r="50" spans="1:12" s="110" customFormat="1" ht="24.95" customHeight="1" x14ac:dyDescent="0.2">
      <c r="A50" s="609" t="s">
        <v>192</v>
      </c>
      <c r="B50" s="610"/>
      <c r="C50" s="610"/>
      <c r="D50" s="611"/>
      <c r="E50" s="262">
        <v>16.036504740258057</v>
      </c>
      <c r="F50" s="263">
        <v>18556</v>
      </c>
      <c r="G50" s="264">
        <v>18945</v>
      </c>
      <c r="H50" s="264">
        <v>19211</v>
      </c>
      <c r="I50" s="264">
        <v>17810</v>
      </c>
      <c r="J50" s="265">
        <v>17916</v>
      </c>
      <c r="K50" s="263">
        <v>640</v>
      </c>
      <c r="L50" s="266">
        <v>3.5722259432909134</v>
      </c>
    </row>
    <row r="51" spans="1:12" s="110" customFormat="1" ht="15" customHeight="1" x14ac:dyDescent="0.2">
      <c r="A51" s="120"/>
      <c r="B51" s="119"/>
      <c r="C51" s="258" t="s">
        <v>106</v>
      </c>
      <c r="E51" s="113">
        <v>59.694977365811596</v>
      </c>
      <c r="F51" s="115">
        <v>11077</v>
      </c>
      <c r="G51" s="114">
        <v>11239</v>
      </c>
      <c r="H51" s="114">
        <v>11486</v>
      </c>
      <c r="I51" s="114">
        <v>10669</v>
      </c>
      <c r="J51" s="140">
        <v>10655</v>
      </c>
      <c r="K51" s="114">
        <v>422</v>
      </c>
      <c r="L51" s="116">
        <v>3.960581886438292</v>
      </c>
    </row>
    <row r="52" spans="1:12" s="110" customFormat="1" ht="15" customHeight="1" x14ac:dyDescent="0.2">
      <c r="A52" s="120"/>
      <c r="B52" s="119"/>
      <c r="C52" s="258" t="s">
        <v>107</v>
      </c>
      <c r="E52" s="113">
        <v>40.305022634188404</v>
      </c>
      <c r="F52" s="115">
        <v>7479</v>
      </c>
      <c r="G52" s="114">
        <v>7706</v>
      </c>
      <c r="H52" s="114">
        <v>7725</v>
      </c>
      <c r="I52" s="114">
        <v>7141</v>
      </c>
      <c r="J52" s="140">
        <v>7261</v>
      </c>
      <c r="K52" s="114">
        <v>218</v>
      </c>
      <c r="L52" s="116">
        <v>3.0023412753064318</v>
      </c>
    </row>
    <row r="53" spans="1:12" s="110" customFormat="1" ht="15" customHeight="1" x14ac:dyDescent="0.2">
      <c r="A53" s="120"/>
      <c r="B53" s="119"/>
      <c r="C53" s="258" t="s">
        <v>187</v>
      </c>
      <c r="D53" s="110" t="s">
        <v>193</v>
      </c>
      <c r="E53" s="113">
        <v>21.831213623625782</v>
      </c>
      <c r="F53" s="115">
        <v>4051</v>
      </c>
      <c r="G53" s="114">
        <v>4692</v>
      </c>
      <c r="H53" s="114">
        <v>4736</v>
      </c>
      <c r="I53" s="114">
        <v>3750</v>
      </c>
      <c r="J53" s="140">
        <v>4065</v>
      </c>
      <c r="K53" s="114">
        <v>-14</v>
      </c>
      <c r="L53" s="116">
        <v>-0.34440344403444034</v>
      </c>
    </row>
    <row r="54" spans="1:12" s="110" customFormat="1" ht="15" customHeight="1" x14ac:dyDescent="0.2">
      <c r="A54" s="120"/>
      <c r="B54" s="119"/>
      <c r="D54" s="267" t="s">
        <v>194</v>
      </c>
      <c r="E54" s="113">
        <v>54.998765736855098</v>
      </c>
      <c r="F54" s="115">
        <v>2228</v>
      </c>
      <c r="G54" s="114">
        <v>2593</v>
      </c>
      <c r="H54" s="114">
        <v>2664</v>
      </c>
      <c r="I54" s="114">
        <v>2090</v>
      </c>
      <c r="J54" s="140">
        <v>2243</v>
      </c>
      <c r="K54" s="114">
        <v>-15</v>
      </c>
      <c r="L54" s="116">
        <v>-0.66874721355327682</v>
      </c>
    </row>
    <row r="55" spans="1:12" s="110" customFormat="1" ht="15" customHeight="1" x14ac:dyDescent="0.2">
      <c r="A55" s="120"/>
      <c r="B55" s="119"/>
      <c r="D55" s="267" t="s">
        <v>195</v>
      </c>
      <c r="E55" s="113">
        <v>45.001234263144902</v>
      </c>
      <c r="F55" s="115">
        <v>1823</v>
      </c>
      <c r="G55" s="114">
        <v>2099</v>
      </c>
      <c r="H55" s="114">
        <v>2072</v>
      </c>
      <c r="I55" s="114">
        <v>1660</v>
      </c>
      <c r="J55" s="140">
        <v>1822</v>
      </c>
      <c r="K55" s="114">
        <v>1</v>
      </c>
      <c r="L55" s="116">
        <v>5.4884742041712405E-2</v>
      </c>
    </row>
    <row r="56" spans="1:12" s="110" customFormat="1" ht="15" customHeight="1" x14ac:dyDescent="0.2">
      <c r="A56" s="120"/>
      <c r="B56" s="119" t="s">
        <v>196</v>
      </c>
      <c r="C56" s="258"/>
      <c r="E56" s="113">
        <v>60.696044455583305</v>
      </c>
      <c r="F56" s="115">
        <v>70232</v>
      </c>
      <c r="G56" s="114">
        <v>70172</v>
      </c>
      <c r="H56" s="114">
        <v>70937</v>
      </c>
      <c r="I56" s="114">
        <v>70474</v>
      </c>
      <c r="J56" s="140">
        <v>70332</v>
      </c>
      <c r="K56" s="114">
        <v>-100</v>
      </c>
      <c r="L56" s="116">
        <v>-0.14218279019507479</v>
      </c>
    </row>
    <row r="57" spans="1:12" s="110" customFormat="1" ht="15" customHeight="1" x14ac:dyDescent="0.2">
      <c r="A57" s="120"/>
      <c r="B57" s="119"/>
      <c r="C57" s="258" t="s">
        <v>106</v>
      </c>
      <c r="E57" s="113">
        <v>52.004784143979954</v>
      </c>
      <c r="F57" s="115">
        <v>36524</v>
      </c>
      <c r="G57" s="114">
        <v>36667</v>
      </c>
      <c r="H57" s="114">
        <v>37229</v>
      </c>
      <c r="I57" s="114">
        <v>36925</v>
      </c>
      <c r="J57" s="140">
        <v>36915</v>
      </c>
      <c r="K57" s="114">
        <v>-391</v>
      </c>
      <c r="L57" s="116">
        <v>-1.0591900311526479</v>
      </c>
    </row>
    <row r="58" spans="1:12" s="110" customFormat="1" ht="15" customHeight="1" x14ac:dyDescent="0.2">
      <c r="A58" s="120"/>
      <c r="B58" s="119"/>
      <c r="C58" s="258" t="s">
        <v>107</v>
      </c>
      <c r="E58" s="113">
        <v>47.995215856020046</v>
      </c>
      <c r="F58" s="115">
        <v>33708</v>
      </c>
      <c r="G58" s="114">
        <v>33505</v>
      </c>
      <c r="H58" s="114">
        <v>33708</v>
      </c>
      <c r="I58" s="114">
        <v>33549</v>
      </c>
      <c r="J58" s="140">
        <v>33417</v>
      </c>
      <c r="K58" s="114">
        <v>291</v>
      </c>
      <c r="L58" s="116">
        <v>0.87081425621689557</v>
      </c>
    </row>
    <row r="59" spans="1:12" s="110" customFormat="1" ht="15" customHeight="1" x14ac:dyDescent="0.2">
      <c r="A59" s="120"/>
      <c r="B59" s="119"/>
      <c r="C59" s="258" t="s">
        <v>105</v>
      </c>
      <c r="D59" s="110" t="s">
        <v>197</v>
      </c>
      <c r="E59" s="113">
        <v>94.143695181683569</v>
      </c>
      <c r="F59" s="115">
        <v>66119</v>
      </c>
      <c r="G59" s="114">
        <v>66116</v>
      </c>
      <c r="H59" s="114">
        <v>66904</v>
      </c>
      <c r="I59" s="114">
        <v>66505</v>
      </c>
      <c r="J59" s="140">
        <v>66429</v>
      </c>
      <c r="K59" s="114">
        <v>-310</v>
      </c>
      <c r="L59" s="116">
        <v>-0.46666365593340259</v>
      </c>
    </row>
    <row r="60" spans="1:12" s="110" customFormat="1" ht="15" customHeight="1" x14ac:dyDescent="0.2">
      <c r="A60" s="120"/>
      <c r="B60" s="119"/>
      <c r="C60" s="258"/>
      <c r="D60" s="267" t="s">
        <v>198</v>
      </c>
      <c r="E60" s="113">
        <v>50.511955716208654</v>
      </c>
      <c r="F60" s="115">
        <v>33398</v>
      </c>
      <c r="G60" s="114">
        <v>33574</v>
      </c>
      <c r="H60" s="114">
        <v>34147</v>
      </c>
      <c r="I60" s="114">
        <v>33887</v>
      </c>
      <c r="J60" s="140">
        <v>33923</v>
      </c>
      <c r="K60" s="114">
        <v>-525</v>
      </c>
      <c r="L60" s="116">
        <v>-1.5476225569672493</v>
      </c>
    </row>
    <row r="61" spans="1:12" s="110" customFormat="1" ht="15" customHeight="1" x14ac:dyDescent="0.2">
      <c r="A61" s="120"/>
      <c r="B61" s="119"/>
      <c r="C61" s="258"/>
      <c r="D61" s="267" t="s">
        <v>199</v>
      </c>
      <c r="E61" s="113">
        <v>49.488044283791346</v>
      </c>
      <c r="F61" s="115">
        <v>32721</v>
      </c>
      <c r="G61" s="114">
        <v>32542</v>
      </c>
      <c r="H61" s="114">
        <v>32757</v>
      </c>
      <c r="I61" s="114">
        <v>32618</v>
      </c>
      <c r="J61" s="140">
        <v>32506</v>
      </c>
      <c r="K61" s="114">
        <v>215</v>
      </c>
      <c r="L61" s="116">
        <v>0.66141635390389464</v>
      </c>
    </row>
    <row r="62" spans="1:12" s="110" customFormat="1" ht="15" customHeight="1" x14ac:dyDescent="0.2">
      <c r="A62" s="120"/>
      <c r="B62" s="119"/>
      <c r="C62" s="258"/>
      <c r="D62" s="258" t="s">
        <v>200</v>
      </c>
      <c r="E62" s="113">
        <v>5.8563048183164366</v>
      </c>
      <c r="F62" s="115">
        <v>4113</v>
      </c>
      <c r="G62" s="114">
        <v>4056</v>
      </c>
      <c r="H62" s="114">
        <v>4033</v>
      </c>
      <c r="I62" s="114">
        <v>3969</v>
      </c>
      <c r="J62" s="140">
        <v>3903</v>
      </c>
      <c r="K62" s="114">
        <v>210</v>
      </c>
      <c r="L62" s="116">
        <v>5.3804765564950037</v>
      </c>
    </row>
    <row r="63" spans="1:12" s="110" customFormat="1" ht="15" customHeight="1" x14ac:dyDescent="0.2">
      <c r="A63" s="120"/>
      <c r="B63" s="119"/>
      <c r="C63" s="258"/>
      <c r="D63" s="267" t="s">
        <v>198</v>
      </c>
      <c r="E63" s="113">
        <v>76.002917578409921</v>
      </c>
      <c r="F63" s="115">
        <v>3126</v>
      </c>
      <c r="G63" s="114">
        <v>3093</v>
      </c>
      <c r="H63" s="114">
        <v>3082</v>
      </c>
      <c r="I63" s="114">
        <v>3038</v>
      </c>
      <c r="J63" s="140">
        <v>2992</v>
      </c>
      <c r="K63" s="114">
        <v>134</v>
      </c>
      <c r="L63" s="116">
        <v>4.4786096256684491</v>
      </c>
    </row>
    <row r="64" spans="1:12" s="110" customFormat="1" ht="15" customHeight="1" x14ac:dyDescent="0.2">
      <c r="A64" s="120"/>
      <c r="B64" s="119"/>
      <c r="C64" s="258"/>
      <c r="D64" s="267" t="s">
        <v>199</v>
      </c>
      <c r="E64" s="113">
        <v>23.997082421590079</v>
      </c>
      <c r="F64" s="115">
        <v>987</v>
      </c>
      <c r="G64" s="114">
        <v>963</v>
      </c>
      <c r="H64" s="114">
        <v>951</v>
      </c>
      <c r="I64" s="114">
        <v>931</v>
      </c>
      <c r="J64" s="140">
        <v>911</v>
      </c>
      <c r="K64" s="114">
        <v>76</v>
      </c>
      <c r="L64" s="116">
        <v>8.3424807903402858</v>
      </c>
    </row>
    <row r="65" spans="1:12" s="110" customFormat="1" ht="15" customHeight="1" x14ac:dyDescent="0.2">
      <c r="A65" s="120"/>
      <c r="B65" s="119" t="s">
        <v>201</v>
      </c>
      <c r="C65" s="258"/>
      <c r="E65" s="113">
        <v>10.75005833498976</v>
      </c>
      <c r="F65" s="115">
        <v>12439</v>
      </c>
      <c r="G65" s="114">
        <v>12358</v>
      </c>
      <c r="H65" s="114">
        <v>12240</v>
      </c>
      <c r="I65" s="114">
        <v>11996</v>
      </c>
      <c r="J65" s="140">
        <v>11770</v>
      </c>
      <c r="K65" s="114">
        <v>669</v>
      </c>
      <c r="L65" s="116">
        <v>5.683942225998301</v>
      </c>
    </row>
    <row r="66" spans="1:12" s="110" customFormat="1" ht="15" customHeight="1" x14ac:dyDescent="0.2">
      <c r="A66" s="120"/>
      <c r="B66" s="119"/>
      <c r="C66" s="258" t="s">
        <v>106</v>
      </c>
      <c r="E66" s="113">
        <v>53.444810676099365</v>
      </c>
      <c r="F66" s="115">
        <v>6648</v>
      </c>
      <c r="G66" s="114">
        <v>6590</v>
      </c>
      <c r="H66" s="114">
        <v>6546</v>
      </c>
      <c r="I66" s="114">
        <v>6441</v>
      </c>
      <c r="J66" s="140">
        <v>6280</v>
      </c>
      <c r="K66" s="114">
        <v>368</v>
      </c>
      <c r="L66" s="116">
        <v>5.8598726114649677</v>
      </c>
    </row>
    <row r="67" spans="1:12" s="110" customFormat="1" ht="15" customHeight="1" x14ac:dyDescent="0.2">
      <c r="A67" s="120"/>
      <c r="B67" s="119"/>
      <c r="C67" s="258" t="s">
        <v>107</v>
      </c>
      <c r="E67" s="113">
        <v>46.555189323900635</v>
      </c>
      <c r="F67" s="115">
        <v>5791</v>
      </c>
      <c r="G67" s="114">
        <v>5768</v>
      </c>
      <c r="H67" s="114">
        <v>5694</v>
      </c>
      <c r="I67" s="114">
        <v>5555</v>
      </c>
      <c r="J67" s="140">
        <v>5490</v>
      </c>
      <c r="K67" s="114">
        <v>301</v>
      </c>
      <c r="L67" s="116">
        <v>5.482695810564663</v>
      </c>
    </row>
    <row r="68" spans="1:12" s="110" customFormat="1" ht="15" customHeight="1" x14ac:dyDescent="0.2">
      <c r="A68" s="120"/>
      <c r="B68" s="119"/>
      <c r="C68" s="258" t="s">
        <v>105</v>
      </c>
      <c r="D68" s="110" t="s">
        <v>202</v>
      </c>
      <c r="E68" s="113">
        <v>19.28611624728676</v>
      </c>
      <c r="F68" s="115">
        <v>2399</v>
      </c>
      <c r="G68" s="114">
        <v>2324</v>
      </c>
      <c r="H68" s="114">
        <v>2274</v>
      </c>
      <c r="I68" s="114">
        <v>2187</v>
      </c>
      <c r="J68" s="140">
        <v>2092</v>
      </c>
      <c r="K68" s="114">
        <v>307</v>
      </c>
      <c r="L68" s="116">
        <v>14.674952198852772</v>
      </c>
    </row>
    <row r="69" spans="1:12" s="110" customFormat="1" ht="15" customHeight="1" x14ac:dyDescent="0.2">
      <c r="A69" s="120"/>
      <c r="B69" s="119"/>
      <c r="C69" s="258"/>
      <c r="D69" s="267" t="s">
        <v>198</v>
      </c>
      <c r="E69" s="113">
        <v>46.269278866194249</v>
      </c>
      <c r="F69" s="115">
        <v>1110</v>
      </c>
      <c r="G69" s="114">
        <v>1070</v>
      </c>
      <c r="H69" s="114">
        <v>1048</v>
      </c>
      <c r="I69" s="114">
        <v>1012</v>
      </c>
      <c r="J69" s="140">
        <v>947</v>
      </c>
      <c r="K69" s="114">
        <v>163</v>
      </c>
      <c r="L69" s="116">
        <v>17.212249208025344</v>
      </c>
    </row>
    <row r="70" spans="1:12" s="110" customFormat="1" ht="15" customHeight="1" x14ac:dyDescent="0.2">
      <c r="A70" s="120"/>
      <c r="B70" s="119"/>
      <c r="C70" s="258"/>
      <c r="D70" s="267" t="s">
        <v>199</v>
      </c>
      <c r="E70" s="113">
        <v>53.730721133805751</v>
      </c>
      <c r="F70" s="115">
        <v>1289</v>
      </c>
      <c r="G70" s="114">
        <v>1254</v>
      </c>
      <c r="H70" s="114">
        <v>1226</v>
      </c>
      <c r="I70" s="114">
        <v>1175</v>
      </c>
      <c r="J70" s="140">
        <v>1145</v>
      </c>
      <c r="K70" s="114">
        <v>144</v>
      </c>
      <c r="L70" s="116">
        <v>12.576419213973798</v>
      </c>
    </row>
    <row r="71" spans="1:12" s="110" customFormat="1" ht="15" customHeight="1" x14ac:dyDescent="0.2">
      <c r="A71" s="120"/>
      <c r="B71" s="119"/>
      <c r="C71" s="258"/>
      <c r="D71" s="110" t="s">
        <v>203</v>
      </c>
      <c r="E71" s="113">
        <v>73.767987780368202</v>
      </c>
      <c r="F71" s="115">
        <v>9176</v>
      </c>
      <c r="G71" s="114">
        <v>9177</v>
      </c>
      <c r="H71" s="114">
        <v>9140</v>
      </c>
      <c r="I71" s="114">
        <v>9011</v>
      </c>
      <c r="J71" s="140">
        <v>8910</v>
      </c>
      <c r="K71" s="114">
        <v>266</v>
      </c>
      <c r="L71" s="116">
        <v>2.9854096520763189</v>
      </c>
    </row>
    <row r="72" spans="1:12" s="110" customFormat="1" ht="15" customHeight="1" x14ac:dyDescent="0.2">
      <c r="A72" s="120"/>
      <c r="B72" s="119"/>
      <c r="C72" s="258"/>
      <c r="D72" s="267" t="s">
        <v>198</v>
      </c>
      <c r="E72" s="113">
        <v>54.838709677419352</v>
      </c>
      <c r="F72" s="115">
        <v>5032</v>
      </c>
      <c r="G72" s="114">
        <v>5018</v>
      </c>
      <c r="H72" s="114">
        <v>5008</v>
      </c>
      <c r="I72" s="114">
        <v>4963</v>
      </c>
      <c r="J72" s="140">
        <v>4889</v>
      </c>
      <c r="K72" s="114">
        <v>143</v>
      </c>
      <c r="L72" s="116">
        <v>2.9249335242380856</v>
      </c>
    </row>
    <row r="73" spans="1:12" s="110" customFormat="1" ht="15" customHeight="1" x14ac:dyDescent="0.2">
      <c r="A73" s="120"/>
      <c r="B73" s="119"/>
      <c r="C73" s="258"/>
      <c r="D73" s="267" t="s">
        <v>199</v>
      </c>
      <c r="E73" s="113">
        <v>45.161290322580648</v>
      </c>
      <c r="F73" s="115">
        <v>4144</v>
      </c>
      <c r="G73" s="114">
        <v>4159</v>
      </c>
      <c r="H73" s="114">
        <v>4132</v>
      </c>
      <c r="I73" s="114">
        <v>4048</v>
      </c>
      <c r="J73" s="140">
        <v>4021</v>
      </c>
      <c r="K73" s="114">
        <v>123</v>
      </c>
      <c r="L73" s="116">
        <v>3.0589405620492416</v>
      </c>
    </row>
    <row r="74" spans="1:12" s="110" customFormat="1" ht="15" customHeight="1" x14ac:dyDescent="0.2">
      <c r="A74" s="120"/>
      <c r="B74" s="119"/>
      <c r="C74" s="258"/>
      <c r="D74" s="110" t="s">
        <v>204</v>
      </c>
      <c r="E74" s="113">
        <v>6.9458959723450437</v>
      </c>
      <c r="F74" s="115">
        <v>864</v>
      </c>
      <c r="G74" s="114">
        <v>857</v>
      </c>
      <c r="H74" s="114">
        <v>826</v>
      </c>
      <c r="I74" s="114">
        <v>798</v>
      </c>
      <c r="J74" s="140">
        <v>768</v>
      </c>
      <c r="K74" s="114">
        <v>96</v>
      </c>
      <c r="L74" s="116">
        <v>12.5</v>
      </c>
    </row>
    <row r="75" spans="1:12" s="110" customFormat="1" ht="15" customHeight="1" x14ac:dyDescent="0.2">
      <c r="A75" s="120"/>
      <c r="B75" s="119"/>
      <c r="C75" s="258"/>
      <c r="D75" s="267" t="s">
        <v>198</v>
      </c>
      <c r="E75" s="113">
        <v>58.564814814814817</v>
      </c>
      <c r="F75" s="115">
        <v>506</v>
      </c>
      <c r="G75" s="114">
        <v>502</v>
      </c>
      <c r="H75" s="114">
        <v>490</v>
      </c>
      <c r="I75" s="114">
        <v>466</v>
      </c>
      <c r="J75" s="140">
        <v>444</v>
      </c>
      <c r="K75" s="114">
        <v>62</v>
      </c>
      <c r="L75" s="116">
        <v>13.963963963963964</v>
      </c>
    </row>
    <row r="76" spans="1:12" s="110" customFormat="1" ht="15" customHeight="1" x14ac:dyDescent="0.2">
      <c r="A76" s="120"/>
      <c r="B76" s="119"/>
      <c r="C76" s="258"/>
      <c r="D76" s="267" t="s">
        <v>199</v>
      </c>
      <c r="E76" s="113">
        <v>41.435185185185183</v>
      </c>
      <c r="F76" s="115">
        <v>358</v>
      </c>
      <c r="G76" s="114">
        <v>355</v>
      </c>
      <c r="H76" s="114">
        <v>336</v>
      </c>
      <c r="I76" s="114">
        <v>332</v>
      </c>
      <c r="J76" s="140">
        <v>324</v>
      </c>
      <c r="K76" s="114">
        <v>34</v>
      </c>
      <c r="L76" s="116">
        <v>10.493827160493828</v>
      </c>
    </row>
    <row r="77" spans="1:12" s="110" customFormat="1" ht="15" customHeight="1" x14ac:dyDescent="0.2">
      <c r="A77" s="534"/>
      <c r="B77" s="119" t="s">
        <v>205</v>
      </c>
      <c r="C77" s="268"/>
      <c r="D77" s="182"/>
      <c r="E77" s="113">
        <v>12.517392469168877</v>
      </c>
      <c r="F77" s="115">
        <v>14484</v>
      </c>
      <c r="G77" s="114">
        <v>14807</v>
      </c>
      <c r="H77" s="114">
        <v>15109</v>
      </c>
      <c r="I77" s="114">
        <v>14857</v>
      </c>
      <c r="J77" s="140">
        <v>14985</v>
      </c>
      <c r="K77" s="114">
        <v>-501</v>
      </c>
      <c r="L77" s="116">
        <v>-3.3433433433433435</v>
      </c>
    </row>
    <row r="78" spans="1:12" s="110" customFormat="1" ht="15" customHeight="1" x14ac:dyDescent="0.2">
      <c r="A78" s="120"/>
      <c r="B78" s="119"/>
      <c r="C78" s="268" t="s">
        <v>106</v>
      </c>
      <c r="D78" s="182"/>
      <c r="E78" s="113">
        <v>59.569179784589892</v>
      </c>
      <c r="F78" s="115">
        <v>8628</v>
      </c>
      <c r="G78" s="114">
        <v>8711</v>
      </c>
      <c r="H78" s="114">
        <v>8925</v>
      </c>
      <c r="I78" s="114">
        <v>8741</v>
      </c>
      <c r="J78" s="140">
        <v>8759</v>
      </c>
      <c r="K78" s="114">
        <v>-131</v>
      </c>
      <c r="L78" s="116">
        <v>-1.4956045210640485</v>
      </c>
    </row>
    <row r="79" spans="1:12" s="110" customFormat="1" ht="15" customHeight="1" x14ac:dyDescent="0.2">
      <c r="A79" s="123"/>
      <c r="B79" s="124"/>
      <c r="C79" s="260" t="s">
        <v>107</v>
      </c>
      <c r="D79" s="261"/>
      <c r="E79" s="125">
        <v>40.430820215410108</v>
      </c>
      <c r="F79" s="143">
        <v>5856</v>
      </c>
      <c r="G79" s="144">
        <v>6096</v>
      </c>
      <c r="H79" s="144">
        <v>6184</v>
      </c>
      <c r="I79" s="144">
        <v>6116</v>
      </c>
      <c r="J79" s="145">
        <v>6226</v>
      </c>
      <c r="K79" s="144">
        <v>-370</v>
      </c>
      <c r="L79" s="146">
        <v>-5.9428204304529393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115711</v>
      </c>
      <c r="E11" s="114">
        <v>116282</v>
      </c>
      <c r="F11" s="114">
        <v>117497</v>
      </c>
      <c r="G11" s="114">
        <v>115137</v>
      </c>
      <c r="H11" s="140">
        <v>115003</v>
      </c>
      <c r="I11" s="115">
        <v>708</v>
      </c>
      <c r="J11" s="116">
        <v>0.61563611384050854</v>
      </c>
    </row>
    <row r="12" spans="1:15" s="110" customFormat="1" ht="24.95" customHeight="1" x14ac:dyDescent="0.2">
      <c r="A12" s="193" t="s">
        <v>132</v>
      </c>
      <c r="B12" s="194" t="s">
        <v>133</v>
      </c>
      <c r="C12" s="113">
        <v>0.19099307758121528</v>
      </c>
      <c r="D12" s="115">
        <v>221</v>
      </c>
      <c r="E12" s="114">
        <v>206</v>
      </c>
      <c r="F12" s="114">
        <v>214</v>
      </c>
      <c r="G12" s="114">
        <v>217</v>
      </c>
      <c r="H12" s="140">
        <v>213</v>
      </c>
      <c r="I12" s="115">
        <v>8</v>
      </c>
      <c r="J12" s="116">
        <v>3.755868544600939</v>
      </c>
    </row>
    <row r="13" spans="1:15" s="110" customFormat="1" ht="24.95" customHeight="1" x14ac:dyDescent="0.2">
      <c r="A13" s="193" t="s">
        <v>134</v>
      </c>
      <c r="B13" s="199" t="s">
        <v>214</v>
      </c>
      <c r="C13" s="113">
        <v>2.4820457864852954</v>
      </c>
      <c r="D13" s="115">
        <v>2872</v>
      </c>
      <c r="E13" s="114">
        <v>3378</v>
      </c>
      <c r="F13" s="114">
        <v>3529</v>
      </c>
      <c r="G13" s="114">
        <v>3621</v>
      </c>
      <c r="H13" s="140">
        <v>3897</v>
      </c>
      <c r="I13" s="115">
        <v>-1025</v>
      </c>
      <c r="J13" s="116">
        <v>-26.302283808057481</v>
      </c>
    </row>
    <row r="14" spans="1:15" s="287" customFormat="1" ht="24" customHeight="1" x14ac:dyDescent="0.2">
      <c r="A14" s="193" t="s">
        <v>215</v>
      </c>
      <c r="B14" s="199" t="s">
        <v>137</v>
      </c>
      <c r="C14" s="113">
        <v>12.149233867134498</v>
      </c>
      <c r="D14" s="115">
        <v>14058</v>
      </c>
      <c r="E14" s="114">
        <v>14216</v>
      </c>
      <c r="F14" s="114">
        <v>14296</v>
      </c>
      <c r="G14" s="114">
        <v>14144</v>
      </c>
      <c r="H14" s="140">
        <v>14092</v>
      </c>
      <c r="I14" s="115">
        <v>-34</v>
      </c>
      <c r="J14" s="116">
        <v>-0.24127164348566563</v>
      </c>
      <c r="K14" s="110"/>
      <c r="L14" s="110"/>
      <c r="M14" s="110"/>
      <c r="N14" s="110"/>
      <c r="O14" s="110"/>
    </row>
    <row r="15" spans="1:15" s="110" customFormat="1" ht="24.75" customHeight="1" x14ac:dyDescent="0.2">
      <c r="A15" s="193" t="s">
        <v>216</v>
      </c>
      <c r="B15" s="199" t="s">
        <v>217</v>
      </c>
      <c r="C15" s="113">
        <v>1.9410427703502693</v>
      </c>
      <c r="D15" s="115">
        <v>2246</v>
      </c>
      <c r="E15" s="114">
        <v>2220</v>
      </c>
      <c r="F15" s="114">
        <v>2211</v>
      </c>
      <c r="G15" s="114">
        <v>2161</v>
      </c>
      <c r="H15" s="140">
        <v>2143</v>
      </c>
      <c r="I15" s="115">
        <v>103</v>
      </c>
      <c r="J15" s="116">
        <v>4.8063462435837607</v>
      </c>
    </row>
    <row r="16" spans="1:15" s="287" customFormat="1" ht="24.95" customHeight="1" x14ac:dyDescent="0.2">
      <c r="A16" s="193" t="s">
        <v>218</v>
      </c>
      <c r="B16" s="199" t="s">
        <v>141</v>
      </c>
      <c r="C16" s="113">
        <v>6.0046149458564875</v>
      </c>
      <c r="D16" s="115">
        <v>6948</v>
      </c>
      <c r="E16" s="114">
        <v>7149</v>
      </c>
      <c r="F16" s="114">
        <v>7242</v>
      </c>
      <c r="G16" s="114">
        <v>7227</v>
      </c>
      <c r="H16" s="140">
        <v>7239</v>
      </c>
      <c r="I16" s="115">
        <v>-291</v>
      </c>
      <c r="J16" s="116">
        <v>-4.0198922503108161</v>
      </c>
      <c r="K16" s="110"/>
      <c r="L16" s="110"/>
      <c r="M16" s="110"/>
      <c r="N16" s="110"/>
      <c r="O16" s="110"/>
    </row>
    <row r="17" spans="1:15" s="110" customFormat="1" ht="24.95" customHeight="1" x14ac:dyDescent="0.2">
      <c r="A17" s="193" t="s">
        <v>219</v>
      </c>
      <c r="B17" s="199" t="s">
        <v>220</v>
      </c>
      <c r="C17" s="113">
        <v>4.2035761509277423</v>
      </c>
      <c r="D17" s="115">
        <v>4864</v>
      </c>
      <c r="E17" s="114">
        <v>4847</v>
      </c>
      <c r="F17" s="114">
        <v>4843</v>
      </c>
      <c r="G17" s="114">
        <v>4756</v>
      </c>
      <c r="H17" s="140">
        <v>4710</v>
      </c>
      <c r="I17" s="115">
        <v>154</v>
      </c>
      <c r="J17" s="116">
        <v>3.2696390658174099</v>
      </c>
    </row>
    <row r="18" spans="1:15" s="287" customFormat="1" ht="24.95" customHeight="1" x14ac:dyDescent="0.2">
      <c r="A18" s="201" t="s">
        <v>144</v>
      </c>
      <c r="B18" s="202" t="s">
        <v>145</v>
      </c>
      <c r="C18" s="113">
        <v>7.2439093949581288</v>
      </c>
      <c r="D18" s="115">
        <v>8382</v>
      </c>
      <c r="E18" s="114">
        <v>8255</v>
      </c>
      <c r="F18" s="114">
        <v>8456</v>
      </c>
      <c r="G18" s="114">
        <v>8070</v>
      </c>
      <c r="H18" s="140">
        <v>7811</v>
      </c>
      <c r="I18" s="115">
        <v>571</v>
      </c>
      <c r="J18" s="116">
        <v>7.3102035590833436</v>
      </c>
      <c r="K18" s="110"/>
      <c r="L18" s="110"/>
      <c r="M18" s="110"/>
      <c r="N18" s="110"/>
      <c r="O18" s="110"/>
    </row>
    <row r="19" spans="1:15" s="110" customFormat="1" ht="24.95" customHeight="1" x14ac:dyDescent="0.2">
      <c r="A19" s="193" t="s">
        <v>146</v>
      </c>
      <c r="B19" s="199" t="s">
        <v>147</v>
      </c>
      <c r="C19" s="113">
        <v>13.562236952407291</v>
      </c>
      <c r="D19" s="115">
        <v>15693</v>
      </c>
      <c r="E19" s="114">
        <v>15869</v>
      </c>
      <c r="F19" s="114">
        <v>15833</v>
      </c>
      <c r="G19" s="114">
        <v>15518</v>
      </c>
      <c r="H19" s="140">
        <v>15724</v>
      </c>
      <c r="I19" s="115">
        <v>-31</v>
      </c>
      <c r="J19" s="116">
        <v>-0.19715085220045789</v>
      </c>
    </row>
    <row r="20" spans="1:15" s="287" customFormat="1" ht="24.95" customHeight="1" x14ac:dyDescent="0.2">
      <c r="A20" s="193" t="s">
        <v>148</v>
      </c>
      <c r="B20" s="199" t="s">
        <v>149</v>
      </c>
      <c r="C20" s="113">
        <v>5.9812809499529003</v>
      </c>
      <c r="D20" s="115">
        <v>6921</v>
      </c>
      <c r="E20" s="114">
        <v>6933</v>
      </c>
      <c r="F20" s="114">
        <v>6914</v>
      </c>
      <c r="G20" s="114">
        <v>6715</v>
      </c>
      <c r="H20" s="140">
        <v>6716</v>
      </c>
      <c r="I20" s="115">
        <v>205</v>
      </c>
      <c r="J20" s="116">
        <v>3.0524121500893391</v>
      </c>
      <c r="K20" s="110"/>
      <c r="L20" s="110"/>
      <c r="M20" s="110"/>
      <c r="N20" s="110"/>
      <c r="O20" s="110"/>
    </row>
    <row r="21" spans="1:15" s="110" customFormat="1" ht="24.95" customHeight="1" x14ac:dyDescent="0.2">
      <c r="A21" s="201" t="s">
        <v>150</v>
      </c>
      <c r="B21" s="202" t="s">
        <v>151</v>
      </c>
      <c r="C21" s="113">
        <v>2.4319209063961074</v>
      </c>
      <c r="D21" s="115">
        <v>2814</v>
      </c>
      <c r="E21" s="114">
        <v>2821</v>
      </c>
      <c r="F21" s="114">
        <v>2891</v>
      </c>
      <c r="G21" s="114">
        <v>2812</v>
      </c>
      <c r="H21" s="140">
        <v>2759</v>
      </c>
      <c r="I21" s="115">
        <v>55</v>
      </c>
      <c r="J21" s="116">
        <v>1.9934758970641537</v>
      </c>
    </row>
    <row r="22" spans="1:15" s="110" customFormat="1" ht="24.95" customHeight="1" x14ac:dyDescent="0.2">
      <c r="A22" s="201" t="s">
        <v>152</v>
      </c>
      <c r="B22" s="199" t="s">
        <v>153</v>
      </c>
      <c r="C22" s="113">
        <v>1.4389297473878888</v>
      </c>
      <c r="D22" s="115">
        <v>1665</v>
      </c>
      <c r="E22" s="114">
        <v>1637</v>
      </c>
      <c r="F22" s="114">
        <v>1669</v>
      </c>
      <c r="G22" s="114">
        <v>1640</v>
      </c>
      <c r="H22" s="140">
        <v>1597</v>
      </c>
      <c r="I22" s="115">
        <v>68</v>
      </c>
      <c r="J22" s="116">
        <v>4.257983719474014</v>
      </c>
    </row>
    <row r="23" spans="1:15" s="110" customFormat="1" ht="24.95" customHeight="1" x14ac:dyDescent="0.2">
      <c r="A23" s="193" t="s">
        <v>154</v>
      </c>
      <c r="B23" s="199" t="s">
        <v>155</v>
      </c>
      <c r="C23" s="113">
        <v>1.8001745728582417</v>
      </c>
      <c r="D23" s="115">
        <v>2083</v>
      </c>
      <c r="E23" s="114">
        <v>2104</v>
      </c>
      <c r="F23" s="114">
        <v>2122</v>
      </c>
      <c r="G23" s="114">
        <v>2084</v>
      </c>
      <c r="H23" s="140">
        <v>2091</v>
      </c>
      <c r="I23" s="115">
        <v>-8</v>
      </c>
      <c r="J23" s="116">
        <v>-0.38259206121472977</v>
      </c>
    </row>
    <row r="24" spans="1:15" s="110" customFormat="1" ht="24.95" customHeight="1" x14ac:dyDescent="0.2">
      <c r="A24" s="193" t="s">
        <v>156</v>
      </c>
      <c r="B24" s="199" t="s">
        <v>221</v>
      </c>
      <c r="C24" s="113">
        <v>7.3769995938156265</v>
      </c>
      <c r="D24" s="115">
        <v>8536</v>
      </c>
      <c r="E24" s="114">
        <v>8387</v>
      </c>
      <c r="F24" s="114">
        <v>8422</v>
      </c>
      <c r="G24" s="114">
        <v>8288</v>
      </c>
      <c r="H24" s="140">
        <v>8127</v>
      </c>
      <c r="I24" s="115">
        <v>409</v>
      </c>
      <c r="J24" s="116">
        <v>5.0326073581887538</v>
      </c>
    </row>
    <row r="25" spans="1:15" s="110" customFormat="1" ht="24.95" customHeight="1" x14ac:dyDescent="0.2">
      <c r="A25" s="193" t="s">
        <v>222</v>
      </c>
      <c r="B25" s="204" t="s">
        <v>159</v>
      </c>
      <c r="C25" s="113">
        <v>7.5429302313522486</v>
      </c>
      <c r="D25" s="115">
        <v>8728</v>
      </c>
      <c r="E25" s="114">
        <v>8791</v>
      </c>
      <c r="F25" s="114">
        <v>9000</v>
      </c>
      <c r="G25" s="114">
        <v>9006</v>
      </c>
      <c r="H25" s="140">
        <v>9122</v>
      </c>
      <c r="I25" s="115">
        <v>-394</v>
      </c>
      <c r="J25" s="116">
        <v>-4.3192282394211796</v>
      </c>
    </row>
    <row r="26" spans="1:15" s="110" customFormat="1" ht="24.95" customHeight="1" x14ac:dyDescent="0.2">
      <c r="A26" s="201">
        <v>782.78300000000002</v>
      </c>
      <c r="B26" s="203" t="s">
        <v>160</v>
      </c>
      <c r="C26" s="113">
        <v>2.218458054981808</v>
      </c>
      <c r="D26" s="115">
        <v>2567</v>
      </c>
      <c r="E26" s="114">
        <v>2672</v>
      </c>
      <c r="F26" s="114">
        <v>2914</v>
      </c>
      <c r="G26" s="114">
        <v>2733</v>
      </c>
      <c r="H26" s="140">
        <v>2701</v>
      </c>
      <c r="I26" s="115">
        <v>-134</v>
      </c>
      <c r="J26" s="116">
        <v>-4.9611255090707145</v>
      </c>
    </row>
    <row r="27" spans="1:15" s="110" customFormat="1" ht="24.95" customHeight="1" x14ac:dyDescent="0.2">
      <c r="A27" s="193" t="s">
        <v>161</v>
      </c>
      <c r="B27" s="199" t="s">
        <v>223</v>
      </c>
      <c r="C27" s="113">
        <v>5.20434530857049</v>
      </c>
      <c r="D27" s="115">
        <v>6022</v>
      </c>
      <c r="E27" s="114">
        <v>6041</v>
      </c>
      <c r="F27" s="114">
        <v>6045</v>
      </c>
      <c r="G27" s="114">
        <v>5959</v>
      </c>
      <c r="H27" s="140">
        <v>5989</v>
      </c>
      <c r="I27" s="115">
        <v>33</v>
      </c>
      <c r="J27" s="116">
        <v>0.55101018533978963</v>
      </c>
    </row>
    <row r="28" spans="1:15" s="110" customFormat="1" ht="24.95" customHeight="1" x14ac:dyDescent="0.2">
      <c r="A28" s="193" t="s">
        <v>163</v>
      </c>
      <c r="B28" s="199" t="s">
        <v>164</v>
      </c>
      <c r="C28" s="113">
        <v>4.3556792353363116</v>
      </c>
      <c r="D28" s="115">
        <v>5040</v>
      </c>
      <c r="E28" s="114">
        <v>5038</v>
      </c>
      <c r="F28" s="114">
        <v>5041</v>
      </c>
      <c r="G28" s="114">
        <v>4888</v>
      </c>
      <c r="H28" s="140">
        <v>4867</v>
      </c>
      <c r="I28" s="115">
        <v>173</v>
      </c>
      <c r="J28" s="116">
        <v>3.5545510581467021</v>
      </c>
    </row>
    <row r="29" spans="1:15" s="110" customFormat="1" ht="24.95" customHeight="1" x14ac:dyDescent="0.2">
      <c r="A29" s="193">
        <v>86</v>
      </c>
      <c r="B29" s="199" t="s">
        <v>165</v>
      </c>
      <c r="C29" s="113">
        <v>10.233253536828823</v>
      </c>
      <c r="D29" s="115">
        <v>11841</v>
      </c>
      <c r="E29" s="114">
        <v>11933</v>
      </c>
      <c r="F29" s="114">
        <v>11799</v>
      </c>
      <c r="G29" s="114">
        <v>11545</v>
      </c>
      <c r="H29" s="140">
        <v>11578</v>
      </c>
      <c r="I29" s="115">
        <v>263</v>
      </c>
      <c r="J29" s="116">
        <v>2.2715494904128519</v>
      </c>
    </row>
    <row r="30" spans="1:15" s="110" customFormat="1" ht="24.95" customHeight="1" x14ac:dyDescent="0.2">
      <c r="A30" s="193">
        <v>87.88</v>
      </c>
      <c r="B30" s="204" t="s">
        <v>166</v>
      </c>
      <c r="C30" s="113">
        <v>10.890926532481787</v>
      </c>
      <c r="D30" s="115">
        <v>12602</v>
      </c>
      <c r="E30" s="114">
        <v>12636</v>
      </c>
      <c r="F30" s="114">
        <v>12534</v>
      </c>
      <c r="G30" s="114">
        <v>12311</v>
      </c>
      <c r="H30" s="140">
        <v>12208</v>
      </c>
      <c r="I30" s="115">
        <v>394</v>
      </c>
      <c r="J30" s="116">
        <v>3.2273918741808649</v>
      </c>
    </row>
    <row r="31" spans="1:15" s="110" customFormat="1" ht="24.95" customHeight="1" x14ac:dyDescent="0.2">
      <c r="A31" s="193" t="s">
        <v>167</v>
      </c>
      <c r="B31" s="199" t="s">
        <v>168</v>
      </c>
      <c r="C31" s="113">
        <v>4.8958180294008349</v>
      </c>
      <c r="D31" s="115">
        <v>5665</v>
      </c>
      <c r="E31" s="114">
        <v>5364</v>
      </c>
      <c r="F31" s="114">
        <v>5817</v>
      </c>
      <c r="G31" s="114">
        <v>5585</v>
      </c>
      <c r="H31" s="140">
        <v>5510</v>
      </c>
      <c r="I31" s="115">
        <v>155</v>
      </c>
      <c r="J31" s="116">
        <v>2.8130671506352085</v>
      </c>
    </row>
    <row r="32" spans="1:15" s="110" customFormat="1" ht="24.95" customHeight="1" x14ac:dyDescent="0.2">
      <c r="A32" s="193"/>
      <c r="B32" s="288" t="s">
        <v>224</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0.19099307758121528</v>
      </c>
      <c r="D34" s="115">
        <v>221</v>
      </c>
      <c r="E34" s="114">
        <v>206</v>
      </c>
      <c r="F34" s="114">
        <v>214</v>
      </c>
      <c r="G34" s="114">
        <v>217</v>
      </c>
      <c r="H34" s="140">
        <v>213</v>
      </c>
      <c r="I34" s="115">
        <v>8</v>
      </c>
      <c r="J34" s="116">
        <v>3.755868544600939</v>
      </c>
    </row>
    <row r="35" spans="1:10" s="110" customFormat="1" ht="24.95" customHeight="1" x14ac:dyDescent="0.2">
      <c r="A35" s="292" t="s">
        <v>171</v>
      </c>
      <c r="B35" s="293" t="s">
        <v>172</v>
      </c>
      <c r="C35" s="113">
        <v>21.875189048577923</v>
      </c>
      <c r="D35" s="115">
        <v>25312</v>
      </c>
      <c r="E35" s="114">
        <v>25849</v>
      </c>
      <c r="F35" s="114">
        <v>26281</v>
      </c>
      <c r="G35" s="114">
        <v>25835</v>
      </c>
      <c r="H35" s="140">
        <v>25800</v>
      </c>
      <c r="I35" s="115">
        <v>-488</v>
      </c>
      <c r="J35" s="116">
        <v>-1.8914728682170543</v>
      </c>
    </row>
    <row r="36" spans="1:10" s="110" customFormat="1" ht="24.95" customHeight="1" x14ac:dyDescent="0.2">
      <c r="A36" s="294" t="s">
        <v>173</v>
      </c>
      <c r="B36" s="295" t="s">
        <v>174</v>
      </c>
      <c r="C36" s="125">
        <v>77.932953651770362</v>
      </c>
      <c r="D36" s="143">
        <v>90177</v>
      </c>
      <c r="E36" s="144">
        <v>90226</v>
      </c>
      <c r="F36" s="144">
        <v>91001</v>
      </c>
      <c r="G36" s="144">
        <v>89084</v>
      </c>
      <c r="H36" s="145">
        <v>88989</v>
      </c>
      <c r="I36" s="143">
        <v>1188</v>
      </c>
      <c r="J36" s="146">
        <v>1.3349964602366584</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2020-09-28T07:40:16Z</dcterms:created>
  <dcterms:modified xsi:type="dcterms:W3CDTF">2020-09-28T10:33:07Z</dcterms:modified>
</cp:coreProperties>
</file>