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D40" i="24"/>
  <c r="C40" i="24"/>
  <c r="I40" i="24" s="1"/>
  <c r="B40" i="24"/>
  <c r="J40" i="24" s="1"/>
  <c r="M36" i="24"/>
  <c r="L36" i="24"/>
  <c r="K36" i="24"/>
  <c r="J36" i="24"/>
  <c r="I36" i="24"/>
  <c r="H36" i="24"/>
  <c r="G36" i="24"/>
  <c r="F36" i="24"/>
  <c r="E36" i="24"/>
  <c r="D36" i="24"/>
  <c r="K57" i="15"/>
  <c r="L57" i="15" s="1"/>
  <c r="C38" i="24"/>
  <c r="C37" i="24"/>
  <c r="M37" i="24" s="1"/>
  <c r="C35" i="24"/>
  <c r="C34" i="24"/>
  <c r="C33" i="24"/>
  <c r="C32" i="24"/>
  <c r="C31" i="24"/>
  <c r="C30" i="24"/>
  <c r="I30" i="24" s="1"/>
  <c r="C29" i="24"/>
  <c r="C28" i="24"/>
  <c r="I28" i="24" s="1"/>
  <c r="C27" i="24"/>
  <c r="C26" i="24"/>
  <c r="C25" i="24"/>
  <c r="C24" i="24"/>
  <c r="C23" i="24"/>
  <c r="C22" i="24"/>
  <c r="I22" i="24" s="1"/>
  <c r="C21" i="24"/>
  <c r="C20" i="24"/>
  <c r="I20" i="24" s="1"/>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21" i="24"/>
  <c r="J21" i="24"/>
  <c r="H21" i="24"/>
  <c r="K21" i="24"/>
  <c r="F21" i="24"/>
  <c r="D38" i="24"/>
  <c r="J38" i="24"/>
  <c r="H38" i="24"/>
  <c r="F38" i="24"/>
  <c r="K38" i="24"/>
  <c r="K18" i="24"/>
  <c r="H18" i="24"/>
  <c r="F18" i="24"/>
  <c r="D18" i="24"/>
  <c r="J18" i="24"/>
  <c r="K34" i="24"/>
  <c r="J34" i="24"/>
  <c r="H34" i="24"/>
  <c r="F34" i="24"/>
  <c r="D34" i="24"/>
  <c r="D15" i="24"/>
  <c r="J15" i="24"/>
  <c r="H15" i="24"/>
  <c r="K15" i="24"/>
  <c r="F15" i="24"/>
  <c r="F31" i="24"/>
  <c r="D31" i="24"/>
  <c r="J31" i="24"/>
  <c r="H31" i="24"/>
  <c r="K31" i="24"/>
  <c r="K32" i="24"/>
  <c r="J32" i="24"/>
  <c r="H32" i="24"/>
  <c r="F32" i="24"/>
  <c r="D32" i="24"/>
  <c r="D7" i="24"/>
  <c r="J7" i="24"/>
  <c r="H7" i="24"/>
  <c r="K7" i="24"/>
  <c r="F7" i="24"/>
  <c r="B14" i="24"/>
  <c r="B6" i="24"/>
  <c r="D17" i="24"/>
  <c r="J17" i="24"/>
  <c r="H17" i="24"/>
  <c r="K17" i="24"/>
  <c r="F17" i="24"/>
  <c r="K20" i="24"/>
  <c r="H20" i="24"/>
  <c r="F20" i="24"/>
  <c r="D20" i="24"/>
  <c r="J20" i="24"/>
  <c r="G15" i="24"/>
  <c r="L15" i="24"/>
  <c r="I15" i="24"/>
  <c r="M15" i="24"/>
  <c r="E15" i="24"/>
  <c r="G31" i="24"/>
  <c r="L31" i="24"/>
  <c r="I31" i="24"/>
  <c r="M31" i="24"/>
  <c r="E31" i="24"/>
  <c r="F23" i="24"/>
  <c r="D23" i="24"/>
  <c r="J23" i="24"/>
  <c r="H23" i="24"/>
  <c r="K23" i="24"/>
  <c r="K26" i="24"/>
  <c r="J26" i="24"/>
  <c r="H26" i="24"/>
  <c r="F26" i="24"/>
  <c r="D26" i="24"/>
  <c r="F29" i="24"/>
  <c r="D29" i="24"/>
  <c r="J29" i="24"/>
  <c r="H29" i="24"/>
  <c r="K29" i="24"/>
  <c r="F35" i="24"/>
  <c r="D35" i="24"/>
  <c r="J35" i="24"/>
  <c r="H35" i="24"/>
  <c r="K35" i="24"/>
  <c r="G25" i="24"/>
  <c r="L25" i="24"/>
  <c r="I25" i="24"/>
  <c r="M25" i="24"/>
  <c r="E25" i="24"/>
  <c r="B45" i="24"/>
  <c r="B39" i="24"/>
  <c r="G19" i="24"/>
  <c r="L19" i="24"/>
  <c r="I19" i="24"/>
  <c r="M19" i="24"/>
  <c r="E19" i="24"/>
  <c r="G35" i="24"/>
  <c r="L35" i="24"/>
  <c r="I35" i="24"/>
  <c r="E35" i="24"/>
  <c r="M35" i="24"/>
  <c r="F27" i="24"/>
  <c r="D27" i="24"/>
  <c r="J27" i="24"/>
  <c r="H27" i="24"/>
  <c r="K27" i="24"/>
  <c r="G29" i="24"/>
  <c r="L29" i="24"/>
  <c r="I29" i="24"/>
  <c r="M29" i="24"/>
  <c r="E29" i="24"/>
  <c r="K24" i="24"/>
  <c r="J24" i="24"/>
  <c r="H24" i="24"/>
  <c r="F24" i="24"/>
  <c r="D24" i="24"/>
  <c r="K30" i="24"/>
  <c r="J30" i="24"/>
  <c r="H30" i="24"/>
  <c r="F30" i="24"/>
  <c r="D30" i="24"/>
  <c r="F33" i="24"/>
  <c r="D33" i="24"/>
  <c r="J33" i="24"/>
  <c r="H33" i="24"/>
  <c r="K33" i="24"/>
  <c r="H37" i="24"/>
  <c r="F37" i="24"/>
  <c r="D37" i="24"/>
  <c r="K37" i="24"/>
  <c r="J37" i="24"/>
  <c r="G23" i="24"/>
  <c r="L23" i="24"/>
  <c r="I23" i="24"/>
  <c r="M23" i="24"/>
  <c r="E23" i="24"/>
  <c r="D19" i="24"/>
  <c r="J19" i="24"/>
  <c r="H19" i="24"/>
  <c r="K19" i="24"/>
  <c r="F19" i="24"/>
  <c r="G7" i="24"/>
  <c r="L7" i="24"/>
  <c r="I7" i="24"/>
  <c r="E7" i="24"/>
  <c r="M7" i="24"/>
  <c r="G9" i="24"/>
  <c r="L9" i="24"/>
  <c r="I9" i="24"/>
  <c r="M9" i="24"/>
  <c r="E9" i="24"/>
  <c r="G17" i="24"/>
  <c r="L17" i="24"/>
  <c r="I17" i="24"/>
  <c r="M17" i="24"/>
  <c r="E17" i="24"/>
  <c r="G33" i="24"/>
  <c r="L33" i="24"/>
  <c r="I33" i="24"/>
  <c r="M33" i="24"/>
  <c r="E33" i="24"/>
  <c r="D9" i="24"/>
  <c r="J9" i="24"/>
  <c r="H9" i="24"/>
  <c r="K9" i="24"/>
  <c r="F9" i="24"/>
  <c r="K16" i="24"/>
  <c r="H16" i="24"/>
  <c r="F16" i="24"/>
  <c r="D16" i="24"/>
  <c r="J16" i="24"/>
  <c r="K22" i="24"/>
  <c r="J22" i="24"/>
  <c r="H22" i="24"/>
  <c r="F22" i="24"/>
  <c r="D22" i="24"/>
  <c r="F25" i="24"/>
  <c r="D25" i="24"/>
  <c r="J25" i="24"/>
  <c r="H25" i="24"/>
  <c r="K25" i="24"/>
  <c r="K28" i="24"/>
  <c r="J28" i="24"/>
  <c r="H28" i="24"/>
  <c r="F28" i="24"/>
  <c r="D28" i="24"/>
  <c r="G27" i="24"/>
  <c r="L27" i="24"/>
  <c r="I27" i="24"/>
  <c r="E27" i="24"/>
  <c r="M27" i="24"/>
  <c r="G21" i="24"/>
  <c r="L21" i="24"/>
  <c r="I21" i="24"/>
  <c r="M21" i="24"/>
  <c r="E21" i="24"/>
  <c r="M38" i="24"/>
  <c r="E38" i="24"/>
  <c r="L38" i="24"/>
  <c r="G38" i="24"/>
  <c r="I38" i="24"/>
  <c r="G20" i="24"/>
  <c r="G22" i="24"/>
  <c r="G30" i="24"/>
  <c r="M8" i="24"/>
  <c r="E8" i="24"/>
  <c r="L8" i="24"/>
  <c r="M18" i="24"/>
  <c r="E18" i="24"/>
  <c r="L18" i="24"/>
  <c r="M26" i="24"/>
  <c r="E26" i="24"/>
  <c r="L26" i="24"/>
  <c r="M34" i="24"/>
  <c r="E34" i="24"/>
  <c r="L34" i="24"/>
  <c r="G28" i="24"/>
  <c r="M16" i="24"/>
  <c r="E16" i="24"/>
  <c r="L16" i="24"/>
  <c r="M24" i="24"/>
  <c r="E24" i="24"/>
  <c r="L24" i="24"/>
  <c r="M32" i="24"/>
  <c r="E32" i="24"/>
  <c r="L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8" i="24"/>
  <c r="G26" i="24"/>
  <c r="G34" i="24"/>
  <c r="E37" i="24"/>
  <c r="M42" i="24"/>
  <c r="E42" i="24"/>
  <c r="L42" i="24"/>
  <c r="I42" i="24"/>
  <c r="G42" i="24"/>
  <c r="C14" i="24"/>
  <c r="C6" i="24"/>
  <c r="M22" i="24"/>
  <c r="E22" i="24"/>
  <c r="L22" i="24"/>
  <c r="M30" i="24"/>
  <c r="E30" i="24"/>
  <c r="L30" i="24"/>
  <c r="C45" i="24"/>
  <c r="C39" i="24"/>
  <c r="I8" i="24"/>
  <c r="I26" i="24"/>
  <c r="I34" i="24"/>
  <c r="G37" i="24"/>
  <c r="G16" i="24"/>
  <c r="G24" i="24"/>
  <c r="G32" i="24"/>
  <c r="M40" i="24"/>
  <c r="E40" i="24"/>
  <c r="L40" i="24"/>
  <c r="G40" i="24"/>
  <c r="M20" i="24"/>
  <c r="E20" i="24"/>
  <c r="L20" i="24"/>
  <c r="M28" i="24"/>
  <c r="E28" i="24"/>
  <c r="L28" i="24"/>
  <c r="I37" i="24"/>
  <c r="L37" i="24"/>
  <c r="I16" i="24"/>
  <c r="G18" i="24"/>
  <c r="I24"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4" i="24"/>
  <c r="H40" i="24"/>
  <c r="L41" i="24"/>
  <c r="H42" i="24"/>
  <c r="L43" i="24"/>
  <c r="H44" i="24"/>
  <c r="I44" i="24"/>
  <c r="L44" i="24"/>
  <c r="E44" i="24"/>
  <c r="I39" i="24" l="1"/>
  <c r="L39" i="24"/>
  <c r="M39" i="24"/>
  <c r="G39" i="24"/>
  <c r="E39" i="24"/>
  <c r="I78" i="24"/>
  <c r="I79" i="24"/>
  <c r="K77" i="24"/>
  <c r="K6" i="24"/>
  <c r="H6" i="24"/>
  <c r="F6" i="24"/>
  <c r="D6" i="24"/>
  <c r="J6" i="24"/>
  <c r="M6" i="24"/>
  <c r="E6" i="24"/>
  <c r="L6" i="24"/>
  <c r="I6" i="24"/>
  <c r="G6" i="24"/>
  <c r="I45" i="24"/>
  <c r="G45" i="24"/>
  <c r="M45" i="24"/>
  <c r="E45" i="24"/>
  <c r="L45" i="24"/>
  <c r="H39" i="24"/>
  <c r="F39" i="24"/>
  <c r="D39" i="24"/>
  <c r="K39" i="24"/>
  <c r="J39" i="24"/>
  <c r="K14" i="24"/>
  <c r="H14" i="24"/>
  <c r="F14" i="24"/>
  <c r="D14" i="24"/>
  <c r="J14" i="24"/>
  <c r="M14" i="24"/>
  <c r="E14" i="24"/>
  <c r="L14" i="24"/>
  <c r="I14" i="24"/>
  <c r="G14" i="24"/>
  <c r="H45" i="24"/>
  <c r="F45" i="24"/>
  <c r="D45" i="24"/>
  <c r="K45" i="24"/>
  <c r="J45" i="24"/>
  <c r="J79" i="24"/>
  <c r="J78" i="24"/>
  <c r="K79" i="24" l="1"/>
  <c r="K78" i="24"/>
  <c r="I81" i="24" s="1"/>
  <c r="I83" i="24"/>
  <c r="I82" i="24"/>
</calcChain>
</file>

<file path=xl/sharedStrings.xml><?xml version="1.0" encoding="utf-8"?>
<sst xmlns="http://schemas.openxmlformats.org/spreadsheetml/2006/main" count="1665" uniqueCount="521">
  <si>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</si>
  <si>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</si>
  <si>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</si>
  <si>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</si>
  <si>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</si>
  <si>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</si>
  <si>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</si>
  <si>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</si>
  <si>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</si>
  <si>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</si>
  <si>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</si>
  <si>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</si>
  <si>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</si>
  <si>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Hagen (347)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</si>
  <si>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</si>
  <si>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</si>
  <si>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</si>
  <si>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</si>
  <si>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</si>
  <si>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</si>
  <si>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</si>
  <si>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</si>
  <si>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</si>
  <si>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</si>
  <si>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</si>
  <si>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</si>
  <si>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</si>
  <si>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</si>
  <si>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</si>
  <si>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</si>
  <si>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</si>
  <si>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</si>
  <si>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</si>
  <si>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</si>
  <si>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</si>
  <si>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</si>
  <si>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</si>
  <si>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</si>
  <si>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</si>
  <si>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</si>
  <si>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</si>
  <si>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</si>
  <si>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</si>
  <si>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</si>
  <si>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</si>
  <si>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</si>
  <si>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</si>
  <si>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</si>
  <si>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</si>
  <si>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</si>
  <si>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</si>
  <si>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</si>
  <si>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</si>
  <si>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</si>
  <si>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</si>
  <si>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</si>
  <si>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</si>
  <si>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</si>
  <si>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</si>
  <si>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</si>
  <si>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</si>
  <si>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</si>
  <si>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</si>
  <si>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</si>
  <si>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</si>
  <si>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</si>
  <si>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</si>
  <si>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</si>
  <si>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</si>
  <si>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</si>
  <si>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</si>
  <si>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</si>
  <si>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</si>
  <si>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</si>
  <si>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</si>
  <si>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</si>
  <si>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</si>
  <si>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</si>
  <si>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</si>
  <si>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</si>
  <si>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</si>
  <si>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</si>
  <si>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</si>
  <si>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</si>
  <si>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</si>
  <si>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</si>
  <si>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</si>
  <si>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</si>
  <si>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</si>
  <si>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</si>
  <si>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</si>
  <si>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</si>
  <si>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Hagen (347);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</si>
  <si>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</si>
  <si>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</si>
  <si>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</si>
  <si>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</si>
  <si>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</si>
  <si>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</si>
  <si>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</si>
  <si>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</si>
  <si>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</si>
  <si>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</si>
  <si>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</si>
  <si>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</si>
  <si>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</si>
  <si>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</si>
  <si>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</si>
  <si>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</si>
  <si>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</si>
  <si>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</si>
  <si>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</si>
  <si>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</si>
  <si>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</si>
  <si>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</si>
  <si>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</si>
  <si>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</si>
  <si>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</si>
  <si>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</si>
  <si>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</si>
  <si>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</si>
  <si>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</si>
  <si>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</si>
  <si>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</si>
  <si>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</si>
  <si>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</si>
  <si>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</si>
  <si>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</si>
  <si>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</si>
  <si>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</si>
  <si>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</si>
  <si>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</si>
  <si>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</si>
  <si>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</si>
  <si>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</si>
  <si>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</si>
  <si>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</si>
  <si>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</si>
  <si>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</si>
  <si>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</si>
  <si>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</si>
  <si>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</si>
  <si>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</si>
  <si>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</si>
  <si>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</si>
  <si>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</si>
  <si>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</si>
  <si>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</si>
  <si>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</si>
  <si>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</si>
  <si>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</si>
  <si>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</si>
  <si>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</si>
  <si>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</si>
  <si>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</si>
  <si>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</si>
  <si>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</si>
  <si>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</si>
  <si>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</si>
  <si>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</si>
  <si>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</si>
  <si>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</si>
  <si>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</si>
  <si>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</si>
  <si>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</si>
  <si>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</si>
  <si>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</si>
  <si>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</si>
  <si>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</si>
  <si>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</si>
  <si>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</si>
  <si>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</si>
  <si>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</si>
  <si>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</si>
  <si>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</si>
  <si>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</si>
  <si>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</si>
  <si>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</si>
  <si>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</si>
  <si>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</si>
  <si>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</si>
  <si>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</si>
  <si>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</si>
  <si>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Hagen (347)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</si>
  <si>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</si>
  <si>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</si>
  <si>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</si>
  <si>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</si>
  <si>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</si>
  <si>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</si>
  <si>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</si>
  <si>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</si>
  <si>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</si>
  <si>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</si>
  <si>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</si>
  <si>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</si>
  <si>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</si>
  <si>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</si>
  <si>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</si>
  <si>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</si>
  <si>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</si>
  <si>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</si>
  <si>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</si>
  <si>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</si>
  <si>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</si>
  <si>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</si>
  <si>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</si>
  <si>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</si>
  <si>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</si>
  <si>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</si>
  <si>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</si>
  <si>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</si>
  <si>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</si>
  <si>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</si>
  <si>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</si>
  <si>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</si>
  <si>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</si>
  <si>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</si>
  <si>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</si>
  <si>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</si>
  <si>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</si>
  <si>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</si>
  <si>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</si>
  <si>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</si>
  <si>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</si>
  <si>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</si>
  <si>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</si>
  <si>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</si>
  <si>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</si>
  <si>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</si>
  <si>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</si>
  <si>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</si>
  <si>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</si>
  <si>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</si>
  <si>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</si>
  <si>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</si>
  <si>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</si>
  <si>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</si>
  <si>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</si>
  <si>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</si>
  <si>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</si>
  <si>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</si>
  <si>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</si>
  <si>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</si>
  <si>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</si>
  <si>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</si>
  <si>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</si>
  <si>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</si>
  <si>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</si>
  <si>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</si>
  <si>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</si>
  <si>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</si>
  <si>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</si>
  <si>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</si>
  <si>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</si>
  <si>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</si>
  <si>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</si>
  <si>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</si>
  <si>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</si>
  <si>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</si>
  <si>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</si>
  <si>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</si>
  <si>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</si>
  <si>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</si>
  <si>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</si>
  <si>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</si>
  <si>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</si>
  <si>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</si>
  <si>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</si>
  <si>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</si>
  <si>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</si>
  <si>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</si>
  <si>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</si>
  <si>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</si>
  <si>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</si>
  <si>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</si>
  <si>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</si>
  <si>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</si>
  <si>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</si>
  <si>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</si>
  <si>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</si>
  <si>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</si>
  <si>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</si>
  <si>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</si>
  <si>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</si>
  <si>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</si>
  <si>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</si>
  <si>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</si>
  <si>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</si>
  <si>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</si>
  <si>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</si>
  <si>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</si>
  <si>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</si>
  <si>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</si>
  <si>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</si>
  <si>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</si>
  <si>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</si>
  <si>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</si>
  <si>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</si>
  <si>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</si>
  <si>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</si>
  <si>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</si>
  <si>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</si>
  <si>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</si>
  <si>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</si>
  <si>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</si>
  <si>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</si>
  <si>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</si>
  <si>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</si>
  <si>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</si>
  <si>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</si>
  <si>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</si>
  <si>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</si>
  <si>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</si>
  <si>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</si>
  <si>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</si>
  <si>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</si>
  <si>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</si>
  <si>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</si>
  <si>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</si>
  <si>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</si>
  <si>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</si>
  <si>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</si>
  <si>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</si>
  <si>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</si>
  <si>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</si>
  <si>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</si>
  <si>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</si>
  <si>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</si>
  <si>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</si>
  <si>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</si>
  <si>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</si>
  <si>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</si>
  <si>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</si>
  <si>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</si>
  <si>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</si>
  <si>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</si>
  <si>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</si>
  <si>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</si>
  <si>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</si>
  <si>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</si>
  <si>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</si>
  <si>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</si>
  <si>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</si>
  <si>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</si>
  <si>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</si>
  <si>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</si>
  <si>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</si>
  <si>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</si>
  <si>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</si>
  <si>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</si>
  <si>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</si>
  <si>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</si>
  <si>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</si>
  <si>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</si>
  <si>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</si>
  <si>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</si>
  <si>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</si>
  <si>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</si>
  <si>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</si>
  <si>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</si>
  <si>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</si>
  <si>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</si>
  <si>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</si>
  <si>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</si>
  <si>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</si>
  <si>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</si>
  <si>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</si>
  <si>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</si>
  <si>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</si>
  <si>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</si>
  <si>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</si>
  <si>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</si>
  <si>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</si>
  <si>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Hagen (347);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</si>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</sst>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{E2D70607-5EF1-4416-94F2-1D31B1EDED51}</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F682-4AFF-B64A-DED63A343EC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{992B4B05-611F-4841-B049-2B7A6B4B9CA9}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F682-4AFF-B64A-DED63A343EC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{0A7141A6-0029-451C-96B9-29BAFCBCC295}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682-4AFF-B64A-DED63A343EC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{317E1E67-8485-4576-AFF6-F51FEFC0BBC8}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682-4AFF-B64A-DED63A343EC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-0.28922273455963771</c:v>
                </c:pt>
                <c:pt idx="1">
                  <c:v>1.3225681822425275</c:v>
                </c:pt>
                <c:pt idx="2">
                  <c:v>1.1186464311118853</c:v>
                </c:pt>
                <c:pt idx="3">
                  <c:v>1.0875687030768</c:v>
                </c:pt>
              </c:numCache>
            </c:numRef>
          </c:val>
          <c:extLst>
            <c:ext xmlns:c16="http://schemas.microsoft.com/office/drawing/2014/chart" uri="{C3380CC4-5D6E-409C-BE32-E72D297353CC}">
              <c16:uniqueId val="{00000004-F682-4AFF-B64A-DED63A343EC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{06E041D4-D6C0-4E1F-86A3-722645EFCD60}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682-4AFF-B64A-DED63A343EC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{8F796745-BFA5-40C2-915F-5C299A709FF5}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682-4AFF-B64A-DED63A343EC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{6B3E5E0A-9B1E-4F7F-BAC6-48D2EEF6CCA1}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682-4AFF-B64A-DED63A343EC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{D7BB0BA5-BD6D-48C5-996A-F39854F8EBD6}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682-4AFF-B64A-DED63A343E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682-4AFF-B64A-DED63A343EC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682-4AFF-B64A-DED63A343EC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{2BE18612-CEA2-4500-A1DC-8ECBD526B79B}</c15:txfldGUID>
                      <c15:f>Daten_Diagramme!$E$6</c15:f>
                      <c15:dlblFieldTableCache>
                        <c:ptCount val="1"/>
                        <c:pt idx="0">
                          <c:v>-5.3</c:v>
                        </c:pt>
                      </c15:dlblFieldTableCache>
                    </c15:dlblFTEntry>
                  </c15:dlblFieldTable>
                  <c15:showDataLabelsRange val="0"/>
                </c:ext>
                <c:ext xmlns:c16="http://schemas.microsoft.com/office/drawing/2014/chart" uri="{C3380CC4-5D6E-409C-BE32-E72D297353CC}">
                  <c16:uniqueId val="{00000000-FD91-460E-B003-5D4753B341AB}"/>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{B2E54C5C-C1FD-4A90-9C87-25AC7E5C4A1A}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D91-460E-B003-5D4753B341A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{79CC7C76-9CD1-4A75-9159-5B210EBD513A}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D91-460E-B003-5D4753B341A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{F64CD317-4D2F-42CF-8DD7-D64743AD9061}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D91-460E-B003-5D4753B341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-5.2573055197260148</c:v>
                </c:pt>
                <c:pt idx="1">
                  <c:v>-3.156552267354261</c:v>
                </c:pt>
                <c:pt idx="2">
                  <c:v>-2.7637010795899166</c:v>
                </c:pt>
                <c:pt idx="3">
                  <c:v>-2.8655893304673015</c:v>
                </c:pt>
              </c:numCache>
            </c:numRef>
          </c:val>
          <c:extLst>
            <c:ext xmlns:c16="http://schemas.microsoft.com/office/drawing/2014/chart" uri="{C3380CC4-5D6E-409C-BE32-E72D297353CC}">
              <c16:uniqueId val="{00000004-FD91-460E-B003-5D4753B341A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{6D038B36-03BB-435F-BA71-BF6D98BAD917}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D91-460E-B003-5D4753B341A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{778015D7-52E2-45A9-963A-3AD6AB211906}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D91-460E-B003-5D4753B341A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{9A2C2127-A2CD-4BD8-81D2-DFEECABFBC10}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D91-460E-B003-5D4753B341A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{D9020AD4-4B38-42A8-AEE1-ECD43F4C0D6C}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D91-460E-B003-5D4753B341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D91-460E-B003-5D4753B341A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D91-460E-B003-5D4753B341A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{0A828C0C-386A-49C5-B5B4-55FCC641E006}</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6DF1-4FC1-BBA2-C39F969DB2EF}"/>
                </c:ext>
              </c:extLst>
            </c:dLbl>
            <c:dLbl>
              <c:idx val="1"/>
              <c:tx>
                <c:strRef>
                  <c:f>Daten_Diagramme!$D$15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{8928248E-5EAA-4899-8F19-B3ABF6F71598}</c15:txfldGUID>
                      <c15:f>Daten_Diagramme!$D$15</c15:f>
                      <c15:dlblFieldTableCache>
                        <c:ptCount val="1"/>
                        <c:pt idx="0">
                          <c:v>5.3</c:v>
                        </c:pt>
                      </c15:dlblFieldTableCache>
                    </c15:dlblFTEntry>
                  </c15:dlblFieldTable>
                  <c15:showDataLabelsRange val="0"/>
                </c:ext>
                <c:ext xmlns:c16="http://schemas.microsoft.com/office/drawing/2014/chart" uri="{C3380CC4-5D6E-409C-BE32-E72D297353CC}">
                  <c16:uniqueId val="{00000001-6DF1-4FC1-BBA2-C39F969DB2EF}"/>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{57112204-74E2-4B5A-9E2E-41046027563D}</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6DF1-4FC1-BBA2-C39F969DB2EF}"/>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{99D6E341-8378-49AD-8215-DC5B2A3810EE}</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6DF1-4FC1-BBA2-C39F969DB2EF}"/>
                </c:ext>
              </c:extLst>
            </c:dLbl>
            <c:dLbl>
              <c:idx val="4"/>
              <c:tx>
                <c:strRef>
                  <c:f>Daten_Diagramme!$D$18</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{6FFA3B6C-2C11-40F4-8C6E-21FA81C6CB5D}</c15:txfldGUID>
                      <c15:f>Daten_Diagramme!$D$18</c15:f>
                      <c15:dlblFieldTableCache>
                        <c:ptCount val="1"/>
                        <c:pt idx="0">
                          <c:v>-12.8</c:v>
                        </c:pt>
                      </c15:dlblFieldTableCache>
                    </c15:dlblFTEntry>
                  </c15:dlblFieldTable>
                  <c15:showDataLabelsRange val="0"/>
                </c:ext>
                <c:ext xmlns:c16="http://schemas.microsoft.com/office/drawing/2014/chart" uri="{C3380CC4-5D6E-409C-BE32-E72D297353CC}">
                  <c16:uniqueId val="{00000004-6DF1-4FC1-BBA2-C39F969DB2EF}"/>
                </c:ext>
              </c:extLst>
            </c:dLbl>
            <c:dLbl>
              <c:idx val="5"/>
              <c:tx>
                <c:strRef>
                  <c:f>Daten_Diagramme!$D$19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{D38CD70A-4902-4448-9D3F-4A6B6ABF89D6}</c15:txfldGUID>
                      <c15:f>Daten_Diagramme!$D$19</c15:f>
                      <c15:dlblFieldTableCache>
                        <c:ptCount val="1"/>
                        <c:pt idx="0">
                          <c:v>-2.5</c:v>
                        </c:pt>
                      </c15:dlblFieldTableCache>
                    </c15:dlblFTEntry>
                  </c15:dlblFieldTable>
                  <c15:showDataLabelsRange val="0"/>
                </c:ext>
                <c:ext xmlns:c16="http://schemas.microsoft.com/office/drawing/2014/chart" uri="{C3380CC4-5D6E-409C-BE32-E72D297353CC}">
                  <c16:uniqueId val="{00000005-6DF1-4FC1-BBA2-C39F969DB2EF}"/>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{4F60BBF0-B73A-4A34-A07B-1DFBE2145BD2}</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6DF1-4FC1-BBA2-C39F969DB2EF}"/>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{55F2C5ED-E957-43E2-9BE5-1B052B7A7BBB}</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6DF1-4FC1-BBA2-C39F969DB2EF}"/>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{83B9AEA6-8FC3-4290-ABC1-4317224B6D62}</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6DF1-4FC1-BBA2-C39F969DB2EF}"/>
                </c:ext>
              </c:extLst>
            </c:dLbl>
            <c:dLbl>
              <c:idx val="9"/>
              <c:tx>
                <c:strRef>
                  <c:f>Daten_Diagramme!$D$23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{6A1507EA-6FC4-4077-9814-548497FD56B2}</c15:txfldGUID>
                      <c15:f>Daten_Diagramme!$D$23</c15:f>
                      <c15:dlblFieldTableCache>
                        <c:ptCount val="1"/>
                        <c:pt idx="0">
                          <c:v>4.3</c:v>
                        </c:pt>
                      </c15:dlblFieldTableCache>
                    </c15:dlblFTEntry>
                  </c15:dlblFieldTable>
                  <c15:showDataLabelsRange val="0"/>
                </c:ext>
                <c:ext xmlns:c16="http://schemas.microsoft.com/office/drawing/2014/chart" uri="{C3380CC4-5D6E-409C-BE32-E72D297353CC}">
                  <c16:uniqueId val="{00000009-6DF1-4FC1-BBA2-C39F969DB2EF}"/>
                </c:ext>
              </c:extLst>
            </c:dLbl>
            <c:dLbl>
              <c:idx val="10"/>
              <c:tx>
                <c:strRef>
                  <c:f>Daten_Diagramme!$D$24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{F4AD99AB-FC57-4286-BB01-C268F38A8E2C}</c15:txfldGUID>
                      <c15:f>Daten_Diagramme!$D$24</c15:f>
                      <c15:dlblFieldTableCache>
                        <c:ptCount val="1"/>
                        <c:pt idx="0">
                          <c:v>-3.6</c:v>
                        </c:pt>
                      </c15:dlblFieldTableCache>
                    </c15:dlblFTEntry>
                  </c15:dlblFieldTable>
                  <c15:showDataLabelsRange val="0"/>
                </c:ext>
                <c:ext xmlns:c16="http://schemas.microsoft.com/office/drawing/2014/chart" uri="{C3380CC4-5D6E-409C-BE32-E72D297353CC}">
                  <c16:uniqueId val="{0000000A-6DF1-4FC1-BBA2-C39F969DB2EF}"/>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{2975C9DC-AF86-4AFB-A2C6-E6ADDCFE04B3}</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6DF1-4FC1-BBA2-C39F969DB2EF}"/>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{DF9A101E-2C3E-4067-B7E4-A9D3BBEDAB30}</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6DF1-4FC1-BBA2-C39F969DB2EF}"/>
                </c:ext>
              </c:extLst>
            </c:dLbl>
            <c:dLbl>
              <c:idx val="13"/>
              <c:tx>
                <c:strRef>
                  <c:f>Daten_Diagramme!$D$27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{1616A01D-BE50-4CAB-9807-80FC0C4109FD}</c15:txfldGUID>
                      <c15:f>Daten_Diagramme!$D$27</c15:f>
                      <c15:dlblFieldTableCache>
                        <c:ptCount val="1"/>
                        <c:pt idx="0">
                          <c:v>4.2</c:v>
                        </c:pt>
                      </c15:dlblFieldTableCache>
                    </c15:dlblFTEntry>
                  </c15:dlblFieldTable>
                  <c15:showDataLabelsRange val="0"/>
                </c:ext>
                <c:ext xmlns:c16="http://schemas.microsoft.com/office/drawing/2014/chart" uri="{C3380CC4-5D6E-409C-BE32-E72D297353CC}">
                  <c16:uniqueId val="{0000000D-6DF1-4FC1-BBA2-C39F969DB2EF}"/>
                </c:ext>
              </c:extLst>
            </c:dLbl>
            <c:dLbl>
              <c:idx val="14"/>
              <c:tx>
                <c:strRef>
                  <c:f>Daten_Diagramme!$D$28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{7691AB5B-FCDC-43BC-A2F0-CF338E446943}</c15:txfldGUID>
                      <c15:f>Daten_Diagramme!$D$28</c15:f>
                      <c15:dlblFieldTableCache>
                        <c:ptCount val="1"/>
                        <c:pt idx="0">
                          <c:v>-8.6</c:v>
                        </c:pt>
                      </c15:dlblFieldTableCache>
                    </c15:dlblFTEntry>
                  </c15:dlblFieldTable>
                  <c15:showDataLabelsRange val="0"/>
                </c:ext>
                <c:ext xmlns:c16="http://schemas.microsoft.com/office/drawing/2014/chart" uri="{C3380CC4-5D6E-409C-BE32-E72D297353CC}">
                  <c16:uniqueId val="{0000000E-6DF1-4FC1-BBA2-C39F969DB2EF}"/>
                </c:ext>
              </c:extLst>
            </c:dLbl>
            <c:dLbl>
              <c:idx val="15"/>
              <c:tx>
                <c:strRef>
                  <c:f>Daten_Diagramme!$D$29</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{453F3DDF-4DFE-4055-B113-634D3DDBC7B6}</c15:txfldGUID>
                      <c15:f>Daten_Diagramme!$D$29</c15:f>
                      <c15:dlblFieldTableCache>
                        <c:ptCount val="1"/>
                        <c:pt idx="0">
                          <c:v>-13.9</c:v>
                        </c:pt>
                      </c15:dlblFieldTableCache>
                    </c15:dlblFTEntry>
                  </c15:dlblFieldTable>
                  <c15:showDataLabelsRange val="0"/>
                </c:ext>
                <c:ext xmlns:c16="http://schemas.microsoft.com/office/drawing/2014/chart" uri="{C3380CC4-5D6E-409C-BE32-E72D297353CC}">
                  <c16:uniqueId val="{0000000F-6DF1-4FC1-BBA2-C39F969DB2EF}"/>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{4501478B-70CF-405D-A103-A623B64440C2}</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6DF1-4FC1-BBA2-C39F969DB2EF}"/>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{F501DDA5-E184-42A9-8EE7-4618A7CD4911}</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6DF1-4FC1-BBA2-C39F969DB2EF}"/>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{CA1A5850-86EA-44D2-85D8-6306B14D3DDF}</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6DF1-4FC1-BBA2-C39F969DB2EF}"/>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{0F016197-E9D2-436F-B94C-672429367313}</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6DF1-4FC1-BBA2-C39F969DB2EF}"/>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{9C4049D6-04CC-42FE-A8D2-4D341DA70F00}</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6DF1-4FC1-BBA2-C39F969DB2E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{D4FAE011-F680-4C65-9FE0-9413BE344362}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DF1-4FC1-BBA2-C39F969DB2E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{14BE12FD-F208-4386-BB8E-102DAE2716FC}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DF1-4FC1-BBA2-C39F969DB2EF}"/>
                </c:ext>
              </c:extLst>
            </c:dLbl>
            <c:dLbl>
              <c:idx val="23"/>
              <c:tx>
                <c:strRef>
                  <c:f>Daten_Diagramme!$D$37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{188A3C32-CB21-4B04-AF7B-41F2E59CC512}</c15:txfldGUID>
                      <c15:f>Daten_Diagramme!$D$37</c15:f>
                      <c15:dlblFieldTableCache>
                        <c:ptCount val="1"/>
                        <c:pt idx="0">
                          <c:v>5.3</c:v>
                        </c:pt>
                      </c15:dlblFieldTableCache>
                    </c15:dlblFTEntry>
                  </c15:dlblFieldTable>
                  <c15:showDataLabelsRange val="0"/>
                </c:ext>
                <c:ext xmlns:c16="http://schemas.microsoft.com/office/drawing/2014/chart" uri="{C3380CC4-5D6E-409C-BE32-E72D297353CC}">
                  <c16:uniqueId val="{00000017-6DF1-4FC1-BBA2-C39F969DB2EF}"/>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{C9E41AF8-6BE1-49F3-B10A-DF5F6B002281}</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6DF1-4FC1-BBA2-C39F969DB2EF}"/>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{F5246C25-6C18-43F6-A79F-E8575EB57513}</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6DF1-4FC1-BBA2-C39F969DB2E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{389B85BB-AC03-4DD4-94BD-CBE1CE5DEFD2}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DF1-4FC1-BBA2-C39F969DB2E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{DC9DFAC5-2078-4C5A-B55E-0DB9C0786992}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DF1-4FC1-BBA2-C39F969DB2E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{B544B703-96DA-4D69-9046-590F554E2068}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DF1-4FC1-BBA2-C39F969DB2E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{A23D3443-045E-4F88-9BEA-35BF22C62621}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DF1-4FC1-BBA2-C39F969DB2E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{7F487E38-BB32-45A6-B943-8E99AE80C789}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DF1-4FC1-BBA2-C39F969DB2EF}"/>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{E1F22941-C50E-4143-A375-F6778936BEF4}</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6DF1-4FC1-BBA2-C39F969DB2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-0.28922273455963771</c:v>
                </c:pt>
                <c:pt idx="1">
                  <c:v>5.3191489361702127</c:v>
                </c:pt>
                <c:pt idx="2">
                  <c:v>2.003338898163606</c:v>
                </c:pt>
                <c:pt idx="3">
                  <c:v>-2.7578998150679426</c:v>
                </c:pt>
                <c:pt idx="4">
                  <c:v>-12.809364548494983</c:v>
                </c:pt>
                <c:pt idx="5">
                  <c:v>-2.5351480705952736</c:v>
                </c:pt>
                <c:pt idx="6">
                  <c:v>0.42155977115326709</c:v>
                </c:pt>
                <c:pt idx="7">
                  <c:v>1.3391149088126515</c:v>
                </c:pt>
                <c:pt idx="8">
                  <c:v>-0.45339851758397731</c:v>
                </c:pt>
                <c:pt idx="9">
                  <c:v>4.3357020778987136</c:v>
                </c:pt>
                <c:pt idx="10">
                  <c:v>-3.6144578313253013</c:v>
                </c:pt>
                <c:pt idx="11">
                  <c:v>-1.9047619047619047</c:v>
                </c:pt>
                <c:pt idx="12">
                  <c:v>0.34645669291338582</c:v>
                </c:pt>
                <c:pt idx="13">
                  <c:v>4.2154300647653677</c:v>
                </c:pt>
                <c:pt idx="14">
                  <c:v>-8.5876720526630752</c:v>
                </c:pt>
                <c:pt idx="15">
                  <c:v>-13.861780521808404</c:v>
                </c:pt>
                <c:pt idx="16">
                  <c:v>3.3572872220974626</c:v>
                </c:pt>
                <c:pt idx="17">
                  <c:v>3.2064128256513027</c:v>
                </c:pt>
                <c:pt idx="18">
                  <c:v>2.261338815366825</c:v>
                </c:pt>
                <c:pt idx="19">
                  <c:v>3.0933270841877087</c:v>
                </c:pt>
                <c:pt idx="20">
                  <c:v>5.2777411267977303E-2</c:v>
                </c:pt>
                <c:pt idx="21">
                  <c:v>0</c:v>
                </c:pt>
                <c:pt idx="23">
                  <c:v>5.3191489361702127</c:v>
                </c:pt>
                <c:pt idx="24">
                  <c:v>-2.0321747103442527</c:v>
                </c:pt>
                <c:pt idx="25">
                  <c:v>0.55998152638263476</c:v>
                </c:pt>
              </c:numCache>
            </c:numRef>
          </c:val>
          <c:extLst>
            <c:ext xmlns:c16="http://schemas.microsoft.com/office/drawing/2014/chart" uri="{C3380CC4-5D6E-409C-BE32-E72D297353CC}">
              <c16:uniqueId val="{00000020-6DF1-4FC1-BBA2-C39F969DB2E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{42500AAE-FB47-4441-BFF4-AAB91F3F22F2}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DF1-4FC1-BBA2-C39F969DB2E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{82B76B97-5E7C-460D-B3E5-A1A58248EDE4}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DF1-4FC1-BBA2-C39F969DB2E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{7AFCA345-E213-4811-A4F7-CB7DD60379F6}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DF1-4FC1-BBA2-C39F969DB2E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{6E285ED0-A215-4C60-BF73-FA6CDF12FFC9}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DF1-4FC1-BBA2-C39F969DB2E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{197493F7-A60B-46EB-B59B-3F93B8575279}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DF1-4FC1-BBA2-C39F969DB2E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{809D28A4-957A-4D59-99E8-A6B9C4C8A9D2}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DF1-4FC1-BBA2-C39F969DB2E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{C04DD6FF-A95A-4657-8395-1302AFA325D6}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DF1-4FC1-BBA2-C39F969DB2E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{23558630-872F-48EC-8FA8-66D20285D0CF}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DF1-4FC1-BBA2-C39F969DB2E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{B0908309-EC45-45AE-B946-4827ED3A141F}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DF1-4FC1-BBA2-C39F969DB2E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{A2A605E2-A1A0-47B5-A564-56D0E5E76B86}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DF1-4FC1-BBA2-C39F969DB2E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{CB4E0D4E-003E-40E7-B067-634E34154F69}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DF1-4FC1-BBA2-C39F969DB2E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{3BB12311-7497-4C29-A579-89571E10F18E}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DF1-4FC1-BBA2-C39F969DB2E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{11F5CA87-AF02-4697-A1A9-39BE9B1FE22D}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DF1-4FC1-BBA2-C39F969DB2E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{0E4C9D08-0D3C-40D4-932A-6D112B67D17B}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DF1-4FC1-BBA2-C39F969DB2E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{A64F9942-8A7C-4C62-A6CF-CAC5CA2658ED}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DF1-4FC1-BBA2-C39F969DB2E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{49763A59-0529-4AFF-8367-8003C1020CBC}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DF1-4FC1-BBA2-C39F969DB2E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{47E4C830-7CF2-40F9-87FE-AC7F0E0AA956}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DF1-4FC1-BBA2-C39F969DB2E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{B4E8269E-CE67-445A-B5CB-DE9ACF50EB6E}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DF1-4FC1-BBA2-C39F969DB2E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{894852CA-5CFD-465D-9DC0-10A1852CC211}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DF1-4FC1-BBA2-C39F969DB2E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{0C5DE5B5-F528-4712-8DFB-000A3E0B5D5E}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DF1-4FC1-BBA2-C39F969DB2E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{328CA444-1810-4E0F-A13A-7B3C56928750}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DF1-4FC1-BBA2-C39F969DB2E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{4452723D-E9EC-4727-994B-B50873BBFCF3}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DF1-4FC1-BBA2-C39F969DB2E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{3DC9B9EE-3606-4399-AAE9-8FA9C35A4C39}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DF1-4FC1-BBA2-C39F969DB2E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{478D8ADA-0535-4625-BCD9-7F09897DA135}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DF1-4FC1-BBA2-C39F969DB2E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{88C62217-8A55-4ECC-B8F0-73C8EFA7FD54}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DF1-4FC1-BBA2-C39F969DB2E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{640C71C1-6DFB-4277-BF67-F77C14808EF6}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DF1-4FC1-BBA2-C39F969DB2E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{64B1DC9D-28E4-4743-B164-99ABFD405DD9}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DF1-4FC1-BBA2-C39F969DB2E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{37D7A0C6-3006-4DF3-AD88-E4621BE75BC0}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DF1-4FC1-BBA2-C39F969DB2E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{5062084E-BA99-40FF-AF7F-7200F642FB89}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DF1-4FC1-BBA2-C39F969DB2E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{0547E24A-6F42-42D1-B1C8-8DEECCD35C39}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DF1-4FC1-BBA2-C39F969DB2E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{0446B0DC-759A-467C-89D8-BB97549BEFE4}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DF1-4FC1-BBA2-C39F969DB2E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{573AC70E-0C8D-4CD7-B5AD-E7F34026DC54}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DF1-4FC1-BBA2-C39F969DB2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DF1-4FC1-BBA2-C39F969DB2E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DF1-4FC1-BBA2-C39F969DB2E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{D894F370-67F0-41E5-8318-8B4AFB04926F}</c15:txfldGUID>
                      <c15:f>Daten_Diagramme!$E$14</c15:f>
                      <c15:dlblFieldTableCache>
                        <c:ptCount val="1"/>
                        <c:pt idx="0">
                          <c:v>-5.3</c:v>
                        </c:pt>
                      </c15:dlblFieldTableCache>
                    </c15:dlblFTEntry>
                  </c15:dlblFieldTable>
                  <c15:showDataLabelsRange val="0"/>
                </c:ext>
                <c:ext xmlns:c16="http://schemas.microsoft.com/office/drawing/2014/chart" uri="{C3380CC4-5D6E-409C-BE32-E72D297353CC}">
                  <c16:uniqueId val="{00000000-6812-4A54-97E8-41CBF2395905}"/>
                </c:ext>
              </c:extLst>
            </c:dLbl>
            <c:dLbl>
              <c:idx val="1"/>
              <c:tx>
                <c:strRef>
                  <c:f>Daten_Diagramme!$E$15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{D42011C0-3593-44C9-B32D-F03E9AA015F2}</c15:txfldGUID>
                      <c15:f>Daten_Diagramme!$E$15</c15:f>
                      <c15:dlblFieldTableCache>
                        <c:ptCount val="1"/>
                        <c:pt idx="0">
                          <c:v>3.4</c:v>
                        </c:pt>
                      </c15:dlblFieldTableCache>
                    </c15:dlblFTEntry>
                  </c15:dlblFieldTable>
                  <c15:showDataLabelsRange val="0"/>
                </c:ext>
                <c:ext xmlns:c16="http://schemas.microsoft.com/office/drawing/2014/chart" uri="{C3380CC4-5D6E-409C-BE32-E72D297353CC}">
                  <c16:uniqueId val="{00000001-6812-4A54-97E8-41CBF2395905}"/>
                </c:ext>
              </c:extLst>
            </c:dLbl>
            <c:dLbl>
              <c:idx val="2"/>
              <c:tx>
                <c:strRef>
                  <c:f>Daten_Diagramme!$E$16</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{28B6D899-FDE7-4F6E-BF58-7DBE13256145}</c15:txfldGUID>
                      <c15:f>Daten_Diagramme!$E$16</c15:f>
                      <c15:dlblFieldTableCache>
                        <c:ptCount val="1"/>
                        <c:pt idx="0">
                          <c:v>20.9</c:v>
                        </c:pt>
                      </c15:dlblFieldTableCache>
                    </c15:dlblFTEntry>
                  </c15:dlblFieldTable>
                  <c15:showDataLabelsRange val="0"/>
                </c:ext>
                <c:ext xmlns:c16="http://schemas.microsoft.com/office/drawing/2014/chart" uri="{C3380CC4-5D6E-409C-BE32-E72D297353CC}">
                  <c16:uniqueId val="{00000002-6812-4A54-97E8-41CBF2395905}"/>
                </c:ext>
              </c:extLst>
            </c:dLbl>
            <c:dLbl>
              <c:idx val="3"/>
              <c:tx>
                <c:strRef>
                  <c:f>Daten_Diagramme!$E$17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{63EA11D6-F71D-4F10-B5B2-277813B54D4E}</c15:txfldGUID>
                      <c15:f>Daten_Diagramme!$E$17</c15:f>
                      <c15:dlblFieldTableCache>
                        <c:ptCount val="1"/>
                        <c:pt idx="0">
                          <c:v>-9.8</c:v>
                        </c:pt>
                      </c15:dlblFieldTableCache>
                    </c15:dlblFTEntry>
                  </c15:dlblFieldTable>
                  <c15:showDataLabelsRange val="0"/>
                </c:ext>
                <c:ext xmlns:c16="http://schemas.microsoft.com/office/drawing/2014/chart" uri="{C3380CC4-5D6E-409C-BE32-E72D297353CC}">
                  <c16:uniqueId val="{00000003-6812-4A54-97E8-41CBF2395905}"/>
                </c:ext>
              </c:extLst>
            </c:dLbl>
            <c:dLbl>
              <c:idx val="4"/>
              <c:tx>
                <c:strRef>
                  <c:f>Daten_Diagramme!$E$18</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{38D5F16A-A7A1-4815-9255-585A3C6A4FDF}</c15:txfldGUID>
                      <c15:f>Daten_Diagramme!$E$18</c15:f>
                      <c15:dlblFieldTableCache>
                        <c:ptCount val="1"/>
                        <c:pt idx="0">
                          <c:v>-10.1</c:v>
                        </c:pt>
                      </c15:dlblFieldTableCache>
                    </c15:dlblFTEntry>
                  </c15:dlblFieldTable>
                  <c15:showDataLabelsRange val="0"/>
                </c:ext>
                <c:ext xmlns:c16="http://schemas.microsoft.com/office/drawing/2014/chart" uri="{C3380CC4-5D6E-409C-BE32-E72D297353CC}">
                  <c16:uniqueId val="{00000004-6812-4A54-97E8-41CBF2395905}"/>
                </c:ext>
              </c:extLst>
            </c:dLbl>
            <c:dLbl>
              <c:idx val="5"/>
              <c:tx>
                <c:strRef>
                  <c:f>Daten_Diagramme!$E$19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{4C4ED86D-950E-4C32-AFB6-05C68F72CC23}</c15:txfldGUID>
                      <c15:f>Daten_Diagramme!$E$19</c15:f>
                      <c15:dlblFieldTableCache>
                        <c:ptCount val="1"/>
                        <c:pt idx="0">
                          <c:v>-9.4</c:v>
                        </c:pt>
                      </c15:dlblFieldTableCache>
                    </c15:dlblFTEntry>
                  </c15:dlblFieldTable>
                  <c15:showDataLabelsRange val="0"/>
                </c:ext>
                <c:ext xmlns:c16="http://schemas.microsoft.com/office/drawing/2014/chart" uri="{C3380CC4-5D6E-409C-BE32-E72D297353CC}">
                  <c16:uniqueId val="{00000005-6812-4A54-97E8-41CBF2395905}"/>
                </c:ext>
              </c:extLst>
            </c:dLbl>
            <c:dLbl>
              <c:idx val="6"/>
              <c:tx>
                <c:strRef>
                  <c:f>Daten_Diagramme!$E$20</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{47409839-BC1D-49F4-A5A7-A6A6050CF222}</c15:txfldGUID>
                      <c15:f>Daten_Diagramme!$E$20</c15:f>
                      <c15:dlblFieldTableCache>
                        <c:ptCount val="1"/>
                        <c:pt idx="0">
                          <c:v>-11.5</c:v>
                        </c:pt>
                      </c15:dlblFieldTableCache>
                    </c15:dlblFTEntry>
                  </c15:dlblFieldTable>
                  <c15:showDataLabelsRange val="0"/>
                </c:ext>
                <c:ext xmlns:c16="http://schemas.microsoft.com/office/drawing/2014/chart" uri="{C3380CC4-5D6E-409C-BE32-E72D297353CC}">
                  <c16:uniqueId val="{00000006-6812-4A54-97E8-41CBF2395905}"/>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{0DEC3DAE-4D82-4ECB-BCBE-0D0AA340227E}</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6812-4A54-97E8-41CBF2395905}"/>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{63951F0E-832B-472F-94A1-11AC209EFBDD}</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6812-4A54-97E8-41CBF2395905}"/>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{072E369F-F24E-4EF0-920C-1DC82C660717}</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6812-4A54-97E8-41CBF2395905}"/>
                </c:ext>
              </c:extLst>
            </c:dLbl>
            <c:dLbl>
              <c:idx val="10"/>
              <c:tx>
                <c:strRef>
                  <c:f>Daten_Diagramme!$E$24</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{58BFB8BB-B36F-4120-9B9A-08C3CF6D38D7}</c15:txfldGUID>
                      <c15:f>Daten_Diagramme!$E$24</c15:f>
                      <c15:dlblFieldTableCache>
                        <c:ptCount val="1"/>
                        <c:pt idx="0">
                          <c:v>-16.1</c:v>
                        </c:pt>
                      </c15:dlblFieldTableCache>
                    </c15:dlblFTEntry>
                  </c15:dlblFieldTable>
                  <c15:showDataLabelsRange val="0"/>
                </c:ext>
                <c:ext xmlns:c16="http://schemas.microsoft.com/office/drawing/2014/chart" uri="{C3380CC4-5D6E-409C-BE32-E72D297353CC}">
                  <c16:uniqueId val="{0000000A-6812-4A54-97E8-41CBF2395905}"/>
                </c:ext>
              </c:extLst>
            </c:dLbl>
            <c:dLbl>
              <c:idx val="11"/>
              <c:tx>
                <c:strRef>
                  <c:f>Daten_Diagramme!$E$25</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{87E2D6FD-D308-4646-869E-9C775AE1632A}</c15:txfldGUID>
                      <c15:f>Daten_Diagramme!$E$25</c15:f>
                      <c15:dlblFieldTableCache>
                        <c:ptCount val="1"/>
                        <c:pt idx="0">
                          <c:v>-20.1</c:v>
                        </c:pt>
                      </c15:dlblFieldTableCache>
                    </c15:dlblFTEntry>
                  </c15:dlblFieldTable>
                  <c15:showDataLabelsRange val="0"/>
                </c:ext>
                <c:ext xmlns:c16="http://schemas.microsoft.com/office/drawing/2014/chart" uri="{C3380CC4-5D6E-409C-BE32-E72D297353CC}">
                  <c16:uniqueId val="{0000000B-6812-4A54-97E8-41CBF2395905}"/>
                </c:ext>
              </c:extLst>
            </c:dLbl>
            <c:dLbl>
              <c:idx val="12"/>
              <c:tx>
                <c:strRef>
                  <c:f>Daten_Diagramme!$E$26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{2FDD11B9-D8CB-4E3E-8360-84EF619A58B9}</c15:txfldGUID>
                      <c15:f>Daten_Diagramme!$E$26</c15:f>
                      <c15:dlblFieldTableCache>
                        <c:ptCount val="1"/>
                        <c:pt idx="0">
                          <c:v>6.2</c:v>
                        </c:pt>
                      </c15:dlblFieldTableCache>
                    </c15:dlblFTEntry>
                  </c15:dlblFieldTable>
                  <c15:showDataLabelsRange val="0"/>
                </c:ext>
                <c:ext xmlns:c16="http://schemas.microsoft.com/office/drawing/2014/chart" uri="{C3380CC4-5D6E-409C-BE32-E72D297353CC}">
                  <c16:uniqueId val="{0000000C-6812-4A54-97E8-41CBF2395905}"/>
                </c:ext>
              </c:extLst>
            </c:dLbl>
            <c:dLbl>
              <c:idx val="13"/>
              <c:tx>
                <c:strRef>
                  <c:f>Daten_Diagramme!$E$27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{7C55DB0D-4848-4847-B268-B10CB54774DF}</c15:txfldGUID>
                      <c15:f>Daten_Diagramme!$E$27</c15:f>
                      <c15:dlblFieldTableCache>
                        <c:ptCount val="1"/>
                        <c:pt idx="0">
                          <c:v>-11.0</c:v>
                        </c:pt>
                      </c15:dlblFieldTableCache>
                    </c15:dlblFTEntry>
                  </c15:dlblFieldTable>
                  <c15:showDataLabelsRange val="0"/>
                </c:ext>
                <c:ext xmlns:c16="http://schemas.microsoft.com/office/drawing/2014/chart" uri="{C3380CC4-5D6E-409C-BE32-E72D297353CC}">
                  <c16:uniqueId val="{0000000D-6812-4A54-97E8-41CBF2395905}"/>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{E513A450-EAFB-4E48-BFA2-4AD69747C65D}</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6812-4A54-97E8-41CBF2395905}"/>
                </c:ext>
              </c:extLst>
            </c:dLbl>
            <c:dLbl>
              <c:idx val="15"/>
              <c:tx>
                <c:strRef>
                  <c:f>Daten_Diagramme!$E$29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{02F770BA-BAA9-472E-A562-659B92EF769B}</c15:txfldGUID>
                      <c15:f>Daten_Diagramme!$E$29</c15:f>
                      <c15:dlblFieldTableCache>
                        <c:ptCount val="1"/>
                        <c:pt idx="0">
                          <c:v>-5.4</c:v>
                        </c:pt>
                      </c15:dlblFieldTableCache>
                    </c15:dlblFTEntry>
                  </c15:dlblFieldTable>
                  <c15:showDataLabelsRange val="0"/>
                </c:ext>
                <c:ext xmlns:c16="http://schemas.microsoft.com/office/drawing/2014/chart" uri="{C3380CC4-5D6E-409C-BE32-E72D297353CC}">
                  <c16:uniqueId val="{0000000F-6812-4A54-97E8-41CBF2395905}"/>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{211D65B8-13B9-4B52-923E-B38761215EC2}</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6812-4A54-97E8-41CBF2395905}"/>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{2AFDAEDA-4BF9-40C9-A950-4CD5084B9FEC}</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6812-4A54-97E8-41CBF2395905}"/>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{4E75FEBC-DCF1-442D-B307-8B01E1A6D79E}</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6812-4A54-97E8-41CBF2395905}"/>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{AECA6C1E-1CF7-43F9-B231-1CD2F822FC09}</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6812-4A54-97E8-41CBF2395905}"/>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{0582E4BC-ADE3-4AE2-856C-875D251FDB3A}</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6812-4A54-97E8-41CBF239590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{740D78FB-8CB6-4086-821F-66FD9AFF0CCB}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812-4A54-97E8-41CBF23959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{AFCBA42C-9B3E-41AF-BA04-C5A6D5800598}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812-4A54-97E8-41CBF2395905}"/>
                </c:ext>
              </c:extLst>
            </c:dLbl>
            <c:dLbl>
              <c:idx val="23"/>
              <c:tx>
                <c:strRef>
                  <c:f>Daten_Diagramme!$E$37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{80B12F39-A9BA-4F4D-9165-C13850B1F770}</c15:txfldGUID>
                      <c15:f>Daten_Diagramme!$E$37</c15:f>
                      <c15:dlblFieldTableCache>
                        <c:ptCount val="1"/>
                        <c:pt idx="0">
                          <c:v>3.4</c:v>
                        </c:pt>
                      </c15:dlblFieldTableCache>
                    </c15:dlblFTEntry>
                  </c15:dlblFieldTable>
                  <c15:showDataLabelsRange val="0"/>
                </c:ext>
                <c:ext xmlns:c16="http://schemas.microsoft.com/office/drawing/2014/chart" uri="{C3380CC4-5D6E-409C-BE32-E72D297353CC}">
                  <c16:uniqueId val="{00000017-6812-4A54-97E8-41CBF2395905}"/>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{C3907028-3DE8-4DF4-AF5F-3AD20FAFE8FD}</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6812-4A54-97E8-41CBF2395905}"/>
                </c:ext>
              </c:extLst>
            </c:dLbl>
            <c:dLbl>
              <c:idx val="25"/>
              <c:tx>
                <c:strRef>
                  <c:f>Daten_Diagramme!$E$39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{1A1D6D07-8B1F-4E99-90BB-55CE6F27E0E3}</c15:txfldGUID>
                      <c15:f>Daten_Diagramme!$E$39</c15:f>
                      <c15:dlblFieldTableCache>
                        <c:ptCount val="1"/>
                        <c:pt idx="0">
                          <c:v>-5.2</c:v>
                        </c:pt>
                      </c15:dlblFieldTableCache>
                    </c15:dlblFTEntry>
                  </c15:dlblFieldTable>
                  <c15:showDataLabelsRange val="0"/>
                </c:ext>
                <c:ext xmlns:c16="http://schemas.microsoft.com/office/drawing/2014/chart" uri="{C3380CC4-5D6E-409C-BE32-E72D297353CC}">
                  <c16:uniqueId val="{00000019-6812-4A54-97E8-41CBF23959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{E1651DA9-8EED-4C9F-8BB8-88EB90333299}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812-4A54-97E8-41CBF23959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{0A6EB3C6-597D-4146-B5AE-03338824AF7F}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812-4A54-97E8-41CBF23959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{D39301D7-DB9A-4084-A315-BD9B3FD72746}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812-4A54-97E8-41CBF23959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{64BA900F-04BA-440C-81E0-96E8EBC156B3}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812-4A54-97E8-41CBF23959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{FDC96BE9-031D-42B0-905D-91B712BD8FCA}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812-4A54-97E8-41CBF2395905}"/>
                </c:ext>
              </c:extLst>
            </c:dLbl>
            <c:dLbl>
              <c:idx val="31"/>
              <c:tx>
                <c:strRef>
                  <c:f>Daten_Diagramme!$E$45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{DFB849BF-B7CF-4244-B4E1-54AEBD104B59}</c15:txfldGUID>
                      <c15:f>Daten_Diagramme!$E$45</c15:f>
                      <c15:dlblFieldTableCache>
                        <c:ptCount val="1"/>
                        <c:pt idx="0">
                          <c:v>-5.2</c:v>
                        </c:pt>
                      </c15:dlblFieldTableCache>
                    </c15:dlblFTEntry>
                  </c15:dlblFieldTable>
                  <c15:showDataLabelsRange val="0"/>
                </c:ext>
                <c:ext xmlns:c16="http://schemas.microsoft.com/office/drawing/2014/chart" uri="{C3380CC4-5D6E-409C-BE32-E72D297353CC}">
                  <c16:uniqueId val="{0000001F-6812-4A54-97E8-41CBF23959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-5.2573055197260148</c:v>
                </c:pt>
                <c:pt idx="1">
                  <c:v>3.4146341463414633</c:v>
                </c:pt>
                <c:pt idx="2">
                  <c:v>20.930232558139537</c:v>
                </c:pt>
                <c:pt idx="3">
                  <c:v>-9.7728473322768092</c:v>
                </c:pt>
                <c:pt idx="4">
                  <c:v>-10.071942446043165</c:v>
                </c:pt>
                <c:pt idx="5">
                  <c:v>-9.3637454981992789</c:v>
                </c:pt>
                <c:pt idx="6">
                  <c:v>-11.479028697571744</c:v>
                </c:pt>
                <c:pt idx="7">
                  <c:v>0.71474983755685506</c:v>
                </c:pt>
                <c:pt idx="8">
                  <c:v>-2.8970239662891757</c:v>
                </c:pt>
                <c:pt idx="9">
                  <c:v>-4.4787077826725401</c:v>
                </c:pt>
                <c:pt idx="10">
                  <c:v>-16.069416272256028</c:v>
                </c:pt>
                <c:pt idx="11">
                  <c:v>-20.147420147420146</c:v>
                </c:pt>
                <c:pt idx="12">
                  <c:v>6.2162162162162158</c:v>
                </c:pt>
                <c:pt idx="13">
                  <c:v>-11.016949152542374</c:v>
                </c:pt>
                <c:pt idx="14">
                  <c:v>-1.1573165947430364</c:v>
                </c:pt>
                <c:pt idx="15">
                  <c:v>-5.3571428571428568</c:v>
                </c:pt>
                <c:pt idx="16">
                  <c:v>1.6304347826086956</c:v>
                </c:pt>
                <c:pt idx="17">
                  <c:v>-2.4727992087042532</c:v>
                </c:pt>
                <c:pt idx="18">
                  <c:v>1.4318255776114546</c:v>
                </c:pt>
                <c:pt idx="19">
                  <c:v>-1.4798206278026906</c:v>
                </c:pt>
                <c:pt idx="20">
                  <c:v>-2.7215292402397537</c:v>
                </c:pt>
                <c:pt idx="21">
                  <c:v>0</c:v>
                </c:pt>
                <c:pt idx="23">
                  <c:v>3.4146341463414633</c:v>
                </c:pt>
                <c:pt idx="24">
                  <c:v>-6.3019774533357973</c:v>
                </c:pt>
                <c:pt idx="25">
                  <c:v>-5.1590932194774828</c:v>
                </c:pt>
              </c:numCache>
            </c:numRef>
          </c:val>
          <c:extLst>
            <c:ext xmlns:c16="http://schemas.microsoft.com/office/drawing/2014/chart" uri="{C3380CC4-5D6E-409C-BE32-E72D297353CC}">
              <c16:uniqueId val="{00000020-6812-4A54-97E8-41CBF23959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{E09CA22C-8919-4D5E-80D7-C177C6E316D7}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812-4A54-97E8-41CBF23959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{AF59D4E8-F40B-4C4C-9149-6B459826E07F}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812-4A54-97E8-41CBF23959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{B6199E35-D29C-4D85-B838-E38D572431F3}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812-4A54-97E8-41CBF23959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{184F716F-E16F-4FDB-BD4A-922C52BD3E76}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812-4A54-97E8-41CBF23959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{ED66B3F5-E9DE-4A11-89A5-9561BFDB4FDF}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812-4A54-97E8-41CBF23959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{82D57AC5-454C-437D-8166-6C92ABE30F3E}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812-4A54-97E8-41CBF239590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{41AF6C08-450B-4091-82F0-FFD65B3D82F5}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812-4A54-97E8-41CBF23959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{0E4C2485-364A-45C7-9DC2-B3595345A22E}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812-4A54-97E8-41CBF23959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{93BD3044-7AB3-4A53-9910-D89E4C491E27}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812-4A54-97E8-41CBF23959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{003F1327-0B0A-499F-B2CF-938E2BC6D3B6}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812-4A54-97E8-41CBF23959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{21F13CF5-86EE-4B7A-9CDF-6D023A7A33F6}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812-4A54-97E8-41CBF23959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{79C33C36-0585-41D2-8AE6-F98DED5CDAC9}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812-4A54-97E8-41CBF23959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{BEF2E46E-C362-45F2-BD66-2F2B92FDDEB7}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812-4A54-97E8-41CBF23959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{8FE61AC9-5F6B-4CAE-B946-2324778D8718}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812-4A54-97E8-41CBF23959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{48011A6A-44E9-4142-8308-406DE03996D8}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812-4A54-97E8-41CBF23959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{5C8086E8-0B6D-453A-A6B0-FCC55A6B7386}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812-4A54-97E8-41CBF23959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{F36D9E46-1A6D-4B10-8538-E1E3506B913E}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812-4A54-97E8-41CBF23959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{467E0C28-FF2C-4A5B-9DDD-6EDF3442988F}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812-4A54-97E8-41CBF23959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{A3E95405-2465-48D1-BE92-155CA27DC2CC}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812-4A54-97E8-41CBF23959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{C4707D76-2E4B-45FE-882A-2AA1CADE8B45}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812-4A54-97E8-41CBF23959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{99B5A564-1636-4AD5-96F4-6FA57E552AF8}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812-4A54-97E8-41CBF23959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{C033B0B0-AAB1-453F-A2CE-E64D451951FD}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812-4A54-97E8-41CBF23959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{3241CB31-B576-4155-9373-F2A9FA753829}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812-4A54-97E8-41CBF23959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{B1753457-17F3-4986-BBDD-64C41B778A0C}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812-4A54-97E8-41CBF23959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{02F26012-65FE-4DFC-8C99-7062F932895B}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812-4A54-97E8-41CBF23959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{C6142B83-A3BE-4988-B975-00C562544CEA}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812-4A54-97E8-41CBF23959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{63812C1E-7737-478E-BBA8-BA07940BA754}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812-4A54-97E8-41CBF23959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{51464F63-76BA-439A-98D2-DB71549DF497}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812-4A54-97E8-41CBF23959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{9AF9281F-FC08-457E-9E6F-0717BBC4378A}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812-4A54-97E8-41CBF23959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{702CD919-3B08-41F5-952E-8DB0CA4A8004}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812-4A54-97E8-41CBF23959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{F1380DB8-76F1-40C3-9176-8C469AC877C1}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812-4A54-97E8-41CBF23959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{ACA78AFA-34A5-46F3-9A61-92F2B29E974D}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812-4A54-97E8-41CBF23959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812-4A54-97E8-41CBF23959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812-4A54-97E8-41CBF23959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{3FE1C650-2138-49F4-BD6F-85E90C753F36}</c15:txfldGUID>
                      <c15:f>Diagramm!$I$46</c15:f>
                      <c15:dlblFieldTableCache>
                        <c:ptCount val="1"/>
                      </c15:dlblFieldTableCache>
                    </c15:dlblFTEntry>
                  </c15:dlblFieldTable>
                  <c15:showDataLabelsRange val="0"/>
                </c:ext>
                <c:ext xmlns:c16="http://schemas.microsoft.com/office/drawing/2014/chart" uri="{C3380CC4-5D6E-409C-BE32-E72D297353CC}">
                  <c16:uniqueId val="{00000000-ED77-4E06-A25F-5E71BF3FAC2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{931AB290-9557-410F-B652-EF7A25C77906}</c15:txfldGUID>
                      <c15:f>Diagramm!$I$47</c15:f>
                      <c15:dlblFieldTableCache>
                        <c:ptCount val="1"/>
                      </c15:dlblFieldTableCache>
                    </c15:dlblFTEntry>
                  </c15:dlblFieldTable>
                  <c15:showDataLabelsRange val="0"/>
                </c:ext>
                <c:ext xmlns:c16="http://schemas.microsoft.com/office/drawing/2014/chart" uri="{C3380CC4-5D6E-409C-BE32-E72D297353CC}">
                  <c16:uniqueId val="{00000001-ED77-4E06-A25F-5E71BF3FAC2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{4DDD1D9B-EE1C-47C5-91F8-01A09A1098F0}</c15:txfldGUID>
                      <c15:f>Diagramm!$I$48</c15:f>
                      <c15:dlblFieldTableCache>
                        <c:ptCount val="1"/>
                      </c15:dlblFieldTableCache>
                    </c15:dlblFTEntry>
                  </c15:dlblFieldTable>
                  <c15:showDataLabelsRange val="0"/>
                </c:ext>
                <c:ext xmlns:c16="http://schemas.microsoft.com/office/drawing/2014/chart" uri="{C3380CC4-5D6E-409C-BE32-E72D297353CC}">
                  <c16:uniqueId val="{00000002-ED77-4E06-A25F-5E71BF3FAC2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{0BA1842C-BA9A-47E3-9385-237D51784B1F}</c15:txfldGUID>
                      <c15:f>Diagramm!$I$49</c15:f>
                      <c15:dlblFieldTableCache>
                        <c:ptCount val="1"/>
                      </c15:dlblFieldTableCache>
                    </c15:dlblFTEntry>
                  </c15:dlblFieldTable>
                  <c15:showDataLabelsRange val="0"/>
                </c:ext>
                <c:ext xmlns:c16="http://schemas.microsoft.com/office/drawing/2014/chart" uri="{C3380CC4-5D6E-409C-BE32-E72D297353CC}">
                  <c16:uniqueId val="{00000003-ED77-4E06-A25F-5E71BF3FAC2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{3C0524DE-8E18-4A33-863E-9F5E6E8DE62C}</c15:txfldGUID>
                      <c15:f>Diagramm!$I$50</c15:f>
                      <c15:dlblFieldTableCache>
                        <c:ptCount val="1"/>
                      </c15:dlblFieldTableCache>
                    </c15:dlblFTEntry>
                  </c15:dlblFieldTable>
                  <c15:showDataLabelsRange val="0"/>
                </c:ext>
                <c:ext xmlns:c16="http://schemas.microsoft.com/office/drawing/2014/chart" uri="{C3380CC4-5D6E-409C-BE32-E72D297353CC}">
                  <c16:uniqueId val="{00000004-ED77-4E06-A25F-5E71BF3FAC2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{F538C093-2C24-46A0-BAFF-D1A04EC5C9F0}</c15:txfldGUID>
                      <c15:f>Diagramm!$I$51</c15:f>
                      <c15:dlblFieldTableCache>
                        <c:ptCount val="1"/>
                      </c15:dlblFieldTableCache>
                    </c15:dlblFTEntry>
                  </c15:dlblFieldTable>
                  <c15:showDataLabelsRange val="0"/>
                </c:ext>
                <c:ext xmlns:c16="http://schemas.microsoft.com/office/drawing/2014/chart" uri="{C3380CC4-5D6E-409C-BE32-E72D297353CC}">
                  <c16:uniqueId val="{00000005-ED77-4E06-A25F-5E71BF3FAC2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{CD821850-F347-4DE7-A417-A8EDA7E79294}</c15:txfldGUID>
                      <c15:f>Diagramm!$I$52</c15:f>
                      <c15:dlblFieldTableCache>
                        <c:ptCount val="1"/>
                      </c15:dlblFieldTableCache>
                    </c15:dlblFTEntry>
                  </c15:dlblFieldTable>
                  <c15:showDataLabelsRange val="0"/>
                </c:ext>
                <c:ext xmlns:c16="http://schemas.microsoft.com/office/drawing/2014/chart" uri="{C3380CC4-5D6E-409C-BE32-E72D297353CC}">
                  <c16:uniqueId val="{00000006-ED77-4E06-A25F-5E71BF3FAC2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{E58CCF6A-5718-4C75-B724-903C59C9A648}</c15:txfldGUID>
                      <c15:f>Diagramm!$I$53</c15:f>
                      <c15:dlblFieldTableCache>
                        <c:ptCount val="1"/>
                      </c15:dlblFieldTableCache>
                    </c15:dlblFTEntry>
                  </c15:dlblFieldTable>
                  <c15:showDataLabelsRange val="0"/>
                </c:ext>
                <c:ext xmlns:c16="http://schemas.microsoft.com/office/drawing/2014/chart" uri="{C3380CC4-5D6E-409C-BE32-E72D297353CC}">
                  <c16:uniqueId val="{00000007-ED77-4E06-A25F-5E71BF3FAC2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{DEF0300E-04C8-4A6D-93AC-C0E715F58836}</c15:txfldGUID>
                      <c15:f>Diagramm!$I$54</c15:f>
                      <c15:dlblFieldTableCache>
                        <c:ptCount val="1"/>
                      </c15:dlblFieldTableCache>
                    </c15:dlblFTEntry>
                  </c15:dlblFieldTable>
                  <c15:showDataLabelsRange val="0"/>
                </c:ext>
                <c:ext xmlns:c16="http://schemas.microsoft.com/office/drawing/2014/chart" uri="{C3380CC4-5D6E-409C-BE32-E72D297353CC}">
                  <c16:uniqueId val="{00000008-ED77-4E06-A25F-5E71BF3FAC2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{AF39A93F-ED95-435A-BB0A-CBF4EC61C5A2}</c15:txfldGUID>
                      <c15:f>Diagramm!$I$55</c15:f>
                      <c15:dlblFieldTableCache>
                        <c:ptCount val="1"/>
                      </c15:dlblFieldTableCache>
                    </c15:dlblFTEntry>
                  </c15:dlblFieldTable>
                  <c15:showDataLabelsRange val="0"/>
                </c:ext>
                <c:ext xmlns:c16="http://schemas.microsoft.com/office/drawing/2014/chart" uri="{C3380CC4-5D6E-409C-BE32-E72D297353CC}">
                  <c16:uniqueId val="{00000009-ED77-4E06-A25F-5E71BF3FAC2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{0482C7BE-54FE-4BD2-AEDB-567F4581A371}</c15:txfldGUID>
                      <c15:f>Diagramm!$I$56</c15:f>
                      <c15:dlblFieldTableCache>
                        <c:ptCount val="1"/>
                      </c15:dlblFieldTableCache>
                    </c15:dlblFTEntry>
                  </c15:dlblFieldTable>
                  <c15:showDataLabelsRange val="0"/>
                </c:ext>
                <c:ext xmlns:c16="http://schemas.microsoft.com/office/drawing/2014/chart" uri="{C3380CC4-5D6E-409C-BE32-E72D297353CC}">
                  <c16:uniqueId val="{0000000A-ED77-4E06-A25F-5E71BF3FAC2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{B509B3DF-DC63-43D4-8A68-F3C6E35AA991}</c15:txfldGUID>
                      <c15:f>Diagramm!$I$57</c15:f>
                      <c15:dlblFieldTableCache>
                        <c:ptCount val="1"/>
                      </c15:dlblFieldTableCache>
                    </c15:dlblFTEntry>
                  </c15:dlblFieldTable>
                  <c15:showDataLabelsRange val="0"/>
                </c:ext>
                <c:ext xmlns:c16="http://schemas.microsoft.com/office/drawing/2014/chart" uri="{C3380CC4-5D6E-409C-BE32-E72D297353CC}">
                  <c16:uniqueId val="{0000000B-ED77-4E06-A25F-5E71BF3FAC2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{665A528D-731F-4562-A51F-C73669F8445E}</c15:txfldGUID>
                      <c15:f>Diagramm!$I$58</c15:f>
                      <c15:dlblFieldTableCache>
                        <c:ptCount val="1"/>
                      </c15:dlblFieldTableCache>
                    </c15:dlblFTEntry>
                  </c15:dlblFieldTable>
                  <c15:showDataLabelsRange val="0"/>
                </c:ext>
                <c:ext xmlns:c16="http://schemas.microsoft.com/office/drawing/2014/chart" uri="{C3380CC4-5D6E-409C-BE32-E72D297353CC}">
                  <c16:uniqueId val="{0000000C-ED77-4E06-A25F-5E71BF3FAC2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{4A3387CC-4ADE-49BA-9505-3ED3D5ECE7AF}</c15:txfldGUID>
                      <c15:f>Diagramm!$I$59</c15:f>
                      <c15:dlblFieldTableCache>
                        <c:ptCount val="1"/>
                      </c15:dlblFieldTableCache>
                    </c15:dlblFTEntry>
                  </c15:dlblFieldTable>
                  <c15:showDataLabelsRange val="0"/>
                </c:ext>
                <c:ext xmlns:c16="http://schemas.microsoft.com/office/drawing/2014/chart" uri="{C3380CC4-5D6E-409C-BE32-E72D297353CC}">
                  <c16:uniqueId val="{0000000D-ED77-4E06-A25F-5E71BF3FAC2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{B2432E03-A4FE-4140-9391-99361DE83C10}</c15:txfldGUID>
                      <c15:f>Diagramm!$I$60</c15:f>
                      <c15:dlblFieldTableCache>
                        <c:ptCount val="1"/>
                      </c15:dlblFieldTableCache>
                    </c15:dlblFTEntry>
                  </c15:dlblFieldTable>
                  <c15:showDataLabelsRange val="0"/>
                </c:ext>
                <c:ext xmlns:c16="http://schemas.microsoft.com/office/drawing/2014/chart" uri="{C3380CC4-5D6E-409C-BE32-E72D297353CC}">
                  <c16:uniqueId val="{0000000E-ED77-4E06-A25F-5E71BF3FAC2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{8D8C2E93-0B13-4BC1-8F64-F17587DC28D7}</c15:txfldGUID>
                      <c15:f>Diagramm!$I$61</c15:f>
                      <c15:dlblFieldTableCache>
                        <c:ptCount val="1"/>
                      </c15:dlblFieldTableCache>
                    </c15:dlblFTEntry>
                  </c15:dlblFieldTable>
                  <c15:showDataLabelsRange val="0"/>
                </c:ext>
                <c:ext xmlns:c16="http://schemas.microsoft.com/office/drawing/2014/chart" uri="{C3380CC4-5D6E-409C-BE32-E72D297353CC}">
                  <c16:uniqueId val="{0000000F-ED77-4E06-A25F-5E71BF3FAC2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{88AE0801-E88A-4579-92E0-11D1A4DBDB02}</c15:txfldGUID>
                      <c15:f>Diagramm!$I$62</c15:f>
                      <c15:dlblFieldTableCache>
                        <c:ptCount val="1"/>
                      </c15:dlblFieldTableCache>
                    </c15:dlblFTEntry>
                  </c15:dlblFieldTable>
                  <c15:showDataLabelsRange val="0"/>
                </c:ext>
                <c:ext xmlns:c16="http://schemas.microsoft.com/office/drawing/2014/chart" uri="{C3380CC4-5D6E-409C-BE32-E72D297353CC}">
                  <c16:uniqueId val="{00000010-ED77-4E06-A25F-5E71BF3FAC2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{8216E60F-12D6-4AAC-82A8-F8D74EF434CD}</c15:txfldGUID>
                      <c15:f>Diagramm!$I$63</c15:f>
                      <c15:dlblFieldTableCache>
                        <c:ptCount val="1"/>
                      </c15:dlblFieldTableCache>
                    </c15:dlblFTEntry>
                  </c15:dlblFieldTable>
                  <c15:showDataLabelsRange val="0"/>
                </c:ext>
                <c:ext xmlns:c16="http://schemas.microsoft.com/office/drawing/2014/chart" uri="{C3380CC4-5D6E-409C-BE32-E72D297353CC}">
                  <c16:uniqueId val="{00000011-ED77-4E06-A25F-5E71BF3FAC2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{82F45C59-7742-485A-AAE4-B1AA7FD20FE0}</c15:txfldGUID>
                      <c15:f>Diagramm!$I$64</c15:f>
                      <c15:dlblFieldTableCache>
                        <c:ptCount val="1"/>
                      </c15:dlblFieldTableCache>
                    </c15:dlblFTEntry>
                  </c15:dlblFieldTable>
                  <c15:showDataLabelsRange val="0"/>
                </c:ext>
                <c:ext xmlns:c16="http://schemas.microsoft.com/office/drawing/2014/chart" uri="{C3380CC4-5D6E-409C-BE32-E72D297353CC}">
                  <c16:uniqueId val="{00000012-ED77-4E06-A25F-5E71BF3FAC2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{C07E8241-0BA9-4266-A57D-A3229D26FAA0}</c15:txfldGUID>
                      <c15:f>Diagramm!$I$65</c15:f>
                      <c15:dlblFieldTableCache>
                        <c:ptCount val="1"/>
                      </c15:dlblFieldTableCache>
                    </c15:dlblFTEntry>
                  </c15:dlblFieldTable>
                  <c15:showDataLabelsRange val="0"/>
                </c:ext>
                <c:ext xmlns:c16="http://schemas.microsoft.com/office/drawing/2014/chart" uri="{C3380CC4-5D6E-409C-BE32-E72D297353CC}">
                  <c16:uniqueId val="{00000013-ED77-4E06-A25F-5E71BF3FAC2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{A6467515-E88B-4F9F-B701-EBA53AF216C7}</c15:txfldGUID>
                      <c15:f>Diagramm!$I$66</c15:f>
                      <c15:dlblFieldTableCache>
                        <c:ptCount val="1"/>
                      </c15:dlblFieldTableCache>
                    </c15:dlblFTEntry>
                  </c15:dlblFieldTable>
                  <c15:showDataLabelsRange val="0"/>
                </c:ext>
                <c:ext xmlns:c16="http://schemas.microsoft.com/office/drawing/2014/chart" uri="{C3380CC4-5D6E-409C-BE32-E72D297353CC}">
                  <c16:uniqueId val="{00000014-ED77-4E06-A25F-5E71BF3FAC2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{81011251-DC30-4A8E-907B-ED6AD4608504}</c15:txfldGUID>
                      <c15:f>Diagramm!$I$67</c15:f>
                      <c15:dlblFieldTableCache>
                        <c:ptCount val="1"/>
                      </c15:dlblFieldTableCache>
                    </c15:dlblFTEntry>
                  </c15:dlblFieldTable>
                  <c15:showDataLabelsRange val="0"/>
                </c:ext>
                <c:ext xmlns:c16="http://schemas.microsoft.com/office/drawing/2014/chart" uri="{C3380CC4-5D6E-409C-BE32-E72D297353CC}">
                  <c16:uniqueId val="{00000015-ED77-4E06-A25F-5E71BF3FAC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D77-4E06-A25F-5E71BF3FAC2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{7EB3D587-BE5A-42E2-8D88-13BA081400BC}</c15:txfldGUID>
                      <c15:f>Diagramm!$K$46</c15:f>
                      <c15:dlblFieldTableCache>
                        <c:ptCount val="1"/>
                      </c15:dlblFieldTableCache>
                    </c15:dlblFTEntry>
                  </c15:dlblFieldTable>
                  <c15:showDataLabelsRange val="0"/>
                </c:ext>
                <c:ext xmlns:c16="http://schemas.microsoft.com/office/drawing/2014/chart" uri="{C3380CC4-5D6E-409C-BE32-E72D297353CC}">
                  <c16:uniqueId val="{00000017-ED77-4E06-A25F-5E71BF3FAC2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{32C3C896-E9DA-48B7-AE01-A5301B2A9599}</c15:txfldGUID>
                      <c15:f>Diagramm!$K$47</c15:f>
                      <c15:dlblFieldTableCache>
                        <c:ptCount val="1"/>
                      </c15:dlblFieldTableCache>
                    </c15:dlblFTEntry>
                  </c15:dlblFieldTable>
                  <c15:showDataLabelsRange val="0"/>
                </c:ext>
                <c:ext xmlns:c16="http://schemas.microsoft.com/office/drawing/2014/chart" uri="{C3380CC4-5D6E-409C-BE32-E72D297353CC}">
                  <c16:uniqueId val="{00000018-ED77-4E06-A25F-5E71BF3FAC2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{05E3EAE6-9C54-4D6D-A20F-87E2A037ADB6}</c15:txfldGUID>
                      <c15:f>Diagramm!$K$48</c15:f>
                      <c15:dlblFieldTableCache>
                        <c:ptCount val="1"/>
                      </c15:dlblFieldTableCache>
                    </c15:dlblFTEntry>
                  </c15:dlblFieldTable>
                  <c15:showDataLabelsRange val="0"/>
                </c:ext>
                <c:ext xmlns:c16="http://schemas.microsoft.com/office/drawing/2014/chart" uri="{C3380CC4-5D6E-409C-BE32-E72D297353CC}">
                  <c16:uniqueId val="{00000019-ED77-4E06-A25F-5E71BF3FAC2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{51932043-D0E0-4025-80CB-326C6A71C75F}</c15:txfldGUID>
                      <c15:f>Diagramm!$K$49</c15:f>
                      <c15:dlblFieldTableCache>
                        <c:ptCount val="1"/>
                      </c15:dlblFieldTableCache>
                    </c15:dlblFTEntry>
                  </c15:dlblFieldTable>
                  <c15:showDataLabelsRange val="0"/>
                </c:ext>
                <c:ext xmlns:c16="http://schemas.microsoft.com/office/drawing/2014/chart" uri="{C3380CC4-5D6E-409C-BE32-E72D297353CC}">
                  <c16:uniqueId val="{0000001A-ED77-4E06-A25F-5E71BF3FAC2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{F06739B8-D7F9-4664-B888-BE8A740042ED}</c15:txfldGUID>
                      <c15:f>Diagramm!$K$50</c15:f>
                      <c15:dlblFieldTableCache>
                        <c:ptCount val="1"/>
                      </c15:dlblFieldTableCache>
                    </c15:dlblFTEntry>
                  </c15:dlblFieldTable>
                  <c15:showDataLabelsRange val="0"/>
                </c:ext>
                <c:ext xmlns:c16="http://schemas.microsoft.com/office/drawing/2014/chart" uri="{C3380CC4-5D6E-409C-BE32-E72D297353CC}">
                  <c16:uniqueId val="{0000001B-ED77-4E06-A25F-5E71BF3FAC2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{18D0614D-3204-4816-802A-77BEDC3D5DF8}</c15:txfldGUID>
                      <c15:f>Diagramm!$K$51</c15:f>
                      <c15:dlblFieldTableCache>
                        <c:ptCount val="1"/>
                      </c15:dlblFieldTableCache>
                    </c15:dlblFTEntry>
                  </c15:dlblFieldTable>
                  <c15:showDataLabelsRange val="0"/>
                </c:ext>
                <c:ext xmlns:c16="http://schemas.microsoft.com/office/drawing/2014/chart" uri="{C3380CC4-5D6E-409C-BE32-E72D297353CC}">
                  <c16:uniqueId val="{0000001C-ED77-4E06-A25F-5E71BF3FAC2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{C6D47298-7291-4B6E-A36D-C97E37D97AC0}</c15:txfldGUID>
                      <c15:f>Diagramm!$K$52</c15:f>
                      <c15:dlblFieldTableCache>
                        <c:ptCount val="1"/>
                      </c15:dlblFieldTableCache>
                    </c15:dlblFTEntry>
                  </c15:dlblFieldTable>
                  <c15:showDataLabelsRange val="0"/>
                </c:ext>
                <c:ext xmlns:c16="http://schemas.microsoft.com/office/drawing/2014/chart" uri="{C3380CC4-5D6E-409C-BE32-E72D297353CC}">
                  <c16:uniqueId val="{0000001D-ED77-4E06-A25F-5E71BF3FAC2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{D9AB11A6-CD8C-4AAD-AE8E-89E37A07604C}</c15:txfldGUID>
                      <c15:f>Diagramm!$K$53</c15:f>
                      <c15:dlblFieldTableCache>
                        <c:ptCount val="1"/>
                      </c15:dlblFieldTableCache>
                    </c15:dlblFTEntry>
                  </c15:dlblFieldTable>
                  <c15:showDataLabelsRange val="0"/>
                </c:ext>
                <c:ext xmlns:c16="http://schemas.microsoft.com/office/drawing/2014/chart" uri="{C3380CC4-5D6E-409C-BE32-E72D297353CC}">
                  <c16:uniqueId val="{0000001E-ED77-4E06-A25F-5E71BF3FAC2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{A0FE608E-2E45-4A67-80DE-59CBD7743362}</c15:txfldGUID>
                      <c15:f>Diagramm!$K$54</c15:f>
                      <c15:dlblFieldTableCache>
                        <c:ptCount val="1"/>
                      </c15:dlblFieldTableCache>
                    </c15:dlblFTEntry>
                  </c15:dlblFieldTable>
                  <c15:showDataLabelsRange val="0"/>
                </c:ext>
                <c:ext xmlns:c16="http://schemas.microsoft.com/office/drawing/2014/chart" uri="{C3380CC4-5D6E-409C-BE32-E72D297353CC}">
                  <c16:uniqueId val="{0000001F-ED77-4E06-A25F-5E71BF3FAC2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{D8CC72DC-D582-40F5-B068-F8C024ED61A3}</c15:txfldGUID>
                      <c15:f>Diagramm!$K$55</c15:f>
                      <c15:dlblFieldTableCache>
                        <c:ptCount val="1"/>
                      </c15:dlblFieldTableCache>
                    </c15:dlblFTEntry>
                  </c15:dlblFieldTable>
                  <c15:showDataLabelsRange val="0"/>
                </c:ext>
                <c:ext xmlns:c16="http://schemas.microsoft.com/office/drawing/2014/chart" uri="{C3380CC4-5D6E-409C-BE32-E72D297353CC}">
                  <c16:uniqueId val="{00000020-ED77-4E06-A25F-5E71BF3FAC2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{AB950268-012B-4AFE-9599-26A4C75E1ED7}</c15:txfldGUID>
                      <c15:f>Diagramm!$K$56</c15:f>
                      <c15:dlblFieldTableCache>
                        <c:ptCount val="1"/>
                      </c15:dlblFieldTableCache>
                    </c15:dlblFTEntry>
                  </c15:dlblFieldTable>
                  <c15:showDataLabelsRange val="0"/>
                </c:ext>
                <c:ext xmlns:c16="http://schemas.microsoft.com/office/drawing/2014/chart" uri="{C3380CC4-5D6E-409C-BE32-E72D297353CC}">
                  <c16:uniqueId val="{00000021-ED77-4E06-A25F-5E71BF3FAC2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{E107D9FF-3E3E-4C36-B809-42FBC963D0B0}</c15:txfldGUID>
                      <c15:f>Diagramm!$K$57</c15:f>
                      <c15:dlblFieldTableCache>
                        <c:ptCount val="1"/>
                      </c15:dlblFieldTableCache>
                    </c15:dlblFTEntry>
                  </c15:dlblFieldTable>
                  <c15:showDataLabelsRange val="0"/>
                </c:ext>
                <c:ext xmlns:c16="http://schemas.microsoft.com/office/drawing/2014/chart" uri="{C3380CC4-5D6E-409C-BE32-E72D297353CC}">
                  <c16:uniqueId val="{00000022-ED77-4E06-A25F-5E71BF3FAC2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{5BB3B7EF-3496-4E35-9E19-B76AA63F9EDD}</c15:txfldGUID>
                      <c15:f>Diagramm!$K$58</c15:f>
                      <c15:dlblFieldTableCache>
                        <c:ptCount val="1"/>
                      </c15:dlblFieldTableCache>
                    </c15:dlblFTEntry>
                  </c15:dlblFieldTable>
                  <c15:showDataLabelsRange val="0"/>
                </c:ext>
                <c:ext xmlns:c16="http://schemas.microsoft.com/office/drawing/2014/chart" uri="{C3380CC4-5D6E-409C-BE32-E72D297353CC}">
                  <c16:uniqueId val="{00000023-ED77-4E06-A25F-5E71BF3FAC2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{9A97BDED-9965-4062-9102-8BA578D000D2}</c15:txfldGUID>
                      <c15:f>Diagramm!$K$59</c15:f>
                      <c15:dlblFieldTableCache>
                        <c:ptCount val="1"/>
                      </c15:dlblFieldTableCache>
                    </c15:dlblFTEntry>
                  </c15:dlblFieldTable>
                  <c15:showDataLabelsRange val="0"/>
                </c:ext>
                <c:ext xmlns:c16="http://schemas.microsoft.com/office/drawing/2014/chart" uri="{C3380CC4-5D6E-409C-BE32-E72D297353CC}">
                  <c16:uniqueId val="{00000024-ED77-4E06-A25F-5E71BF3FAC2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{3E01598E-9DBF-44B1-BC37-252FF8EBE85A}</c15:txfldGUID>
                      <c15:f>Diagramm!$K$60</c15:f>
                      <c15:dlblFieldTableCache>
                        <c:ptCount val="1"/>
                      </c15:dlblFieldTableCache>
                    </c15:dlblFTEntry>
                  </c15:dlblFieldTable>
                  <c15:showDataLabelsRange val="0"/>
                </c:ext>
                <c:ext xmlns:c16="http://schemas.microsoft.com/office/drawing/2014/chart" uri="{C3380CC4-5D6E-409C-BE32-E72D297353CC}">
                  <c16:uniqueId val="{00000025-ED77-4E06-A25F-5E71BF3FAC2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{422EB1BE-F7C5-4B37-8FC0-11EAB54F07C5}</c15:txfldGUID>
                      <c15:f>Diagramm!$K$61</c15:f>
                      <c15:dlblFieldTableCache>
                        <c:ptCount val="1"/>
                      </c15:dlblFieldTableCache>
                    </c15:dlblFTEntry>
                  </c15:dlblFieldTable>
                  <c15:showDataLabelsRange val="0"/>
                </c:ext>
                <c:ext xmlns:c16="http://schemas.microsoft.com/office/drawing/2014/chart" uri="{C3380CC4-5D6E-409C-BE32-E72D297353CC}">
                  <c16:uniqueId val="{00000026-ED77-4E06-A25F-5E71BF3FAC2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{F05354CC-38AD-49A9-8A95-5C4AD1FB7DF5}</c15:txfldGUID>
                      <c15:f>Diagramm!$K$62</c15:f>
                      <c15:dlblFieldTableCache>
                        <c:ptCount val="1"/>
                      </c15:dlblFieldTableCache>
                    </c15:dlblFTEntry>
                  </c15:dlblFieldTable>
                  <c15:showDataLabelsRange val="0"/>
                </c:ext>
                <c:ext xmlns:c16="http://schemas.microsoft.com/office/drawing/2014/chart" uri="{C3380CC4-5D6E-409C-BE32-E72D297353CC}">
                  <c16:uniqueId val="{00000027-ED77-4E06-A25F-5E71BF3FAC2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{426CDDF1-8B02-4D30-91B9-AC28A6015571}</c15:txfldGUID>
                      <c15:f>Diagramm!$K$63</c15:f>
                      <c15:dlblFieldTableCache>
                        <c:ptCount val="1"/>
                      </c15:dlblFieldTableCache>
                    </c15:dlblFTEntry>
                  </c15:dlblFieldTable>
                  <c15:showDataLabelsRange val="0"/>
                </c:ext>
                <c:ext xmlns:c16="http://schemas.microsoft.com/office/drawing/2014/chart" uri="{C3380CC4-5D6E-409C-BE32-E72D297353CC}">
                  <c16:uniqueId val="{00000028-ED77-4E06-A25F-5E71BF3FAC2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{94F66925-7A2C-4032-9C27-FF706C473360}</c15:txfldGUID>
                      <c15:f>Diagramm!$K$64</c15:f>
                      <c15:dlblFieldTableCache>
                        <c:ptCount val="1"/>
                      </c15:dlblFieldTableCache>
                    </c15:dlblFTEntry>
                  </c15:dlblFieldTable>
                  <c15:showDataLabelsRange val="0"/>
                </c:ext>
                <c:ext xmlns:c16="http://schemas.microsoft.com/office/drawing/2014/chart" uri="{C3380CC4-5D6E-409C-BE32-E72D297353CC}">
                  <c16:uniqueId val="{00000029-ED77-4E06-A25F-5E71BF3FAC2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{5AD20684-00EB-4EA5-8C59-F48A91D1B790}</c15:txfldGUID>
                      <c15:f>Diagramm!$K$65</c15:f>
                      <c15:dlblFieldTableCache>
                        <c:ptCount val="1"/>
                      </c15:dlblFieldTableCache>
                    </c15:dlblFTEntry>
                  </c15:dlblFieldTable>
                  <c15:showDataLabelsRange val="0"/>
                </c:ext>
                <c:ext xmlns:c16="http://schemas.microsoft.com/office/drawing/2014/chart" uri="{C3380CC4-5D6E-409C-BE32-E72D297353CC}">
                  <c16:uniqueId val="{0000002A-ED77-4E06-A25F-5E71BF3FAC2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{67F21623-66AF-424A-A5FD-2F47BF9A2704}</c15:txfldGUID>
                      <c15:f>Diagramm!$K$66</c15:f>
                      <c15:dlblFieldTableCache>
                        <c:ptCount val="1"/>
                      </c15:dlblFieldTableCache>
                    </c15:dlblFTEntry>
                  </c15:dlblFieldTable>
                  <c15:showDataLabelsRange val="0"/>
                </c:ext>
                <c:ext xmlns:c16="http://schemas.microsoft.com/office/drawing/2014/chart" uri="{C3380CC4-5D6E-409C-BE32-E72D297353CC}">
                  <c16:uniqueId val="{0000002B-ED77-4E06-A25F-5E71BF3FAC2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{CDF030F3-3305-4B8F-AA7A-829151981F09}</c15:txfldGUID>
                      <c15:f>Diagramm!$K$67</c15:f>
                      <c15:dlblFieldTableCache>
                        <c:ptCount val="1"/>
                      </c15:dlblFieldTableCache>
                    </c15:dlblFTEntry>
                  </c15:dlblFieldTable>
                  <c15:showDataLabelsRange val="0"/>
                </c:ext>
                <c:ext xmlns:c16="http://schemas.microsoft.com/office/drawing/2014/chart" uri="{C3380CC4-5D6E-409C-BE32-E72D297353CC}">
                  <c16:uniqueId val="{0000002C-ED77-4E06-A25F-5E71BF3FAC2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D77-4E06-A25F-5E71BF3FAC2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{992575B0-53FB-481B-9D06-F85C5C033BD0}</c15:txfldGUID>
                      <c15:f>Diagramm!$J$46</c15:f>
                      <c15:dlblFieldTableCache>
                        <c:ptCount val="1"/>
                      </c15:dlblFieldTableCache>
                    </c15:dlblFTEntry>
                  </c15:dlblFieldTable>
                  <c15:showDataLabelsRange val="0"/>
                </c:ext>
                <c:ext xmlns:c16="http://schemas.microsoft.com/office/drawing/2014/chart" uri="{C3380CC4-5D6E-409C-BE32-E72D297353CC}">
                  <c16:uniqueId val="{0000002E-ED77-4E06-A25F-5E71BF3FAC2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{47D646A3-BDD7-4F04-A3CE-DBD7255AB803}</c15:txfldGUID>
                      <c15:f>Diagramm!$J$47</c15:f>
                      <c15:dlblFieldTableCache>
                        <c:ptCount val="1"/>
                      </c15:dlblFieldTableCache>
                    </c15:dlblFTEntry>
                  </c15:dlblFieldTable>
                  <c15:showDataLabelsRange val="0"/>
                </c:ext>
                <c:ext xmlns:c16="http://schemas.microsoft.com/office/drawing/2014/chart" uri="{C3380CC4-5D6E-409C-BE32-E72D297353CC}">
                  <c16:uniqueId val="{0000002F-ED77-4E06-A25F-5E71BF3FAC2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{4DD17677-3D39-4FD6-A2B5-44F4C3C86C20}</c15:txfldGUID>
                      <c15:f>Diagramm!$J$48</c15:f>
                      <c15:dlblFieldTableCache>
                        <c:ptCount val="1"/>
                      </c15:dlblFieldTableCache>
                    </c15:dlblFTEntry>
                  </c15:dlblFieldTable>
                  <c15:showDataLabelsRange val="0"/>
                </c:ext>
                <c:ext xmlns:c16="http://schemas.microsoft.com/office/drawing/2014/chart" uri="{C3380CC4-5D6E-409C-BE32-E72D297353CC}">
                  <c16:uniqueId val="{00000030-ED77-4E06-A25F-5E71BF3FAC2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{8E2F2CA5-C15C-4037-B4E4-A42C946EAF73}</c15:txfldGUID>
                      <c15:f>Diagramm!$J$49</c15:f>
                      <c15:dlblFieldTableCache>
                        <c:ptCount val="1"/>
                      </c15:dlblFieldTableCache>
                    </c15:dlblFTEntry>
                  </c15:dlblFieldTable>
                  <c15:showDataLabelsRange val="0"/>
                </c:ext>
                <c:ext xmlns:c16="http://schemas.microsoft.com/office/drawing/2014/chart" uri="{C3380CC4-5D6E-409C-BE32-E72D297353CC}">
                  <c16:uniqueId val="{00000031-ED77-4E06-A25F-5E71BF3FAC2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{1E4EC087-AE1A-45D4-BBB3-9B06DC9C3931}</c15:txfldGUID>
                      <c15:f>Diagramm!$J$50</c15:f>
                      <c15:dlblFieldTableCache>
                        <c:ptCount val="1"/>
                      </c15:dlblFieldTableCache>
                    </c15:dlblFTEntry>
                  </c15:dlblFieldTable>
                  <c15:showDataLabelsRange val="0"/>
                </c:ext>
                <c:ext xmlns:c16="http://schemas.microsoft.com/office/drawing/2014/chart" uri="{C3380CC4-5D6E-409C-BE32-E72D297353CC}">
                  <c16:uniqueId val="{00000032-ED77-4E06-A25F-5E71BF3FAC2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{8F4E023A-2EEC-4DED-B792-056FC0AB16D7}</c15:txfldGUID>
                      <c15:f>Diagramm!$J$51</c15:f>
                      <c15:dlblFieldTableCache>
                        <c:ptCount val="1"/>
                      </c15:dlblFieldTableCache>
                    </c15:dlblFTEntry>
                  </c15:dlblFieldTable>
                  <c15:showDataLabelsRange val="0"/>
                </c:ext>
                <c:ext xmlns:c16="http://schemas.microsoft.com/office/drawing/2014/chart" uri="{C3380CC4-5D6E-409C-BE32-E72D297353CC}">
                  <c16:uniqueId val="{00000033-ED77-4E06-A25F-5E71BF3FAC2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{17381528-F974-47D4-A7EC-24ED0EEB1258}</c15:txfldGUID>
                      <c15:f>Diagramm!$J$52</c15:f>
                      <c15:dlblFieldTableCache>
                        <c:ptCount val="1"/>
                      </c15:dlblFieldTableCache>
                    </c15:dlblFTEntry>
                  </c15:dlblFieldTable>
                  <c15:showDataLabelsRange val="0"/>
                </c:ext>
                <c:ext xmlns:c16="http://schemas.microsoft.com/office/drawing/2014/chart" uri="{C3380CC4-5D6E-409C-BE32-E72D297353CC}">
                  <c16:uniqueId val="{00000034-ED77-4E06-A25F-5E71BF3FAC2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{D466BB99-D71C-486E-BF0B-C844D82C025F}</c15:txfldGUID>
                      <c15:f>Diagramm!$J$53</c15:f>
                      <c15:dlblFieldTableCache>
                        <c:ptCount val="1"/>
                      </c15:dlblFieldTableCache>
                    </c15:dlblFTEntry>
                  </c15:dlblFieldTable>
                  <c15:showDataLabelsRange val="0"/>
                </c:ext>
                <c:ext xmlns:c16="http://schemas.microsoft.com/office/drawing/2014/chart" uri="{C3380CC4-5D6E-409C-BE32-E72D297353CC}">
                  <c16:uniqueId val="{00000035-ED77-4E06-A25F-5E71BF3FAC2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{7D764E5A-6809-4816-B4D8-12DC29F9033C}</c15:txfldGUID>
                      <c15:f>Diagramm!$J$54</c15:f>
                      <c15:dlblFieldTableCache>
                        <c:ptCount val="1"/>
                      </c15:dlblFieldTableCache>
                    </c15:dlblFTEntry>
                  </c15:dlblFieldTable>
                  <c15:showDataLabelsRange val="0"/>
                </c:ext>
                <c:ext xmlns:c16="http://schemas.microsoft.com/office/drawing/2014/chart" uri="{C3380CC4-5D6E-409C-BE32-E72D297353CC}">
                  <c16:uniqueId val="{00000036-ED77-4E06-A25F-5E71BF3FAC2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{4ED3FBA4-DAF8-458D-A778-C594A3CCF43B}</c15:txfldGUID>
                      <c15:f>Diagramm!$J$55</c15:f>
                      <c15:dlblFieldTableCache>
                        <c:ptCount val="1"/>
                      </c15:dlblFieldTableCache>
                    </c15:dlblFTEntry>
                  </c15:dlblFieldTable>
                  <c15:showDataLabelsRange val="0"/>
                </c:ext>
                <c:ext xmlns:c16="http://schemas.microsoft.com/office/drawing/2014/chart" uri="{C3380CC4-5D6E-409C-BE32-E72D297353CC}">
                  <c16:uniqueId val="{00000037-ED77-4E06-A25F-5E71BF3FAC2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{EAF24550-302C-4AD8-966E-9D552414AE9D}</c15:txfldGUID>
                      <c15:f>Diagramm!$J$56</c15:f>
                      <c15:dlblFieldTableCache>
                        <c:ptCount val="1"/>
                      </c15:dlblFieldTableCache>
                    </c15:dlblFTEntry>
                  </c15:dlblFieldTable>
                  <c15:showDataLabelsRange val="0"/>
                </c:ext>
                <c:ext xmlns:c16="http://schemas.microsoft.com/office/drawing/2014/chart" uri="{C3380CC4-5D6E-409C-BE32-E72D297353CC}">
                  <c16:uniqueId val="{00000038-ED77-4E06-A25F-5E71BF3FAC2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{2449DBCA-0487-43A0-B5C9-87AA098253C7}</c15:txfldGUID>
                      <c15:f>Diagramm!$J$57</c15:f>
                      <c15:dlblFieldTableCache>
                        <c:ptCount val="1"/>
                      </c15:dlblFieldTableCache>
                    </c15:dlblFTEntry>
                  </c15:dlblFieldTable>
                  <c15:showDataLabelsRange val="0"/>
                </c:ext>
                <c:ext xmlns:c16="http://schemas.microsoft.com/office/drawing/2014/chart" uri="{C3380CC4-5D6E-409C-BE32-E72D297353CC}">
                  <c16:uniqueId val="{00000039-ED77-4E06-A25F-5E71BF3FAC2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{02E40E2D-8F99-496D-A81C-B2021914F542}</c15:txfldGUID>
                      <c15:f>Diagramm!$J$58</c15:f>
                      <c15:dlblFieldTableCache>
                        <c:ptCount val="1"/>
                      </c15:dlblFieldTableCache>
                    </c15:dlblFTEntry>
                  </c15:dlblFieldTable>
                  <c15:showDataLabelsRange val="0"/>
                </c:ext>
                <c:ext xmlns:c16="http://schemas.microsoft.com/office/drawing/2014/chart" uri="{C3380CC4-5D6E-409C-BE32-E72D297353CC}">
                  <c16:uniqueId val="{0000003A-ED77-4E06-A25F-5E71BF3FAC2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{0472702A-45E8-4EB7-A3C7-CD3E49FF4349}</c15:txfldGUID>
                      <c15:f>Diagramm!$J$59</c15:f>
                      <c15:dlblFieldTableCache>
                        <c:ptCount val="1"/>
                      </c15:dlblFieldTableCache>
                    </c15:dlblFTEntry>
                  </c15:dlblFieldTable>
                  <c15:showDataLabelsRange val="0"/>
                </c:ext>
                <c:ext xmlns:c16="http://schemas.microsoft.com/office/drawing/2014/chart" uri="{C3380CC4-5D6E-409C-BE32-E72D297353CC}">
                  <c16:uniqueId val="{0000003B-ED77-4E06-A25F-5E71BF3FAC2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{2394B809-49B7-4A41-A83E-E23AEDB31612}</c15:txfldGUID>
                      <c15:f>Diagramm!$J$60</c15:f>
                      <c15:dlblFieldTableCache>
                        <c:ptCount val="1"/>
                      </c15:dlblFieldTableCache>
                    </c15:dlblFTEntry>
                  </c15:dlblFieldTable>
                  <c15:showDataLabelsRange val="0"/>
                </c:ext>
                <c:ext xmlns:c16="http://schemas.microsoft.com/office/drawing/2014/chart" uri="{C3380CC4-5D6E-409C-BE32-E72D297353CC}">
                  <c16:uniqueId val="{0000003C-ED77-4E06-A25F-5E71BF3FAC2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{1FD480A3-8DEE-4907-A8A6-A52D2A9DB547}</c15:txfldGUID>
                      <c15:f>Diagramm!$J$61</c15:f>
                      <c15:dlblFieldTableCache>
                        <c:ptCount val="1"/>
                      </c15:dlblFieldTableCache>
                    </c15:dlblFTEntry>
                  </c15:dlblFieldTable>
                  <c15:showDataLabelsRange val="0"/>
                </c:ext>
                <c:ext xmlns:c16="http://schemas.microsoft.com/office/drawing/2014/chart" uri="{C3380CC4-5D6E-409C-BE32-E72D297353CC}">
                  <c16:uniqueId val="{0000003D-ED77-4E06-A25F-5E71BF3FAC2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{291B71AB-F85B-4B01-A067-5DA0D5DF57FE}</c15:txfldGUID>
                      <c15:f>Diagramm!$J$62</c15:f>
                      <c15:dlblFieldTableCache>
                        <c:ptCount val="1"/>
                      </c15:dlblFieldTableCache>
                    </c15:dlblFTEntry>
                  </c15:dlblFieldTable>
                  <c15:showDataLabelsRange val="0"/>
                </c:ext>
                <c:ext xmlns:c16="http://schemas.microsoft.com/office/drawing/2014/chart" uri="{C3380CC4-5D6E-409C-BE32-E72D297353CC}">
                  <c16:uniqueId val="{0000003E-ED77-4E06-A25F-5E71BF3FAC2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{24ED7261-3F7B-4C6D-8D4D-A069D3DD108D}</c15:txfldGUID>
                      <c15:f>Diagramm!$J$63</c15:f>
                      <c15:dlblFieldTableCache>
                        <c:ptCount val="1"/>
                      </c15:dlblFieldTableCache>
                    </c15:dlblFTEntry>
                  </c15:dlblFieldTable>
                  <c15:showDataLabelsRange val="0"/>
                </c:ext>
                <c:ext xmlns:c16="http://schemas.microsoft.com/office/drawing/2014/chart" uri="{C3380CC4-5D6E-409C-BE32-E72D297353CC}">
                  <c16:uniqueId val="{0000003F-ED77-4E06-A25F-5E71BF3FAC2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{0B96399A-ACB5-4CE0-B8E8-175FF3613547}</c15:txfldGUID>
                      <c15:f>Diagramm!$J$64</c15:f>
                      <c15:dlblFieldTableCache>
                        <c:ptCount val="1"/>
                      </c15:dlblFieldTableCache>
                    </c15:dlblFTEntry>
                  </c15:dlblFieldTable>
                  <c15:showDataLabelsRange val="0"/>
                </c:ext>
                <c:ext xmlns:c16="http://schemas.microsoft.com/office/drawing/2014/chart" uri="{C3380CC4-5D6E-409C-BE32-E72D297353CC}">
                  <c16:uniqueId val="{00000040-ED77-4E06-A25F-5E71BF3FAC2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{3909A0A1-D6CA-4640-AE7B-7966B556E212}</c15:txfldGUID>
                      <c15:f>Diagramm!$J$65</c15:f>
                      <c15:dlblFieldTableCache>
                        <c:ptCount val="1"/>
                      </c15:dlblFieldTableCache>
                    </c15:dlblFTEntry>
                  </c15:dlblFieldTable>
                  <c15:showDataLabelsRange val="0"/>
                </c:ext>
                <c:ext xmlns:c16="http://schemas.microsoft.com/office/drawing/2014/chart" uri="{C3380CC4-5D6E-409C-BE32-E72D297353CC}">
                  <c16:uniqueId val="{00000041-ED77-4E06-A25F-5E71BF3FAC2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{E9F3B887-E468-457A-A2DE-A878508C0353}</c15:txfldGUID>
                      <c15:f>Diagramm!$J$66</c15:f>
                      <c15:dlblFieldTableCache>
                        <c:ptCount val="1"/>
                      </c15:dlblFieldTableCache>
                    </c15:dlblFTEntry>
                  </c15:dlblFieldTable>
                  <c15:showDataLabelsRange val="0"/>
                </c:ext>
                <c:ext xmlns:c16="http://schemas.microsoft.com/office/drawing/2014/chart" uri="{C3380CC4-5D6E-409C-BE32-E72D297353CC}">
                  <c16:uniqueId val="{00000042-ED77-4E06-A25F-5E71BF3FAC2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{9175C99C-D6A4-4FF9-B964-0F54BC11A595}</c15:txfldGUID>
                      <c15:f>Diagramm!$J$67</c15:f>
                      <c15:dlblFieldTableCache>
                        <c:ptCount val="1"/>
                      </c15:dlblFieldTableCache>
                    </c15:dlblFTEntry>
                  </c15:dlblFieldTable>
                  <c15:showDataLabelsRange val="0"/>
                </c:ext>
                <c:ext xmlns:c16="http://schemas.microsoft.com/office/drawing/2014/chart" uri="{C3380CC4-5D6E-409C-BE32-E72D297353CC}">
                  <c16:uniqueId val="{00000043-ED77-4E06-A25F-5E71BF3FAC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D77-4E06-A25F-5E71BF3FAC2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0C-4C3A-AA3D-96A52D0466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0C-4C3A-AA3D-96A52D0466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0C-4C3A-AA3D-96A52D0466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0C-4C3A-AA3D-96A52D0466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0C-4C3A-AA3D-96A52D0466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0C-4C3A-AA3D-96A52D0466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0C-4C3A-AA3D-96A52D0466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0C-4C3A-AA3D-96A52D0466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0C-4C3A-AA3D-96A52D0466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0C-4C3A-AA3D-96A52D0466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20C-4C3A-AA3D-96A52D0466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0C-4C3A-AA3D-96A52D0466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0C-4C3A-AA3D-96A52D0466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0C-4C3A-AA3D-96A52D0466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20C-4C3A-AA3D-96A52D0466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0C-4C3A-AA3D-96A52D0466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0C-4C3A-AA3D-96A52D0466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0C-4C3A-AA3D-96A52D0466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0C-4C3A-AA3D-96A52D0466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0C-4C3A-AA3D-96A52D0466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0C-4C3A-AA3D-96A52D0466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20C-4C3A-AA3D-96A52D0466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20C-4C3A-AA3D-96A52D0466C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20C-4C3A-AA3D-96A52D0466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20C-4C3A-AA3D-96A52D0466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20C-4C3A-AA3D-96A52D0466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20C-4C3A-AA3D-96A52D0466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20C-4C3A-AA3D-96A52D0466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20C-4C3A-AA3D-96A52D0466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20C-4C3A-AA3D-96A52D0466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20C-4C3A-AA3D-96A52D0466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20C-4C3A-AA3D-96A52D0466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0C-4C3A-AA3D-96A52D0466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0C-4C3A-AA3D-96A52D0466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0C-4C3A-AA3D-96A52D0466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20C-4C3A-AA3D-96A52D0466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20C-4C3A-AA3D-96A52D0466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20C-4C3A-AA3D-96A52D0466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20C-4C3A-AA3D-96A52D0466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20C-4C3A-AA3D-96A52D0466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20C-4C3A-AA3D-96A52D0466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20C-4C3A-AA3D-96A52D0466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20C-4C3A-AA3D-96A52D0466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20C-4C3A-AA3D-96A52D0466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20C-4C3A-AA3D-96A52D0466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20C-4C3A-AA3D-96A52D0466C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20C-4C3A-AA3D-96A52D0466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20C-4C3A-AA3D-96A52D0466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0C-4C3A-AA3D-96A52D0466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20C-4C3A-AA3D-96A52D0466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0C-4C3A-AA3D-96A52D0466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20C-4C3A-AA3D-96A52D0466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20C-4C3A-AA3D-96A52D0466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20C-4C3A-AA3D-96A52D0466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20C-4C3A-AA3D-96A52D0466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20C-4C3A-AA3D-96A52D0466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20C-4C3A-AA3D-96A52D0466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20C-4C3A-AA3D-96A52D0466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20C-4C3A-AA3D-96A52D0466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20C-4C3A-AA3D-96A52D0466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20C-4C3A-AA3D-96A52D0466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20C-4C3A-AA3D-96A52D0466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20C-4C3A-AA3D-96A52D0466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20C-4C3A-AA3D-96A52D0466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20C-4C3A-AA3D-96A52D0466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20C-4C3A-AA3D-96A52D0466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20C-4C3A-AA3D-96A52D0466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20C-4C3A-AA3D-96A52D0466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20C-4C3A-AA3D-96A52D0466C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100.25012476532238</c:v>
                </c:pt>
                <c:pt idx="2">
                  <c:v>102.06219254259845</c:v>
                </c:pt>
                <c:pt idx="3">
                  <c:v>101.3017181967252</c:v>
                </c:pt>
                <c:pt idx="4">
                  <c:v>101.70393783122222</c:v>
                </c:pt>
                <c:pt idx="5">
                  <c:v>101.66056702868414</c:v>
                </c:pt>
                <c:pt idx="6">
                  <c:v>103.65562394543598</c:v>
                </c:pt>
                <c:pt idx="7">
                  <c:v>102.902873167138</c:v>
                </c:pt>
                <c:pt idx="8">
                  <c:v>102.71037809833882</c:v>
                </c:pt>
                <c:pt idx="9">
                  <c:v>102.91891442287127</c:v>
                </c:pt>
                <c:pt idx="10">
                  <c:v>104.3715392476057</c:v>
                </c:pt>
                <c:pt idx="11">
                  <c:v>103.9039663490102</c:v>
                </c:pt>
                <c:pt idx="12">
                  <c:v>104.05784357993298</c:v>
                </c:pt>
                <c:pt idx="13">
                  <c:v>104.29014472777396</c:v>
                </c:pt>
                <c:pt idx="14">
                  <c:v>106.07844768174148</c:v>
                </c:pt>
                <c:pt idx="15">
                  <c:v>105.72256945269612</c:v>
                </c:pt>
                <c:pt idx="16">
                  <c:v>105.90852919508545</c:v>
                </c:pt>
                <c:pt idx="17">
                  <c:v>106.1586539604078</c:v>
                </c:pt>
                <c:pt idx="18">
                  <c:v>108.06696927208345</c:v>
                </c:pt>
                <c:pt idx="19">
                  <c:v>108.24877017039378</c:v>
                </c:pt>
                <c:pt idx="20">
                  <c:v>107.84536229473134</c:v>
                </c:pt>
                <c:pt idx="21">
                  <c:v>107.62910240262364</c:v>
                </c:pt>
                <c:pt idx="22">
                  <c:v>109.15718054136268</c:v>
                </c:pt>
                <c:pt idx="23">
                  <c:v>108.30461750516885</c:v>
                </c:pt>
                <c:pt idx="24">
                  <c:v>107.53344898880677</c:v>
                </c:pt>
              </c:numCache>
            </c:numRef>
          </c:val>
          <c:smooth val="0"/>
          <c:extLst>
            <c:ext xmlns:c16="http://schemas.microsoft.com/office/drawing/2014/chart" uri="{C3380CC4-5D6E-409C-BE32-E72D297353CC}">
              <c16:uniqueId val="{00000000-9362-4D9D-895E-1AB60E9F7A9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100.70047205725598</c:v>
                </c:pt>
                <c:pt idx="2">
                  <c:v>104.22567382366377</c:v>
                </c:pt>
                <c:pt idx="3">
                  <c:v>103.50236028627988</c:v>
                </c:pt>
                <c:pt idx="4">
                  <c:v>101.62935891579107</c:v>
                </c:pt>
                <c:pt idx="5">
                  <c:v>102.12425765189583</c:v>
                </c:pt>
                <c:pt idx="6">
                  <c:v>105.45911375057105</c:v>
                </c:pt>
                <c:pt idx="7">
                  <c:v>105.04796710826862</c:v>
                </c:pt>
                <c:pt idx="8">
                  <c:v>103.98203136896605</c:v>
                </c:pt>
                <c:pt idx="9">
                  <c:v>105.19262981574539</c:v>
                </c:pt>
                <c:pt idx="10">
                  <c:v>108.45134764732755</c:v>
                </c:pt>
                <c:pt idx="11">
                  <c:v>107.57575757575756</c:v>
                </c:pt>
                <c:pt idx="12">
                  <c:v>106.59357393025735</c:v>
                </c:pt>
                <c:pt idx="13">
                  <c:v>109.00715699710675</c:v>
                </c:pt>
                <c:pt idx="14">
                  <c:v>112.29633013552612</c:v>
                </c:pt>
                <c:pt idx="15">
                  <c:v>112.40292370945637</c:v>
                </c:pt>
                <c:pt idx="16">
                  <c:v>111.94609410689813</c:v>
                </c:pt>
                <c:pt idx="17">
                  <c:v>114.10080706563119</c:v>
                </c:pt>
                <c:pt idx="18">
                  <c:v>116.08040201005025</c:v>
                </c:pt>
                <c:pt idx="19">
                  <c:v>117.13111009593422</c:v>
                </c:pt>
                <c:pt idx="20">
                  <c:v>117.13872392264352</c:v>
                </c:pt>
                <c:pt idx="21">
                  <c:v>119.04979442667884</c:v>
                </c:pt>
                <c:pt idx="22">
                  <c:v>122.24760164458657</c:v>
                </c:pt>
                <c:pt idx="23">
                  <c:v>120.58778742195828</c:v>
                </c:pt>
                <c:pt idx="24">
                  <c:v>116.7123496269225</c:v>
                </c:pt>
              </c:numCache>
            </c:numRef>
          </c:val>
          <c:smooth val="0"/>
          <c:extLst>
            <c:ext xmlns:c16="http://schemas.microsoft.com/office/drawing/2014/chart" uri="{C3380CC4-5D6E-409C-BE32-E72D297353CC}">
              <c16:uniqueId val="{00000001-9362-4D9D-895E-1AB60E9F7A9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100.7786872681566</c:v>
                </c:pt>
                <c:pt idx="2">
                  <c:v>99.123210398847291</c:v>
                </c:pt>
                <c:pt idx="3">
                  <c:v>98.804377816609957</c:v>
                </c:pt>
                <c:pt idx="4">
                  <c:v>95.26656243293786</c:v>
                </c:pt>
                <c:pt idx="5">
                  <c:v>97.197952113798706</c:v>
                </c:pt>
                <c:pt idx="6">
                  <c:v>95.468898494742334</c:v>
                </c:pt>
                <c:pt idx="7">
                  <c:v>95.827585149759344</c:v>
                </c:pt>
                <c:pt idx="8">
                  <c:v>94.763787976332807</c:v>
                </c:pt>
                <c:pt idx="9">
                  <c:v>96.048315399000586</c:v>
                </c:pt>
                <c:pt idx="10">
                  <c:v>94.291670498789045</c:v>
                </c:pt>
                <c:pt idx="11">
                  <c:v>94.441889696189335</c:v>
                </c:pt>
                <c:pt idx="12">
                  <c:v>93.752107667310455</c:v>
                </c:pt>
                <c:pt idx="13">
                  <c:v>94.37444434225452</c:v>
                </c:pt>
                <c:pt idx="14">
                  <c:v>93.531377418069226</c:v>
                </c:pt>
                <c:pt idx="15">
                  <c:v>93.227873325362523</c:v>
                </c:pt>
                <c:pt idx="16">
                  <c:v>91.731812747171887</c:v>
                </c:pt>
                <c:pt idx="17">
                  <c:v>93.00101168030902</c:v>
                </c:pt>
                <c:pt idx="18">
                  <c:v>91.440571446089706</c:v>
                </c:pt>
                <c:pt idx="19">
                  <c:v>91.452834237714214</c:v>
                </c:pt>
                <c:pt idx="20">
                  <c:v>90.686409761182134</c:v>
                </c:pt>
                <c:pt idx="21">
                  <c:v>90.585241730279904</c:v>
                </c:pt>
                <c:pt idx="22">
                  <c:v>87.194579846101959</c:v>
                </c:pt>
                <c:pt idx="23">
                  <c:v>86.759250743431735</c:v>
                </c:pt>
                <c:pt idx="24">
                  <c:v>83.61077899383794</c:v>
                </c:pt>
              </c:numCache>
            </c:numRef>
          </c:val>
          <c:smooth val="0"/>
          <c:extLst>
            <c:ext xmlns:c16="http://schemas.microsoft.com/office/drawing/2014/chart" uri="{C3380CC4-5D6E-409C-BE32-E72D297353CC}">
              <c16:uniqueId val="{00000002-9362-4D9D-895E-1AB60E9F7A9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362-4D9D-895E-1AB60E9F7A95}"/>
                </c:ext>
              </c:extLst>
            </c:dLbl>
            <c:dLbl>
              <c:idx val="1"/>
              <c:delete val="1"/>
              <c:extLst>
                <c:ext xmlns:c15="http://schemas.microsoft.com/office/drawing/2012/chart" uri="{CE6537A1-D6FC-4f65-9D91-7224C49458BB}"/>
                <c:ext xmlns:c16="http://schemas.microsoft.com/office/drawing/2014/chart" uri="{C3380CC4-5D6E-409C-BE32-E72D297353CC}">
                  <c16:uniqueId val="{00000004-9362-4D9D-895E-1AB60E9F7A95}"/>
                </c:ext>
              </c:extLst>
            </c:dLbl>
            <c:dLbl>
              <c:idx val="2"/>
              <c:delete val="1"/>
              <c:extLst>
                <c:ext xmlns:c15="http://schemas.microsoft.com/office/drawing/2012/chart" uri="{CE6537A1-D6FC-4f65-9D91-7224C49458BB}"/>
                <c:ext xmlns:c16="http://schemas.microsoft.com/office/drawing/2014/chart" uri="{C3380CC4-5D6E-409C-BE32-E72D297353CC}">
                  <c16:uniqueId val="{00000005-9362-4D9D-895E-1AB60E9F7A95}"/>
                </c:ext>
              </c:extLst>
            </c:dLbl>
            <c:dLbl>
              <c:idx val="3"/>
              <c:delete val="1"/>
              <c:extLst>
                <c:ext xmlns:c15="http://schemas.microsoft.com/office/drawing/2012/chart" uri="{CE6537A1-D6FC-4f65-9D91-7224C49458BB}"/>
                <c:ext xmlns:c16="http://schemas.microsoft.com/office/drawing/2014/chart" uri="{C3380CC4-5D6E-409C-BE32-E72D297353CC}">
                  <c16:uniqueId val="{00000006-9362-4D9D-895E-1AB60E9F7A95}"/>
                </c:ext>
              </c:extLst>
            </c:dLbl>
            <c:dLbl>
              <c:idx val="4"/>
              <c:delete val="1"/>
              <c:extLst>
                <c:ext xmlns:c15="http://schemas.microsoft.com/office/drawing/2012/chart" uri="{CE6537A1-D6FC-4f65-9D91-7224C49458BB}"/>
                <c:ext xmlns:c16="http://schemas.microsoft.com/office/drawing/2014/chart" uri="{C3380CC4-5D6E-409C-BE32-E72D297353CC}">
                  <c16:uniqueId val="{00000007-9362-4D9D-895E-1AB60E9F7A95}"/>
                </c:ext>
              </c:extLst>
            </c:dLbl>
            <c:dLbl>
              <c:idx val="5"/>
              <c:delete val="1"/>
              <c:extLst>
                <c:ext xmlns:c15="http://schemas.microsoft.com/office/drawing/2012/chart" uri="{CE6537A1-D6FC-4f65-9D91-7224C49458BB}"/>
                <c:ext xmlns:c16="http://schemas.microsoft.com/office/drawing/2014/chart" uri="{C3380CC4-5D6E-409C-BE32-E72D297353CC}">
                  <c16:uniqueId val="{00000008-9362-4D9D-895E-1AB60E9F7A95}"/>
                </c:ext>
              </c:extLst>
            </c:dLbl>
            <c:dLbl>
              <c:idx val="6"/>
              <c:delete val="1"/>
              <c:extLst>
                <c:ext xmlns:c15="http://schemas.microsoft.com/office/drawing/2012/chart" uri="{CE6537A1-D6FC-4f65-9D91-7224C49458BB}"/>
                <c:ext xmlns:c16="http://schemas.microsoft.com/office/drawing/2014/chart" uri="{C3380CC4-5D6E-409C-BE32-E72D297353CC}">
                  <c16:uniqueId val="{00000009-9362-4D9D-895E-1AB60E9F7A95}"/>
                </c:ext>
              </c:extLst>
            </c:dLbl>
            <c:dLbl>
              <c:idx val="7"/>
              <c:delete val="1"/>
              <c:extLst>
                <c:ext xmlns:c15="http://schemas.microsoft.com/office/drawing/2012/chart" uri="{CE6537A1-D6FC-4f65-9D91-7224C49458BB}"/>
                <c:ext xmlns:c16="http://schemas.microsoft.com/office/drawing/2014/chart" uri="{C3380CC4-5D6E-409C-BE32-E72D297353CC}">
                  <c16:uniqueId val="{0000000A-9362-4D9D-895E-1AB60E9F7A95}"/>
                </c:ext>
              </c:extLst>
            </c:dLbl>
            <c:dLbl>
              <c:idx val="8"/>
              <c:delete val="1"/>
              <c:extLst>
                <c:ext xmlns:c15="http://schemas.microsoft.com/office/drawing/2012/chart" uri="{CE6537A1-D6FC-4f65-9D91-7224C49458BB}"/>
                <c:ext xmlns:c16="http://schemas.microsoft.com/office/drawing/2014/chart" uri="{C3380CC4-5D6E-409C-BE32-E72D297353CC}">
                  <c16:uniqueId val="{0000000B-9362-4D9D-895E-1AB60E9F7A95}"/>
                </c:ext>
              </c:extLst>
            </c:dLbl>
            <c:dLbl>
              <c:idx val="9"/>
              <c:delete val="1"/>
              <c:extLst>
                <c:ext xmlns:c15="http://schemas.microsoft.com/office/drawing/2012/chart" uri="{CE6537A1-D6FC-4f65-9D91-7224C49458BB}"/>
                <c:ext xmlns:c16="http://schemas.microsoft.com/office/drawing/2014/chart" uri="{C3380CC4-5D6E-409C-BE32-E72D297353CC}">
                  <c16:uniqueId val="{0000000C-9362-4D9D-895E-1AB60E9F7A95}"/>
                </c:ext>
              </c:extLst>
            </c:dLbl>
            <c:dLbl>
              <c:idx val="10"/>
              <c:delete val="1"/>
              <c:extLst>
                <c:ext xmlns:c15="http://schemas.microsoft.com/office/drawing/2012/chart" uri="{CE6537A1-D6FC-4f65-9D91-7224C49458BB}"/>
                <c:ext xmlns:c16="http://schemas.microsoft.com/office/drawing/2014/chart" uri="{C3380CC4-5D6E-409C-BE32-E72D297353CC}">
                  <c16:uniqueId val="{0000000D-9362-4D9D-895E-1AB60E9F7A95}"/>
                </c:ext>
              </c:extLst>
            </c:dLbl>
            <c:dLbl>
              <c:idx val="11"/>
              <c:delete val="1"/>
              <c:extLst>
                <c:ext xmlns:c15="http://schemas.microsoft.com/office/drawing/2012/chart" uri="{CE6537A1-D6FC-4f65-9D91-7224C49458BB}"/>
                <c:ext xmlns:c16="http://schemas.microsoft.com/office/drawing/2014/chart" uri="{C3380CC4-5D6E-409C-BE32-E72D297353CC}">
                  <c16:uniqueId val="{0000000E-9362-4D9D-895E-1AB60E9F7A95}"/>
                </c:ext>
              </c:extLst>
            </c:dLbl>
            <c:dLbl>
              <c:idx val="12"/>
              <c:delete val="1"/>
              <c:extLst>
                <c:ext xmlns:c15="http://schemas.microsoft.com/office/drawing/2012/chart" uri="{CE6537A1-D6FC-4f65-9D91-7224C49458BB}"/>
                <c:ext xmlns:c16="http://schemas.microsoft.com/office/drawing/2014/chart" uri="{C3380CC4-5D6E-409C-BE32-E72D297353CC}">
                  <c16:uniqueId val="{0000000F-9362-4D9D-895E-1AB60E9F7A9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362-4D9D-895E-1AB60E9F7A95}"/>
                </c:ext>
              </c:extLst>
            </c:dLbl>
            <c:dLbl>
              <c:idx val="14"/>
              <c:delete val="1"/>
              <c:extLst>
                <c:ext xmlns:c15="http://schemas.microsoft.com/office/drawing/2012/chart" uri="{CE6537A1-D6FC-4f65-9D91-7224C49458BB}"/>
                <c:ext xmlns:c16="http://schemas.microsoft.com/office/drawing/2014/chart" uri="{C3380CC4-5D6E-409C-BE32-E72D297353CC}">
                  <c16:uniqueId val="{00000011-9362-4D9D-895E-1AB60E9F7A95}"/>
                </c:ext>
              </c:extLst>
            </c:dLbl>
            <c:dLbl>
              <c:idx val="15"/>
              <c:delete val="1"/>
              <c:extLst>
                <c:ext xmlns:c15="http://schemas.microsoft.com/office/drawing/2012/chart" uri="{CE6537A1-D6FC-4f65-9D91-7224C49458BB}"/>
                <c:ext xmlns:c16="http://schemas.microsoft.com/office/drawing/2014/chart" uri="{C3380CC4-5D6E-409C-BE32-E72D297353CC}">
                  <c16:uniqueId val="{00000012-9362-4D9D-895E-1AB60E9F7A95}"/>
                </c:ext>
              </c:extLst>
            </c:dLbl>
            <c:dLbl>
              <c:idx val="16"/>
              <c:delete val="1"/>
              <c:extLst>
                <c:ext xmlns:c15="http://schemas.microsoft.com/office/drawing/2012/chart" uri="{CE6537A1-D6FC-4f65-9D91-7224C49458BB}"/>
                <c:ext xmlns:c16="http://schemas.microsoft.com/office/drawing/2014/chart" uri="{C3380CC4-5D6E-409C-BE32-E72D297353CC}">
                  <c16:uniqueId val="{00000013-9362-4D9D-895E-1AB60E9F7A95}"/>
                </c:ext>
              </c:extLst>
            </c:dLbl>
            <c:dLbl>
              <c:idx val="17"/>
              <c:delete val="1"/>
              <c:extLst>
                <c:ext xmlns:c15="http://schemas.microsoft.com/office/drawing/2012/chart" uri="{CE6537A1-D6FC-4f65-9D91-7224C49458BB}"/>
                <c:ext xmlns:c16="http://schemas.microsoft.com/office/drawing/2014/chart" uri="{C3380CC4-5D6E-409C-BE32-E72D297353CC}">
                  <c16:uniqueId val="{00000014-9362-4D9D-895E-1AB60E9F7A95}"/>
                </c:ext>
              </c:extLst>
            </c:dLbl>
            <c:dLbl>
              <c:idx val="18"/>
              <c:delete val="1"/>
              <c:extLst>
                <c:ext xmlns:c15="http://schemas.microsoft.com/office/drawing/2012/chart" uri="{CE6537A1-D6FC-4f65-9D91-7224C49458BB}"/>
                <c:ext xmlns:c16="http://schemas.microsoft.com/office/drawing/2014/chart" uri="{C3380CC4-5D6E-409C-BE32-E72D297353CC}">
                  <c16:uniqueId val="{00000015-9362-4D9D-895E-1AB60E9F7A95}"/>
                </c:ext>
              </c:extLst>
            </c:dLbl>
            <c:dLbl>
              <c:idx val="19"/>
              <c:delete val="1"/>
              <c:extLst>
                <c:ext xmlns:c15="http://schemas.microsoft.com/office/drawing/2012/chart" uri="{CE6537A1-D6FC-4f65-9D91-7224C49458BB}"/>
                <c:ext xmlns:c16="http://schemas.microsoft.com/office/drawing/2014/chart" uri="{C3380CC4-5D6E-409C-BE32-E72D297353CC}">
                  <c16:uniqueId val="{00000016-9362-4D9D-895E-1AB60E9F7A95}"/>
                </c:ext>
              </c:extLst>
            </c:dLbl>
            <c:dLbl>
              <c:idx val="20"/>
              <c:delete val="1"/>
              <c:extLst>
                <c:ext xmlns:c15="http://schemas.microsoft.com/office/drawing/2012/chart" uri="{CE6537A1-D6FC-4f65-9D91-7224C49458BB}"/>
                <c:ext xmlns:c16="http://schemas.microsoft.com/office/drawing/2014/chart" uri="{C3380CC4-5D6E-409C-BE32-E72D297353CC}">
                  <c16:uniqueId val="{00000017-9362-4D9D-895E-1AB60E9F7A95}"/>
                </c:ext>
              </c:extLst>
            </c:dLbl>
            <c:dLbl>
              <c:idx val="21"/>
              <c:delete val="1"/>
              <c:extLst>
                <c:ext xmlns:c15="http://schemas.microsoft.com/office/drawing/2012/chart" uri="{CE6537A1-D6FC-4f65-9D91-7224C49458BB}"/>
                <c:ext xmlns:c16="http://schemas.microsoft.com/office/drawing/2014/chart" uri="{C3380CC4-5D6E-409C-BE32-E72D297353CC}">
                  <c16:uniqueId val="{00000018-9362-4D9D-895E-1AB60E9F7A95}"/>
                </c:ext>
              </c:extLst>
            </c:dLbl>
            <c:dLbl>
              <c:idx val="22"/>
              <c:delete val="1"/>
              <c:extLst>
                <c:ext xmlns:c15="http://schemas.microsoft.com/office/drawing/2012/chart" uri="{CE6537A1-D6FC-4f65-9D91-7224C49458BB}"/>
                <c:ext xmlns:c16="http://schemas.microsoft.com/office/drawing/2014/chart" uri="{C3380CC4-5D6E-409C-BE32-E72D297353CC}">
                  <c16:uniqueId val="{00000019-9362-4D9D-895E-1AB60E9F7A95}"/>
                </c:ext>
              </c:extLst>
            </c:dLbl>
            <c:dLbl>
              <c:idx val="23"/>
              <c:delete val="1"/>
              <c:extLst>
                <c:ext xmlns:c15="http://schemas.microsoft.com/office/drawing/2012/chart" uri="{CE6537A1-D6FC-4f65-9D91-7224C49458BB}"/>
                <c:ext xmlns:c16="http://schemas.microsoft.com/office/drawing/2014/chart" uri="{C3380CC4-5D6E-409C-BE32-E72D297353CC}">
                  <c16:uniqueId val="{0000001A-9362-4D9D-895E-1AB60E9F7A95}"/>
                </c:ext>
              </c:extLst>
            </c:dLbl>
            <c:dLbl>
              <c:idx val="24"/>
              <c:delete val="1"/>
              <c:extLst>
                <c:ext xmlns:c15="http://schemas.microsoft.com/office/drawing/2012/chart" uri="{CE6537A1-D6FC-4f65-9D91-7224C49458BB}"/>
                <c:ext xmlns:c16="http://schemas.microsoft.com/office/drawing/2014/chart" uri="{C3380CC4-5D6E-409C-BE32-E72D297353CC}">
                  <c16:uniqueId val="{0000001B-9362-4D9D-895E-1AB60E9F7A9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362-4D9D-895E-1AB60E9F7A9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Hagen (347)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180996</v>
      </c>
      <c r="F11" s="238">
        <v>182294</v>
      </c>
      <c r="G11" s="238">
        <v>183729</v>
      </c>
      <c r="H11" s="238">
        <v>181157</v>
      </c>
      <c r="I11" s="265">
        <v>181521</v>
      </c>
      <c r="J11" s="263">
        <v>-525</v>
      </c>
      <c r="K11" s="266">
        <v>-0.28922273455963771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17.878295652942608</v>
      </c>
      <c r="E13" s="115">
        <v>32359</v>
      </c>
      <c r="F13" s="114">
        <v>32554</v>
      </c>
      <c r="G13" s="114">
        <v>33185</v>
      </c>
      <c r="H13" s="114">
        <v>33259</v>
      </c>
      <c r="I13" s="140">
        <v>33035</v>
      </c>
      <c r="J13" s="115">
        <v>-676</v>
      </c>
      <c r="K13" s="116">
        <v>-2.0463145149084303</v>
      </c>
    </row>
    <row r="14" spans="1:255" ht="14.1" customHeight="1" x14ac:dyDescent="0.2">
      <c r="A14" s="306" t="s">
        <v>230</v>
      </c>
      <c r="B14" s="307"/>
      <c r="C14" s="308"/>
      <c r="D14" s="113">
        <v>59.871488872682271</v>
      </c>
      <c r="E14" s="115">
        <v>108365</v>
      </c>
      <c r="F14" s="114">
        <v>109447</v>
      </c>
      <c r="G14" s="114">
        <v>110407</v>
      </c>
      <c r="H14" s="114">
        <v>108343</v>
      </c>
      <c r="I14" s="140">
        <v>108830</v>
      </c>
      <c r="J14" s="115">
        <v>-465</v>
      </c>
      <c r="K14" s="116">
        <v>-0.42727189194156023</v>
      </c>
    </row>
    <row r="15" spans="1:255" ht="14.1" customHeight="1" x14ac:dyDescent="0.2">
      <c r="A15" s="306" t="s">
        <v>231</v>
      </c>
      <c r="B15" s="307"/>
      <c r="C15" s="308"/>
      <c r="D15" s="113">
        <v>10.862670998254105</v>
      </c>
      <c r="E15" s="115">
        <v>19661</v>
      </c>
      <c r="F15" s="114">
        <v>19708</v>
      </c>
      <c r="G15" s="114">
        <v>19621</v>
      </c>
      <c r="H15" s="114">
        <v>19336</v>
      </c>
      <c r="I15" s="140">
        <v>19324</v>
      </c>
      <c r="J15" s="115">
        <v>337</v>
      </c>
      <c r="K15" s="116">
        <v>1.7439453529290001</v>
      </c>
    </row>
    <row r="16" spans="1:255" ht="14.1" customHeight="1" x14ac:dyDescent="0.2">
      <c r="A16" s="306" t="s">
        <v>232</v>
      </c>
      <c r="B16" s="307"/>
      <c r="C16" s="308"/>
      <c r="D16" s="113">
        <v>10.547194413136202</v>
      </c>
      <c r="E16" s="115">
        <v>19090</v>
      </c>
      <c r="F16" s="114">
        <v>19013</v>
      </c>
      <c r="G16" s="114">
        <v>18907</v>
      </c>
      <c r="H16" s="114">
        <v>18725</v>
      </c>
      <c r="I16" s="140">
        <v>18762</v>
      </c>
      <c r="J16" s="115">
        <v>328</v>
      </c>
      <c r="K16" s="116">
        <v>1.7482144760686493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0.20276691197595528</v>
      </c>
      <c r="E18" s="115">
        <v>367</v>
      </c>
      <c r="F18" s="114">
        <v>368</v>
      </c>
      <c r="G18" s="114">
        <v>371</v>
      </c>
      <c r="H18" s="114">
        <v>360</v>
      </c>
      <c r="I18" s="140">
        <v>349</v>
      </c>
      <c r="J18" s="115">
        <v>18</v>
      </c>
      <c r="K18" s="116">
        <v>5.1575931232091694</v>
      </c>
    </row>
    <row r="19" spans="1:255" ht="14.1" customHeight="1" x14ac:dyDescent="0.2">
      <c r="A19" s="306" t="s">
        <v>235</v>
      </c>
      <c r="B19" s="307" t="s">
        <v>236</v>
      </c>
      <c r="C19" s="308"/>
      <c r="D19" s="113">
        <v>9.5029724413799199E-2</v>
      </c>
      <c r="E19" s="115">
        <v>172</v>
      </c>
      <c r="F19" s="114">
        <v>175</v>
      </c>
      <c r="G19" s="114">
        <v>179</v>
      </c>
      <c r="H19" s="114">
        <v>166</v>
      </c>
      <c r="I19" s="140">
        <v>157</v>
      </c>
      <c r="J19" s="115">
        <v>15</v>
      </c>
      <c r="K19" s="116">
        <v>9.5541401273885356</v>
      </c>
    </row>
    <row r="20" spans="1:255" ht="14.1" customHeight="1" x14ac:dyDescent="0.2">
      <c r="A20" s="306">
        <v>12</v>
      </c>
      <c r="B20" s="307" t="s">
        <v>237</v>
      </c>
      <c r="C20" s="308"/>
      <c r="D20" s="113">
        <v>0.97571217043470571</v>
      </c>
      <c r="E20" s="115">
        <v>1766</v>
      </c>
      <c r="F20" s="114">
        <v>1738</v>
      </c>
      <c r="G20" s="114">
        <v>1782</v>
      </c>
      <c r="H20" s="114">
        <v>1738</v>
      </c>
      <c r="I20" s="140">
        <v>1701</v>
      </c>
      <c r="J20" s="115">
        <v>65</v>
      </c>
      <c r="K20" s="116">
        <v>3.8212815990593767</v>
      </c>
    </row>
    <row r="21" spans="1:255" ht="14.1" customHeight="1" x14ac:dyDescent="0.2">
      <c r="A21" s="306">
        <v>21</v>
      </c>
      <c r="B21" s="307" t="s">
        <v>238</v>
      </c>
      <c r="C21" s="308"/>
      <c r="D21" s="113">
        <v>0.43757873102168005</v>
      </c>
      <c r="E21" s="115">
        <v>792</v>
      </c>
      <c r="F21" s="114">
        <v>781</v>
      </c>
      <c r="G21" s="114">
        <v>780</v>
      </c>
      <c r="H21" s="114">
        <v>764</v>
      </c>
      <c r="I21" s="140">
        <v>751</v>
      </c>
      <c r="J21" s="115">
        <v>41</v>
      </c>
      <c r="K21" s="116">
        <v>5.4593874833555258</v>
      </c>
    </row>
    <row r="22" spans="1:255" ht="14.1" customHeight="1" x14ac:dyDescent="0.2">
      <c r="A22" s="306">
        <v>22</v>
      </c>
      <c r="B22" s="307" t="s">
        <v>239</v>
      </c>
      <c r="C22" s="308"/>
      <c r="D22" s="113">
        <v>1.6293177749784526</v>
      </c>
      <c r="E22" s="115">
        <v>2949</v>
      </c>
      <c r="F22" s="114">
        <v>2998</v>
      </c>
      <c r="G22" s="114">
        <v>2995</v>
      </c>
      <c r="H22" s="114">
        <v>2975</v>
      </c>
      <c r="I22" s="140">
        <v>2980</v>
      </c>
      <c r="J22" s="115">
        <v>-31</v>
      </c>
      <c r="K22" s="116">
        <v>-1.0402684563758389</v>
      </c>
    </row>
    <row r="23" spans="1:255" ht="14.1" customHeight="1" x14ac:dyDescent="0.2">
      <c r="A23" s="306">
        <v>23</v>
      </c>
      <c r="B23" s="307" t="s">
        <v>240</v>
      </c>
      <c r="C23" s="308"/>
      <c r="D23" s="113">
        <v>0.80001767994872819</v>
      </c>
      <c r="E23" s="115">
        <v>1448</v>
      </c>
      <c r="F23" s="114">
        <v>1432</v>
      </c>
      <c r="G23" s="114">
        <v>1443</v>
      </c>
      <c r="H23" s="114">
        <v>1439</v>
      </c>
      <c r="I23" s="140">
        <v>1456</v>
      </c>
      <c r="J23" s="115">
        <v>-8</v>
      </c>
      <c r="K23" s="116">
        <v>-0.5494505494505495</v>
      </c>
    </row>
    <row r="24" spans="1:255" ht="14.1" customHeight="1" x14ac:dyDescent="0.2">
      <c r="A24" s="306">
        <v>24</v>
      </c>
      <c r="B24" s="307" t="s">
        <v>241</v>
      </c>
      <c r="C24" s="308"/>
      <c r="D24" s="113">
        <v>9.0399787840615264</v>
      </c>
      <c r="E24" s="115">
        <v>16362</v>
      </c>
      <c r="F24" s="114">
        <v>16640</v>
      </c>
      <c r="G24" s="114">
        <v>17037</v>
      </c>
      <c r="H24" s="114">
        <v>17115</v>
      </c>
      <c r="I24" s="140">
        <v>17301</v>
      </c>
      <c r="J24" s="115">
        <v>-939</v>
      </c>
      <c r="K24" s="116">
        <v>-5.4274319403502691</v>
      </c>
    </row>
    <row r="25" spans="1:255" ht="14.1" customHeight="1" x14ac:dyDescent="0.2">
      <c r="A25" s="306">
        <v>25</v>
      </c>
      <c r="B25" s="307" t="s">
        <v>242</v>
      </c>
      <c r="C25" s="308"/>
      <c r="D25" s="113">
        <v>5.7410108510685323</v>
      </c>
      <c r="E25" s="115">
        <v>10391</v>
      </c>
      <c r="F25" s="114">
        <v>10505</v>
      </c>
      <c r="G25" s="114">
        <v>10836</v>
      </c>
      <c r="H25" s="114">
        <v>10583</v>
      </c>
      <c r="I25" s="140">
        <v>10681</v>
      </c>
      <c r="J25" s="115">
        <v>-290</v>
      </c>
      <c r="K25" s="116">
        <v>-2.7151015822488529</v>
      </c>
    </row>
    <row r="26" spans="1:255" ht="14.1" customHeight="1" x14ac:dyDescent="0.2">
      <c r="A26" s="306">
        <v>26</v>
      </c>
      <c r="B26" s="307" t="s">
        <v>243</v>
      </c>
      <c r="C26" s="308"/>
      <c r="D26" s="113">
        <v>2.8304492916970543</v>
      </c>
      <c r="E26" s="115">
        <v>5123</v>
      </c>
      <c r="F26" s="114">
        <v>5185</v>
      </c>
      <c r="G26" s="114">
        <v>5299</v>
      </c>
      <c r="H26" s="114">
        <v>5088</v>
      </c>
      <c r="I26" s="140">
        <v>5114</v>
      </c>
      <c r="J26" s="115">
        <v>9</v>
      </c>
      <c r="K26" s="116">
        <v>0.17598748533437622</v>
      </c>
    </row>
    <row r="27" spans="1:255" ht="14.1" customHeight="1" x14ac:dyDescent="0.2">
      <c r="A27" s="306">
        <v>27</v>
      </c>
      <c r="B27" s="307" t="s">
        <v>244</v>
      </c>
      <c r="C27" s="308"/>
      <c r="D27" s="113">
        <v>2.8812791442904815</v>
      </c>
      <c r="E27" s="115">
        <v>5215</v>
      </c>
      <c r="F27" s="114">
        <v>5238</v>
      </c>
      <c r="G27" s="114">
        <v>5262</v>
      </c>
      <c r="H27" s="114">
        <v>5260</v>
      </c>
      <c r="I27" s="140">
        <v>5280</v>
      </c>
      <c r="J27" s="115">
        <v>-65</v>
      </c>
      <c r="K27" s="116">
        <v>-1.231060606060606</v>
      </c>
    </row>
    <row r="28" spans="1:255" ht="14.1" customHeight="1" x14ac:dyDescent="0.2">
      <c r="A28" s="306">
        <v>28</v>
      </c>
      <c r="B28" s="307" t="s">
        <v>245</v>
      </c>
      <c r="C28" s="308"/>
      <c r="D28" s="113">
        <v>0.26243673893345709</v>
      </c>
      <c r="E28" s="115">
        <v>475</v>
      </c>
      <c r="F28" s="114">
        <v>479</v>
      </c>
      <c r="G28" s="114">
        <v>485</v>
      </c>
      <c r="H28" s="114">
        <v>493</v>
      </c>
      <c r="I28" s="140">
        <v>501</v>
      </c>
      <c r="J28" s="115">
        <v>-26</v>
      </c>
      <c r="K28" s="116">
        <v>-5.1896207584830343</v>
      </c>
    </row>
    <row r="29" spans="1:255" ht="14.1" customHeight="1" x14ac:dyDescent="0.2">
      <c r="A29" s="306">
        <v>29</v>
      </c>
      <c r="B29" s="307" t="s">
        <v>246</v>
      </c>
      <c r="C29" s="308"/>
      <c r="D29" s="113">
        <v>1.4293133549912704</v>
      </c>
      <c r="E29" s="115">
        <v>2587</v>
      </c>
      <c r="F29" s="114">
        <v>2658</v>
      </c>
      <c r="G29" s="114">
        <v>2648</v>
      </c>
      <c r="H29" s="114">
        <v>2609</v>
      </c>
      <c r="I29" s="140">
        <v>2569</v>
      </c>
      <c r="J29" s="115">
        <v>18</v>
      </c>
      <c r="K29" s="116">
        <v>0.70066173608407945</v>
      </c>
    </row>
    <row r="30" spans="1:255" ht="14.1" customHeight="1" x14ac:dyDescent="0.2">
      <c r="A30" s="306" t="s">
        <v>247</v>
      </c>
      <c r="B30" s="307" t="s">
        <v>248</v>
      </c>
      <c r="C30" s="308"/>
      <c r="D30" s="113">
        <v>0.34917898738093661</v>
      </c>
      <c r="E30" s="115">
        <v>632</v>
      </c>
      <c r="F30" s="114">
        <v>635</v>
      </c>
      <c r="G30" s="114">
        <v>644</v>
      </c>
      <c r="H30" s="114">
        <v>623</v>
      </c>
      <c r="I30" s="140">
        <v>622</v>
      </c>
      <c r="J30" s="115">
        <v>10</v>
      </c>
      <c r="K30" s="116">
        <v>1.607717041800643</v>
      </c>
    </row>
    <row r="31" spans="1:255" ht="14.1" customHeight="1" x14ac:dyDescent="0.2">
      <c r="A31" s="306" t="s">
        <v>249</v>
      </c>
      <c r="B31" s="307" t="s">
        <v>250</v>
      </c>
      <c r="C31" s="308"/>
      <c r="D31" s="113">
        <v>1.0668744060642223</v>
      </c>
      <c r="E31" s="115">
        <v>1931</v>
      </c>
      <c r="F31" s="114">
        <v>1998</v>
      </c>
      <c r="G31" s="114">
        <v>1980</v>
      </c>
      <c r="H31" s="114">
        <v>1958</v>
      </c>
      <c r="I31" s="140">
        <v>1920</v>
      </c>
      <c r="J31" s="115">
        <v>11</v>
      </c>
      <c r="K31" s="116">
        <v>0.57291666666666663</v>
      </c>
    </row>
    <row r="32" spans="1:255" ht="14.1" customHeight="1" x14ac:dyDescent="0.2">
      <c r="A32" s="306">
        <v>31</v>
      </c>
      <c r="B32" s="307" t="s">
        <v>251</v>
      </c>
      <c r="C32" s="308"/>
      <c r="D32" s="113">
        <v>0.62984817344029698</v>
      </c>
      <c r="E32" s="115">
        <v>1140</v>
      </c>
      <c r="F32" s="114">
        <v>1104</v>
      </c>
      <c r="G32" s="114">
        <v>1105</v>
      </c>
      <c r="H32" s="114">
        <v>1099</v>
      </c>
      <c r="I32" s="140">
        <v>1098</v>
      </c>
      <c r="J32" s="115">
        <v>42</v>
      </c>
      <c r="K32" s="116">
        <v>3.8251366120218577</v>
      </c>
    </row>
    <row r="33" spans="1:11" ht="14.1" customHeight="1" x14ac:dyDescent="0.2">
      <c r="A33" s="306">
        <v>32</v>
      </c>
      <c r="B33" s="307" t="s">
        <v>252</v>
      </c>
      <c r="C33" s="308"/>
      <c r="D33" s="113">
        <v>1.3420186081460364</v>
      </c>
      <c r="E33" s="115">
        <v>2429</v>
      </c>
      <c r="F33" s="114">
        <v>2421</v>
      </c>
      <c r="G33" s="114">
        <v>2494</v>
      </c>
      <c r="H33" s="114">
        <v>2462</v>
      </c>
      <c r="I33" s="140">
        <v>2436</v>
      </c>
      <c r="J33" s="115">
        <v>-7</v>
      </c>
      <c r="K33" s="116">
        <v>-0.28735632183908044</v>
      </c>
    </row>
    <row r="34" spans="1:11" ht="14.1" customHeight="1" x14ac:dyDescent="0.2">
      <c r="A34" s="306">
        <v>33</v>
      </c>
      <c r="B34" s="307" t="s">
        <v>253</v>
      </c>
      <c r="C34" s="308"/>
      <c r="D34" s="113">
        <v>0.91272735309067599</v>
      </c>
      <c r="E34" s="115">
        <v>1652</v>
      </c>
      <c r="F34" s="114">
        <v>1639</v>
      </c>
      <c r="G34" s="114">
        <v>1731</v>
      </c>
      <c r="H34" s="114">
        <v>1634</v>
      </c>
      <c r="I34" s="140">
        <v>1603</v>
      </c>
      <c r="J34" s="115">
        <v>49</v>
      </c>
      <c r="K34" s="116">
        <v>3.0567685589519651</v>
      </c>
    </row>
    <row r="35" spans="1:11" ht="14.1" customHeight="1" x14ac:dyDescent="0.2">
      <c r="A35" s="306">
        <v>34</v>
      </c>
      <c r="B35" s="307" t="s">
        <v>254</v>
      </c>
      <c r="C35" s="308"/>
      <c r="D35" s="113">
        <v>1.9547393312559393</v>
      </c>
      <c r="E35" s="115">
        <v>3538</v>
      </c>
      <c r="F35" s="114">
        <v>3593</v>
      </c>
      <c r="G35" s="114">
        <v>3600</v>
      </c>
      <c r="H35" s="114">
        <v>3550</v>
      </c>
      <c r="I35" s="140">
        <v>3550</v>
      </c>
      <c r="J35" s="115">
        <v>-12</v>
      </c>
      <c r="K35" s="116">
        <v>-0.3380281690140845</v>
      </c>
    </row>
    <row r="36" spans="1:11" ht="14.1" customHeight="1" x14ac:dyDescent="0.2">
      <c r="A36" s="306">
        <v>41</v>
      </c>
      <c r="B36" s="307" t="s">
        <v>255</v>
      </c>
      <c r="C36" s="308"/>
      <c r="D36" s="113">
        <v>1.14864416893191</v>
      </c>
      <c r="E36" s="115">
        <v>2079</v>
      </c>
      <c r="F36" s="114">
        <v>2124</v>
      </c>
      <c r="G36" s="114">
        <v>2128</v>
      </c>
      <c r="H36" s="114">
        <v>2100</v>
      </c>
      <c r="I36" s="140">
        <v>2096</v>
      </c>
      <c r="J36" s="115">
        <v>-17</v>
      </c>
      <c r="K36" s="116">
        <v>-0.81106870229007633</v>
      </c>
    </row>
    <row r="37" spans="1:11" ht="14.1" customHeight="1" x14ac:dyDescent="0.2">
      <c r="A37" s="306">
        <v>42</v>
      </c>
      <c r="B37" s="307" t="s">
        <v>256</v>
      </c>
      <c r="C37" s="308"/>
      <c r="D37" s="113">
        <v>0.11436716833521182</v>
      </c>
      <c r="E37" s="115">
        <v>207</v>
      </c>
      <c r="F37" s="114">
        <v>209</v>
      </c>
      <c r="G37" s="114">
        <v>206</v>
      </c>
      <c r="H37" s="114">
        <v>203</v>
      </c>
      <c r="I37" s="140">
        <v>209</v>
      </c>
      <c r="J37" s="115">
        <v>-2</v>
      </c>
      <c r="K37" s="116">
        <v>-0.9569377990430622</v>
      </c>
    </row>
    <row r="38" spans="1:11" ht="14.1" customHeight="1" x14ac:dyDescent="0.2">
      <c r="A38" s="306">
        <v>43</v>
      </c>
      <c r="B38" s="307" t="s">
        <v>257</v>
      </c>
      <c r="C38" s="308"/>
      <c r="D38" s="113">
        <v>1.4442308117306459</v>
      </c>
      <c r="E38" s="115">
        <v>2614</v>
      </c>
      <c r="F38" s="114">
        <v>2594</v>
      </c>
      <c r="G38" s="114">
        <v>2593</v>
      </c>
      <c r="H38" s="114">
        <v>2530</v>
      </c>
      <c r="I38" s="140">
        <v>2538</v>
      </c>
      <c r="J38" s="115">
        <v>76</v>
      </c>
      <c r="K38" s="116">
        <v>2.9944838455476752</v>
      </c>
    </row>
    <row r="39" spans="1:11" ht="14.1" customHeight="1" x14ac:dyDescent="0.2">
      <c r="A39" s="306">
        <v>51</v>
      </c>
      <c r="B39" s="307" t="s">
        <v>258</v>
      </c>
      <c r="C39" s="308"/>
      <c r="D39" s="113">
        <v>7.0183871466772745</v>
      </c>
      <c r="E39" s="115">
        <v>12703</v>
      </c>
      <c r="F39" s="114">
        <v>12985</v>
      </c>
      <c r="G39" s="114">
        <v>13321</v>
      </c>
      <c r="H39" s="114">
        <v>13144</v>
      </c>
      <c r="I39" s="140">
        <v>13125</v>
      </c>
      <c r="J39" s="115">
        <v>-422</v>
      </c>
      <c r="K39" s="116">
        <v>-3.2152380952380955</v>
      </c>
    </row>
    <row r="40" spans="1:11" ht="14.1" customHeight="1" x14ac:dyDescent="0.2">
      <c r="A40" s="306" t="s">
        <v>259</v>
      </c>
      <c r="B40" s="307" t="s">
        <v>260</v>
      </c>
      <c r="C40" s="308"/>
      <c r="D40" s="113">
        <v>5.821123118742956</v>
      </c>
      <c r="E40" s="115">
        <v>10536</v>
      </c>
      <c r="F40" s="114">
        <v>10840</v>
      </c>
      <c r="G40" s="114">
        <v>11157</v>
      </c>
      <c r="H40" s="114">
        <v>11040</v>
      </c>
      <c r="I40" s="140">
        <v>11020</v>
      </c>
      <c r="J40" s="115">
        <v>-484</v>
      </c>
      <c r="K40" s="116">
        <v>-4.3920145190562616</v>
      </c>
    </row>
    <row r="41" spans="1:11" ht="14.1" customHeight="1" x14ac:dyDescent="0.2">
      <c r="A41" s="306"/>
      <c r="B41" s="307" t="s">
        <v>261</v>
      </c>
      <c r="C41" s="308"/>
      <c r="D41" s="113">
        <v>4.8691683794116996</v>
      </c>
      <c r="E41" s="115">
        <v>8813</v>
      </c>
      <c r="F41" s="114">
        <v>9052</v>
      </c>
      <c r="G41" s="114">
        <v>9374</v>
      </c>
      <c r="H41" s="114">
        <v>9301</v>
      </c>
      <c r="I41" s="140">
        <v>9247</v>
      </c>
      <c r="J41" s="115">
        <v>-434</v>
      </c>
      <c r="K41" s="116">
        <v>-4.693414080242241</v>
      </c>
    </row>
    <row r="42" spans="1:11" ht="14.1" customHeight="1" x14ac:dyDescent="0.2">
      <c r="A42" s="306">
        <v>52</v>
      </c>
      <c r="B42" s="307" t="s">
        <v>262</v>
      </c>
      <c r="C42" s="308"/>
      <c r="D42" s="113">
        <v>3.9061636721253508</v>
      </c>
      <c r="E42" s="115">
        <v>7070</v>
      </c>
      <c r="F42" s="114">
        <v>7067</v>
      </c>
      <c r="G42" s="114">
        <v>7053</v>
      </c>
      <c r="H42" s="114">
        <v>7026</v>
      </c>
      <c r="I42" s="140">
        <v>6990</v>
      </c>
      <c r="J42" s="115">
        <v>80</v>
      </c>
      <c r="K42" s="116">
        <v>1.1444921316165952</v>
      </c>
    </row>
    <row r="43" spans="1:11" ht="14.1" customHeight="1" x14ac:dyDescent="0.2">
      <c r="A43" s="306" t="s">
        <v>263</v>
      </c>
      <c r="B43" s="307" t="s">
        <v>264</v>
      </c>
      <c r="C43" s="308"/>
      <c r="D43" s="113">
        <v>3.2823929810603549</v>
      </c>
      <c r="E43" s="115">
        <v>5941</v>
      </c>
      <c r="F43" s="114">
        <v>5970</v>
      </c>
      <c r="G43" s="114">
        <v>5972</v>
      </c>
      <c r="H43" s="114">
        <v>5960</v>
      </c>
      <c r="I43" s="140">
        <v>5917</v>
      </c>
      <c r="J43" s="115">
        <v>24</v>
      </c>
      <c r="K43" s="116">
        <v>0.40561095149569037</v>
      </c>
    </row>
    <row r="44" spans="1:11" ht="14.1" customHeight="1" x14ac:dyDescent="0.2">
      <c r="A44" s="306">
        <v>53</v>
      </c>
      <c r="B44" s="307" t="s">
        <v>265</v>
      </c>
      <c r="C44" s="308"/>
      <c r="D44" s="113">
        <v>0.85140003093991024</v>
      </c>
      <c r="E44" s="115">
        <v>1541</v>
      </c>
      <c r="F44" s="114">
        <v>1569</v>
      </c>
      <c r="G44" s="114">
        <v>1591</v>
      </c>
      <c r="H44" s="114">
        <v>1601</v>
      </c>
      <c r="I44" s="140">
        <v>1584</v>
      </c>
      <c r="J44" s="115">
        <v>-43</v>
      </c>
      <c r="K44" s="116">
        <v>-2.7146464646464645</v>
      </c>
    </row>
    <row r="45" spans="1:11" ht="14.1" customHeight="1" x14ac:dyDescent="0.2">
      <c r="A45" s="306" t="s">
        <v>266</v>
      </c>
      <c r="B45" s="307" t="s">
        <v>267</v>
      </c>
      <c r="C45" s="308"/>
      <c r="D45" s="113">
        <v>0.77626024884527833</v>
      </c>
      <c r="E45" s="115">
        <v>1405</v>
      </c>
      <c r="F45" s="114">
        <v>1434</v>
      </c>
      <c r="G45" s="114">
        <v>1461</v>
      </c>
      <c r="H45" s="114">
        <v>1470</v>
      </c>
      <c r="I45" s="140">
        <v>1453</v>
      </c>
      <c r="J45" s="115">
        <v>-48</v>
      </c>
      <c r="K45" s="116">
        <v>-3.3035099793530627</v>
      </c>
    </row>
    <row r="46" spans="1:11" ht="14.1" customHeight="1" x14ac:dyDescent="0.2">
      <c r="A46" s="306">
        <v>54</v>
      </c>
      <c r="B46" s="307" t="s">
        <v>268</v>
      </c>
      <c r="C46" s="308"/>
      <c r="D46" s="113">
        <v>2.5751950319344075</v>
      </c>
      <c r="E46" s="115">
        <v>4661</v>
      </c>
      <c r="F46" s="114">
        <v>4648</v>
      </c>
      <c r="G46" s="114">
        <v>4667</v>
      </c>
      <c r="H46" s="114">
        <v>4637</v>
      </c>
      <c r="I46" s="140">
        <v>4575</v>
      </c>
      <c r="J46" s="115">
        <v>86</v>
      </c>
      <c r="K46" s="116">
        <v>1.8797814207650274</v>
      </c>
    </row>
    <row r="47" spans="1:11" ht="14.1" customHeight="1" x14ac:dyDescent="0.2">
      <c r="A47" s="306">
        <v>61</v>
      </c>
      <c r="B47" s="307" t="s">
        <v>269</v>
      </c>
      <c r="C47" s="308"/>
      <c r="D47" s="113">
        <v>3.3901301686225112</v>
      </c>
      <c r="E47" s="115">
        <v>6136</v>
      </c>
      <c r="F47" s="114">
        <v>6130</v>
      </c>
      <c r="G47" s="114">
        <v>6071</v>
      </c>
      <c r="H47" s="114">
        <v>5889</v>
      </c>
      <c r="I47" s="140">
        <v>5885</v>
      </c>
      <c r="J47" s="115">
        <v>251</v>
      </c>
      <c r="K47" s="116">
        <v>4.2650807136788442</v>
      </c>
    </row>
    <row r="48" spans="1:11" ht="14.1" customHeight="1" x14ac:dyDescent="0.2">
      <c r="A48" s="306">
        <v>62</v>
      </c>
      <c r="B48" s="307" t="s">
        <v>270</v>
      </c>
      <c r="C48" s="308"/>
      <c r="D48" s="113">
        <v>6.1741695949081752</v>
      </c>
      <c r="E48" s="115">
        <v>11175</v>
      </c>
      <c r="F48" s="114">
        <v>11267</v>
      </c>
      <c r="G48" s="114">
        <v>11345</v>
      </c>
      <c r="H48" s="114">
        <v>11237</v>
      </c>
      <c r="I48" s="140">
        <v>11350</v>
      </c>
      <c r="J48" s="115">
        <v>-175</v>
      </c>
      <c r="K48" s="116">
        <v>-1.5418502202643172</v>
      </c>
    </row>
    <row r="49" spans="1:11" ht="14.1" customHeight="1" x14ac:dyDescent="0.2">
      <c r="A49" s="306">
        <v>63</v>
      </c>
      <c r="B49" s="307" t="s">
        <v>271</v>
      </c>
      <c r="C49" s="308"/>
      <c r="D49" s="113">
        <v>1.4232358726159695</v>
      </c>
      <c r="E49" s="115">
        <v>2576</v>
      </c>
      <c r="F49" s="114">
        <v>2624</v>
      </c>
      <c r="G49" s="114">
        <v>2694</v>
      </c>
      <c r="H49" s="114">
        <v>2660</v>
      </c>
      <c r="I49" s="140">
        <v>2599</v>
      </c>
      <c r="J49" s="115">
        <v>-23</v>
      </c>
      <c r="K49" s="116">
        <v>-0.88495575221238942</v>
      </c>
    </row>
    <row r="50" spans="1:11" ht="14.1" customHeight="1" x14ac:dyDescent="0.2">
      <c r="A50" s="306" t="s">
        <v>272</v>
      </c>
      <c r="B50" s="307" t="s">
        <v>273</v>
      </c>
      <c r="C50" s="308"/>
      <c r="D50" s="113">
        <v>0.16464452253088466</v>
      </c>
      <c r="E50" s="115">
        <v>298</v>
      </c>
      <c r="F50" s="114">
        <v>300</v>
      </c>
      <c r="G50" s="114">
        <v>316</v>
      </c>
      <c r="H50" s="114">
        <v>299</v>
      </c>
      <c r="I50" s="140">
        <v>322</v>
      </c>
      <c r="J50" s="115">
        <v>-24</v>
      </c>
      <c r="K50" s="116">
        <v>-7.4534161490683228</v>
      </c>
    </row>
    <row r="51" spans="1:11" ht="14.1" customHeight="1" x14ac:dyDescent="0.2">
      <c r="A51" s="306" t="s">
        <v>274</v>
      </c>
      <c r="B51" s="307" t="s">
        <v>275</v>
      </c>
      <c r="C51" s="308"/>
      <c r="D51" s="113">
        <v>0.96024221529757559</v>
      </c>
      <c r="E51" s="115">
        <v>1738</v>
      </c>
      <c r="F51" s="114">
        <v>1788</v>
      </c>
      <c r="G51" s="114">
        <v>1835</v>
      </c>
      <c r="H51" s="114">
        <v>1819</v>
      </c>
      <c r="I51" s="140">
        <v>1729</v>
      </c>
      <c r="J51" s="115">
        <v>9</v>
      </c>
      <c r="K51" s="116">
        <v>0.52053209947946788</v>
      </c>
    </row>
    <row r="52" spans="1:11" ht="14.1" customHeight="1" x14ac:dyDescent="0.2">
      <c r="A52" s="306">
        <v>71</v>
      </c>
      <c r="B52" s="307" t="s">
        <v>276</v>
      </c>
      <c r="C52" s="308"/>
      <c r="D52" s="113">
        <v>10.856041017481049</v>
      </c>
      <c r="E52" s="115">
        <v>19649</v>
      </c>
      <c r="F52" s="114">
        <v>19820</v>
      </c>
      <c r="G52" s="114">
        <v>19890</v>
      </c>
      <c r="H52" s="114">
        <v>19706</v>
      </c>
      <c r="I52" s="140">
        <v>19808</v>
      </c>
      <c r="J52" s="115">
        <v>-159</v>
      </c>
      <c r="K52" s="116">
        <v>-0.80270597738287564</v>
      </c>
    </row>
    <row r="53" spans="1:11" ht="14.1" customHeight="1" x14ac:dyDescent="0.2">
      <c r="A53" s="306" t="s">
        <v>277</v>
      </c>
      <c r="B53" s="307" t="s">
        <v>278</v>
      </c>
      <c r="C53" s="308"/>
      <c r="D53" s="113">
        <v>4.3210899688390905</v>
      </c>
      <c r="E53" s="115">
        <v>7821</v>
      </c>
      <c r="F53" s="114">
        <v>7879</v>
      </c>
      <c r="G53" s="114">
        <v>7889</v>
      </c>
      <c r="H53" s="114">
        <v>7750</v>
      </c>
      <c r="I53" s="140">
        <v>7779</v>
      </c>
      <c r="J53" s="115">
        <v>42</v>
      </c>
      <c r="K53" s="116">
        <v>0.53991515618974162</v>
      </c>
    </row>
    <row r="54" spans="1:11" ht="14.1" customHeight="1" x14ac:dyDescent="0.2">
      <c r="A54" s="306" t="s">
        <v>279</v>
      </c>
      <c r="B54" s="307" t="s">
        <v>280</v>
      </c>
      <c r="C54" s="308"/>
      <c r="D54" s="113">
        <v>5.328847046343566</v>
      </c>
      <c r="E54" s="115">
        <v>9645</v>
      </c>
      <c r="F54" s="114">
        <v>9759</v>
      </c>
      <c r="G54" s="114">
        <v>9811</v>
      </c>
      <c r="H54" s="114">
        <v>9774</v>
      </c>
      <c r="I54" s="140">
        <v>9862</v>
      </c>
      <c r="J54" s="115">
        <v>-217</v>
      </c>
      <c r="K54" s="116">
        <v>-2.200365037517745</v>
      </c>
    </row>
    <row r="55" spans="1:11" ht="14.1" customHeight="1" x14ac:dyDescent="0.2">
      <c r="A55" s="306">
        <v>72</v>
      </c>
      <c r="B55" s="307" t="s">
        <v>281</v>
      </c>
      <c r="C55" s="308"/>
      <c r="D55" s="113">
        <v>3.1475833720082211</v>
      </c>
      <c r="E55" s="115">
        <v>5697</v>
      </c>
      <c r="F55" s="114">
        <v>5723</v>
      </c>
      <c r="G55" s="114">
        <v>5771</v>
      </c>
      <c r="H55" s="114">
        <v>5718</v>
      </c>
      <c r="I55" s="140">
        <v>5764</v>
      </c>
      <c r="J55" s="115">
        <v>-67</v>
      </c>
      <c r="K55" s="116">
        <v>-1.1623872310895211</v>
      </c>
    </row>
    <row r="56" spans="1:11" ht="14.1" customHeight="1" x14ac:dyDescent="0.2">
      <c r="A56" s="306" t="s">
        <v>282</v>
      </c>
      <c r="B56" s="307" t="s">
        <v>283</v>
      </c>
      <c r="C56" s="308"/>
      <c r="D56" s="113">
        <v>1.4956131627218281</v>
      </c>
      <c r="E56" s="115">
        <v>2707</v>
      </c>
      <c r="F56" s="114">
        <v>2748</v>
      </c>
      <c r="G56" s="114">
        <v>2769</v>
      </c>
      <c r="H56" s="114">
        <v>2704</v>
      </c>
      <c r="I56" s="140">
        <v>2752</v>
      </c>
      <c r="J56" s="115">
        <v>-45</v>
      </c>
      <c r="K56" s="116">
        <v>-1.6351744186046511</v>
      </c>
    </row>
    <row r="57" spans="1:11" ht="14.1" customHeight="1" x14ac:dyDescent="0.2">
      <c r="A57" s="306" t="s">
        <v>284</v>
      </c>
      <c r="B57" s="307" t="s">
        <v>285</v>
      </c>
      <c r="C57" s="308"/>
      <c r="D57" s="113">
        <v>1.1210192490441777</v>
      </c>
      <c r="E57" s="115">
        <v>2029</v>
      </c>
      <c r="F57" s="114">
        <v>2021</v>
      </c>
      <c r="G57" s="114">
        <v>2038</v>
      </c>
      <c r="H57" s="114">
        <v>2062</v>
      </c>
      <c r="I57" s="140">
        <v>2055</v>
      </c>
      <c r="J57" s="115">
        <v>-26</v>
      </c>
      <c r="K57" s="116">
        <v>-1.2652068126520681</v>
      </c>
    </row>
    <row r="58" spans="1:11" ht="14.1" customHeight="1" x14ac:dyDescent="0.2">
      <c r="A58" s="306">
        <v>73</v>
      </c>
      <c r="B58" s="307" t="s">
        <v>286</v>
      </c>
      <c r="C58" s="308"/>
      <c r="D58" s="113">
        <v>2.9083515657804591</v>
      </c>
      <c r="E58" s="115">
        <v>5264</v>
      </c>
      <c r="F58" s="114">
        <v>5213</v>
      </c>
      <c r="G58" s="114">
        <v>5191</v>
      </c>
      <c r="H58" s="114">
        <v>5081</v>
      </c>
      <c r="I58" s="140">
        <v>5060</v>
      </c>
      <c r="J58" s="115">
        <v>204</v>
      </c>
      <c r="K58" s="116">
        <v>4.0316205533596836</v>
      </c>
    </row>
    <row r="59" spans="1:11" ht="14.1" customHeight="1" x14ac:dyDescent="0.2">
      <c r="A59" s="306" t="s">
        <v>287</v>
      </c>
      <c r="B59" s="307" t="s">
        <v>288</v>
      </c>
      <c r="C59" s="308"/>
      <c r="D59" s="113">
        <v>2.3762956087427347</v>
      </c>
      <c r="E59" s="115">
        <v>4301</v>
      </c>
      <c r="F59" s="114">
        <v>4248</v>
      </c>
      <c r="G59" s="114">
        <v>4222</v>
      </c>
      <c r="H59" s="114">
        <v>4145</v>
      </c>
      <c r="I59" s="140">
        <v>4101</v>
      </c>
      <c r="J59" s="115">
        <v>200</v>
      </c>
      <c r="K59" s="116">
        <v>4.8768593026091196</v>
      </c>
    </row>
    <row r="60" spans="1:11" ht="14.1" customHeight="1" x14ac:dyDescent="0.2">
      <c r="A60" s="306">
        <v>81</v>
      </c>
      <c r="B60" s="307" t="s">
        <v>289</v>
      </c>
      <c r="C60" s="308"/>
      <c r="D60" s="113">
        <v>9.251033172003801</v>
      </c>
      <c r="E60" s="115">
        <v>16744</v>
      </c>
      <c r="F60" s="114">
        <v>16860</v>
      </c>
      <c r="G60" s="114">
        <v>16783</v>
      </c>
      <c r="H60" s="114">
        <v>16513</v>
      </c>
      <c r="I60" s="140">
        <v>16543</v>
      </c>
      <c r="J60" s="115">
        <v>201</v>
      </c>
      <c r="K60" s="116">
        <v>1.2150154143746599</v>
      </c>
    </row>
    <row r="61" spans="1:11" ht="14.1" customHeight="1" x14ac:dyDescent="0.2">
      <c r="A61" s="306" t="s">
        <v>290</v>
      </c>
      <c r="B61" s="307" t="s">
        <v>291</v>
      </c>
      <c r="C61" s="308"/>
      <c r="D61" s="113">
        <v>2.3906605670843555</v>
      </c>
      <c r="E61" s="115">
        <v>4327</v>
      </c>
      <c r="F61" s="114">
        <v>4364</v>
      </c>
      <c r="G61" s="114">
        <v>4337</v>
      </c>
      <c r="H61" s="114">
        <v>4179</v>
      </c>
      <c r="I61" s="140">
        <v>4232</v>
      </c>
      <c r="J61" s="115">
        <v>95</v>
      </c>
      <c r="K61" s="116">
        <v>2.2448015122873346</v>
      </c>
    </row>
    <row r="62" spans="1:11" ht="14.1" customHeight="1" x14ac:dyDescent="0.2">
      <c r="A62" s="306" t="s">
        <v>292</v>
      </c>
      <c r="B62" s="307" t="s">
        <v>293</v>
      </c>
      <c r="C62" s="308"/>
      <c r="D62" s="113">
        <v>4.1194280536586447</v>
      </c>
      <c r="E62" s="115">
        <v>7456</v>
      </c>
      <c r="F62" s="114">
        <v>7542</v>
      </c>
      <c r="G62" s="114">
        <v>7549</v>
      </c>
      <c r="H62" s="114">
        <v>7494</v>
      </c>
      <c r="I62" s="140">
        <v>7487</v>
      </c>
      <c r="J62" s="115">
        <v>-31</v>
      </c>
      <c r="K62" s="116">
        <v>-0.41405102177106984</v>
      </c>
    </row>
    <row r="63" spans="1:11" ht="14.1" customHeight="1" x14ac:dyDescent="0.2">
      <c r="A63" s="306"/>
      <c r="B63" s="307" t="s">
        <v>294</v>
      </c>
      <c r="C63" s="308"/>
      <c r="D63" s="113">
        <v>3.7238392008663177</v>
      </c>
      <c r="E63" s="115">
        <v>6740</v>
      </c>
      <c r="F63" s="114">
        <v>6847</v>
      </c>
      <c r="G63" s="114">
        <v>6853</v>
      </c>
      <c r="H63" s="114">
        <v>6833</v>
      </c>
      <c r="I63" s="140">
        <v>6819</v>
      </c>
      <c r="J63" s="115">
        <v>-79</v>
      </c>
      <c r="K63" s="116">
        <v>-1.1585276433494647</v>
      </c>
    </row>
    <row r="64" spans="1:11" ht="14.1" customHeight="1" x14ac:dyDescent="0.2">
      <c r="A64" s="306" t="s">
        <v>295</v>
      </c>
      <c r="B64" s="307" t="s">
        <v>296</v>
      </c>
      <c r="C64" s="308"/>
      <c r="D64" s="113">
        <v>0.9729496784459325</v>
      </c>
      <c r="E64" s="115">
        <v>1761</v>
      </c>
      <c r="F64" s="114">
        <v>1753</v>
      </c>
      <c r="G64" s="114">
        <v>1731</v>
      </c>
      <c r="H64" s="114">
        <v>1712</v>
      </c>
      <c r="I64" s="140">
        <v>1705</v>
      </c>
      <c r="J64" s="115">
        <v>56</v>
      </c>
      <c r="K64" s="116">
        <v>3.2844574780058653</v>
      </c>
    </row>
    <row r="65" spans="1:11" ht="14.1" customHeight="1" x14ac:dyDescent="0.2">
      <c r="A65" s="306" t="s">
        <v>297</v>
      </c>
      <c r="B65" s="307" t="s">
        <v>298</v>
      </c>
      <c r="C65" s="308"/>
      <c r="D65" s="113">
        <v>0.86465999248602177</v>
      </c>
      <c r="E65" s="115">
        <v>1565</v>
      </c>
      <c r="F65" s="114">
        <v>1556</v>
      </c>
      <c r="G65" s="114">
        <v>1531</v>
      </c>
      <c r="H65" s="114">
        <v>1505</v>
      </c>
      <c r="I65" s="140">
        <v>1506</v>
      </c>
      <c r="J65" s="115">
        <v>59</v>
      </c>
      <c r="K65" s="116">
        <v>3.9176626826029217</v>
      </c>
    </row>
    <row r="66" spans="1:11" ht="14.1" customHeight="1" x14ac:dyDescent="0.2">
      <c r="A66" s="306">
        <v>82</v>
      </c>
      <c r="B66" s="307" t="s">
        <v>299</v>
      </c>
      <c r="C66" s="308"/>
      <c r="D66" s="113">
        <v>3.6227319940772174</v>
      </c>
      <c r="E66" s="115">
        <v>6557</v>
      </c>
      <c r="F66" s="114">
        <v>6634</v>
      </c>
      <c r="G66" s="114">
        <v>6639</v>
      </c>
      <c r="H66" s="114">
        <v>6484</v>
      </c>
      <c r="I66" s="140">
        <v>6435</v>
      </c>
      <c r="J66" s="115">
        <v>122</v>
      </c>
      <c r="K66" s="116">
        <v>1.8958818958818959</v>
      </c>
    </row>
    <row r="67" spans="1:11" ht="14.1" customHeight="1" x14ac:dyDescent="0.2">
      <c r="A67" s="306" t="s">
        <v>300</v>
      </c>
      <c r="B67" s="307" t="s">
        <v>301</v>
      </c>
      <c r="C67" s="308"/>
      <c r="D67" s="113">
        <v>2.6061349422086675</v>
      </c>
      <c r="E67" s="115">
        <v>4717</v>
      </c>
      <c r="F67" s="114">
        <v>4801</v>
      </c>
      <c r="G67" s="114">
        <v>4790</v>
      </c>
      <c r="H67" s="114">
        <v>4675</v>
      </c>
      <c r="I67" s="140">
        <v>4621</v>
      </c>
      <c r="J67" s="115">
        <v>96</v>
      </c>
      <c r="K67" s="116">
        <v>2.0774724085695735</v>
      </c>
    </row>
    <row r="68" spans="1:11" ht="14.1" customHeight="1" x14ac:dyDescent="0.2">
      <c r="A68" s="306" t="s">
        <v>302</v>
      </c>
      <c r="B68" s="307" t="s">
        <v>303</v>
      </c>
      <c r="C68" s="308"/>
      <c r="D68" s="113">
        <v>0.53923843620853495</v>
      </c>
      <c r="E68" s="115">
        <v>976</v>
      </c>
      <c r="F68" s="114">
        <v>967</v>
      </c>
      <c r="G68" s="114">
        <v>977</v>
      </c>
      <c r="H68" s="114">
        <v>957</v>
      </c>
      <c r="I68" s="140">
        <v>959</v>
      </c>
      <c r="J68" s="115">
        <v>17</v>
      </c>
      <c r="K68" s="116">
        <v>1.7726798748696559</v>
      </c>
    </row>
    <row r="69" spans="1:11" ht="14.1" customHeight="1" x14ac:dyDescent="0.2">
      <c r="A69" s="306">
        <v>83</v>
      </c>
      <c r="B69" s="307" t="s">
        <v>304</v>
      </c>
      <c r="C69" s="308"/>
      <c r="D69" s="113">
        <v>6.7493204269707618</v>
      </c>
      <c r="E69" s="115">
        <v>12216</v>
      </c>
      <c r="F69" s="114">
        <v>12147</v>
      </c>
      <c r="G69" s="114">
        <v>12001</v>
      </c>
      <c r="H69" s="114">
        <v>11743</v>
      </c>
      <c r="I69" s="140">
        <v>11733</v>
      </c>
      <c r="J69" s="115">
        <v>483</v>
      </c>
      <c r="K69" s="116">
        <v>4.1165942214267455</v>
      </c>
    </row>
    <row r="70" spans="1:11" ht="14.1" customHeight="1" x14ac:dyDescent="0.2">
      <c r="A70" s="306" t="s">
        <v>305</v>
      </c>
      <c r="B70" s="307" t="s">
        <v>306</v>
      </c>
      <c r="C70" s="308"/>
      <c r="D70" s="113">
        <v>5.4437667130765321</v>
      </c>
      <c r="E70" s="115">
        <v>9853</v>
      </c>
      <c r="F70" s="114">
        <v>9825</v>
      </c>
      <c r="G70" s="114">
        <v>9708</v>
      </c>
      <c r="H70" s="114">
        <v>9494</v>
      </c>
      <c r="I70" s="140">
        <v>9493</v>
      </c>
      <c r="J70" s="115">
        <v>360</v>
      </c>
      <c r="K70" s="116">
        <v>3.7922679869377438</v>
      </c>
    </row>
    <row r="71" spans="1:11" ht="14.1" customHeight="1" x14ac:dyDescent="0.2">
      <c r="A71" s="306"/>
      <c r="B71" s="307" t="s">
        <v>307</v>
      </c>
      <c r="C71" s="308"/>
      <c r="D71" s="113">
        <v>2.975756370306526</v>
      </c>
      <c r="E71" s="115">
        <v>5386</v>
      </c>
      <c r="F71" s="114">
        <v>5372</v>
      </c>
      <c r="G71" s="114">
        <v>5318</v>
      </c>
      <c r="H71" s="114">
        <v>5230</v>
      </c>
      <c r="I71" s="140">
        <v>5253</v>
      </c>
      <c r="J71" s="115">
        <v>133</v>
      </c>
      <c r="K71" s="116">
        <v>2.5318865410241767</v>
      </c>
    </row>
    <row r="72" spans="1:11" ht="14.1" customHeight="1" x14ac:dyDescent="0.2">
      <c r="A72" s="306">
        <v>84</v>
      </c>
      <c r="B72" s="307" t="s">
        <v>308</v>
      </c>
      <c r="C72" s="308"/>
      <c r="D72" s="113">
        <v>1.9260094145726978</v>
      </c>
      <c r="E72" s="115">
        <v>3486</v>
      </c>
      <c r="F72" s="114">
        <v>3464</v>
      </c>
      <c r="G72" s="114">
        <v>3430</v>
      </c>
      <c r="H72" s="114">
        <v>3387</v>
      </c>
      <c r="I72" s="140">
        <v>3429</v>
      </c>
      <c r="J72" s="115">
        <v>57</v>
      </c>
      <c r="K72" s="116">
        <v>1.6622922134733158</v>
      </c>
    </row>
    <row r="73" spans="1:11" ht="14.1" customHeight="1" x14ac:dyDescent="0.2">
      <c r="A73" s="306" t="s">
        <v>309</v>
      </c>
      <c r="B73" s="307" t="s">
        <v>310</v>
      </c>
      <c r="C73" s="308"/>
      <c r="D73" s="113">
        <v>0.71935291387654976</v>
      </c>
      <c r="E73" s="115">
        <v>1302</v>
      </c>
      <c r="F73" s="114">
        <v>1281</v>
      </c>
      <c r="G73" s="114">
        <v>1248</v>
      </c>
      <c r="H73" s="114">
        <v>1255</v>
      </c>
      <c r="I73" s="140">
        <v>1276</v>
      </c>
      <c r="J73" s="115">
        <v>26</v>
      </c>
      <c r="K73" s="116">
        <v>2.0376175548589344</v>
      </c>
    </row>
    <row r="74" spans="1:11" ht="14.1" customHeight="1" x14ac:dyDescent="0.2">
      <c r="A74" s="306" t="s">
        <v>311</v>
      </c>
      <c r="B74" s="307" t="s">
        <v>312</v>
      </c>
      <c r="C74" s="308"/>
      <c r="D74" s="113">
        <v>0.25304426617162812</v>
      </c>
      <c r="E74" s="115">
        <v>458</v>
      </c>
      <c r="F74" s="114">
        <v>481</v>
      </c>
      <c r="G74" s="114">
        <v>493</v>
      </c>
      <c r="H74" s="114">
        <v>498</v>
      </c>
      <c r="I74" s="140">
        <v>502</v>
      </c>
      <c r="J74" s="115">
        <v>-44</v>
      </c>
      <c r="K74" s="116">
        <v>-8.764940239043824</v>
      </c>
    </row>
    <row r="75" spans="1:11" ht="14.1" customHeight="1" x14ac:dyDescent="0.2">
      <c r="A75" s="306" t="s">
        <v>313</v>
      </c>
      <c r="B75" s="307" t="s">
        <v>314</v>
      </c>
      <c r="C75" s="308"/>
      <c r="D75" s="113">
        <v>0.56354836570973943</v>
      </c>
      <c r="E75" s="115">
        <v>1020</v>
      </c>
      <c r="F75" s="114">
        <v>990</v>
      </c>
      <c r="G75" s="114">
        <v>960</v>
      </c>
      <c r="H75" s="114">
        <v>934</v>
      </c>
      <c r="I75" s="140">
        <v>947</v>
      </c>
      <c r="J75" s="115">
        <v>73</v>
      </c>
      <c r="K75" s="116">
        <v>7.7085533262935586</v>
      </c>
    </row>
    <row r="76" spans="1:11" ht="14.1" customHeight="1" x14ac:dyDescent="0.2">
      <c r="A76" s="306">
        <v>91</v>
      </c>
      <c r="B76" s="307" t="s">
        <v>315</v>
      </c>
      <c r="C76" s="308"/>
      <c r="D76" s="113">
        <v>0.21492187672655749</v>
      </c>
      <c r="E76" s="115">
        <v>389</v>
      </c>
      <c r="F76" s="114">
        <v>390</v>
      </c>
      <c r="G76" s="114">
        <v>381</v>
      </c>
      <c r="H76" s="114">
        <v>361</v>
      </c>
      <c r="I76" s="140">
        <v>367</v>
      </c>
      <c r="J76" s="115">
        <v>22</v>
      </c>
      <c r="K76" s="116">
        <v>5.9945504087193457</v>
      </c>
    </row>
    <row r="77" spans="1:11" ht="14.1" customHeight="1" x14ac:dyDescent="0.2">
      <c r="A77" s="306">
        <v>92</v>
      </c>
      <c r="B77" s="307" t="s">
        <v>316</v>
      </c>
      <c r="C77" s="308"/>
      <c r="D77" s="113">
        <v>0.97792216402572429</v>
      </c>
      <c r="E77" s="115">
        <v>1770</v>
      </c>
      <c r="F77" s="114">
        <v>1760</v>
      </c>
      <c r="G77" s="114">
        <v>1744</v>
      </c>
      <c r="H77" s="114">
        <v>1752</v>
      </c>
      <c r="I77" s="140">
        <v>1769</v>
      </c>
      <c r="J77" s="115">
        <v>1</v>
      </c>
      <c r="K77" s="116">
        <v>5.652911249293386E-2</v>
      </c>
    </row>
    <row r="78" spans="1:11" ht="14.1" customHeight="1" x14ac:dyDescent="0.2">
      <c r="A78" s="306">
        <v>93</v>
      </c>
      <c r="B78" s="307" t="s">
        <v>317</v>
      </c>
      <c r="C78" s="308"/>
      <c r="D78" s="113">
        <v>0.10994718115317466</v>
      </c>
      <c r="E78" s="115">
        <v>199</v>
      </c>
      <c r="F78" s="114">
        <v>196</v>
      </c>
      <c r="G78" s="114">
        <v>197</v>
      </c>
      <c r="H78" s="114">
        <v>188</v>
      </c>
      <c r="I78" s="140">
        <v>193</v>
      </c>
      <c r="J78" s="115">
        <v>6</v>
      </c>
      <c r="K78" s="116">
        <v>3.1088082901554404</v>
      </c>
    </row>
    <row r="79" spans="1:11" ht="14.1" customHeight="1" x14ac:dyDescent="0.2">
      <c r="A79" s="306">
        <v>94</v>
      </c>
      <c r="B79" s="307" t="s">
        <v>318</v>
      </c>
      <c r="C79" s="308"/>
      <c r="D79" s="113">
        <v>0.26575172931998498</v>
      </c>
      <c r="E79" s="115">
        <v>481</v>
      </c>
      <c r="F79" s="114">
        <v>490</v>
      </c>
      <c r="G79" s="114">
        <v>526</v>
      </c>
      <c r="H79" s="114">
        <v>501</v>
      </c>
      <c r="I79" s="140">
        <v>493</v>
      </c>
      <c r="J79" s="115">
        <v>-12</v>
      </c>
      <c r="K79" s="116">
        <v>-2.4340770791075053</v>
      </c>
    </row>
    <row r="80" spans="1:11" ht="14.1" customHeight="1" x14ac:dyDescent="0.2">
      <c r="A80" s="306" t="s">
        <v>319</v>
      </c>
      <c r="B80" s="307" t="s">
        <v>320</v>
      </c>
      <c r="C80" s="308"/>
      <c r="D80" s="113">
        <v>1.4917456739375456E-2</v>
      </c>
      <c r="E80" s="115">
        <v>27</v>
      </c>
      <c r="F80" s="114">
        <v>29</v>
      </c>
      <c r="G80" s="114">
        <v>30</v>
      </c>
      <c r="H80" s="114">
        <v>33</v>
      </c>
      <c r="I80" s="140">
        <v>36</v>
      </c>
      <c r="J80" s="115">
        <v>-9</v>
      </c>
      <c r="K80" s="116">
        <v>-25</v>
      </c>
    </row>
    <row r="81" spans="1:11" ht="14.1" customHeight="1" x14ac:dyDescent="0.2">
      <c r="A81" s="310" t="s">
        <v>321</v>
      </c>
      <c r="B81" s="311" t="s">
        <v>224</v>
      </c>
      <c r="C81" s="312"/>
      <c r="D81" s="125">
        <v>0.84035006298481729</v>
      </c>
      <c r="E81" s="143">
        <v>1521</v>
      </c>
      <c r="F81" s="144">
        <v>1572</v>
      </c>
      <c r="G81" s="144">
        <v>1609</v>
      </c>
      <c r="H81" s="144">
        <v>1494</v>
      </c>
      <c r="I81" s="145">
        <v>1570</v>
      </c>
      <c r="J81" s="143">
        <v>-49</v>
      </c>
      <c r="K81" s="146">
        <v>-3.121019108280255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42602</v>
      </c>
      <c r="E12" s="114">
        <v>44138</v>
      </c>
      <c r="F12" s="114">
        <v>44498</v>
      </c>
      <c r="G12" s="114">
        <v>45184</v>
      </c>
      <c r="H12" s="140">
        <v>44966</v>
      </c>
      <c r="I12" s="115">
        <v>-2364</v>
      </c>
      <c r="J12" s="116">
        <v>-5.2573055197260148</v>
      </c>
      <c r="K12"/>
      <c r="L12"/>
      <c r="M12"/>
      <c r="N12"/>
      <c r="O12"/>
      <c r="P12"/>
    </row>
    <row r="13" spans="1:16" s="110" customFormat="1" ht="14.45" customHeight="1" x14ac:dyDescent="0.2">
      <c r="A13" s="120" t="s">
        <v>105</v>
      </c>
      <c r="B13" s="119" t="s">
        <v>106</v>
      </c>
      <c r="C13" s="113">
        <v>39.657762546359329</v>
      </c>
      <c r="D13" s="115">
        <v>16895</v>
      </c>
      <c r="E13" s="114">
        <v>17441</v>
      </c>
      <c r="F13" s="114">
        <v>17562</v>
      </c>
      <c r="G13" s="114">
        <v>17805</v>
      </c>
      <c r="H13" s="140">
        <v>17718</v>
      </c>
      <c r="I13" s="115">
        <v>-823</v>
      </c>
      <c r="J13" s="116">
        <v>-4.6449937916243371</v>
      </c>
      <c r="K13"/>
      <c r="L13"/>
      <c r="M13"/>
      <c r="N13"/>
      <c r="O13"/>
      <c r="P13"/>
    </row>
    <row r="14" spans="1:16" s="110" customFormat="1" ht="14.45" customHeight="1" x14ac:dyDescent="0.2">
      <c r="A14" s="120"/>
      <c r="B14" s="119" t="s">
        <v>107</v>
      </c>
      <c r="C14" s="113">
        <v>60.342237453640671</v>
      </c>
      <c r="D14" s="115">
        <v>25707</v>
      </c>
      <c r="E14" s="114">
        <v>26697</v>
      </c>
      <c r="F14" s="114">
        <v>26936</v>
      </c>
      <c r="G14" s="114">
        <v>27379</v>
      </c>
      <c r="H14" s="140">
        <v>27248</v>
      </c>
      <c r="I14" s="115">
        <v>-1541</v>
      </c>
      <c r="J14" s="116">
        <v>-5.6554609512624783</v>
      </c>
      <c r="K14"/>
      <c r="L14"/>
      <c r="M14"/>
      <c r="N14"/>
      <c r="O14"/>
      <c r="P14"/>
    </row>
    <row r="15" spans="1:16" s="110" customFormat="1" ht="14.45" customHeight="1" x14ac:dyDescent="0.2">
      <c r="A15" s="118" t="s">
        <v>105</v>
      </c>
      <c r="B15" s="121" t="s">
        <v>108</v>
      </c>
      <c r="C15" s="113">
        <v>15.799727712313976</v>
      </c>
      <c r="D15" s="115">
        <v>6731</v>
      </c>
      <c r="E15" s="114">
        <v>7060</v>
      </c>
      <c r="F15" s="114">
        <v>7145</v>
      </c>
      <c r="G15" s="114">
        <v>7517</v>
      </c>
      <c r="H15" s="140">
        <v>7414</v>
      </c>
      <c r="I15" s="115">
        <v>-683</v>
      </c>
      <c r="J15" s="116">
        <v>-9.2123010520636637</v>
      </c>
      <c r="K15"/>
      <c r="L15"/>
      <c r="M15"/>
      <c r="N15"/>
      <c r="O15"/>
      <c r="P15"/>
    </row>
    <row r="16" spans="1:16" s="110" customFormat="1" ht="14.45" customHeight="1" x14ac:dyDescent="0.2">
      <c r="A16" s="118"/>
      <c r="B16" s="121" t="s">
        <v>109</v>
      </c>
      <c r="C16" s="113">
        <v>49.166705788460632</v>
      </c>
      <c r="D16" s="115">
        <v>20946</v>
      </c>
      <c r="E16" s="114">
        <v>21908</v>
      </c>
      <c r="F16" s="114">
        <v>22191</v>
      </c>
      <c r="G16" s="114">
        <v>22463</v>
      </c>
      <c r="H16" s="140">
        <v>22452</v>
      </c>
      <c r="I16" s="115">
        <v>-1506</v>
      </c>
      <c r="J16" s="116">
        <v>-6.707642971672902</v>
      </c>
      <c r="K16"/>
      <c r="L16"/>
      <c r="M16"/>
      <c r="N16"/>
      <c r="O16"/>
      <c r="P16"/>
    </row>
    <row r="17" spans="1:16" s="110" customFormat="1" ht="14.45" customHeight="1" x14ac:dyDescent="0.2">
      <c r="A17" s="118"/>
      <c r="B17" s="121" t="s">
        <v>110</v>
      </c>
      <c r="C17" s="113">
        <v>19.506126472935541</v>
      </c>
      <c r="D17" s="115">
        <v>8310</v>
      </c>
      <c r="E17" s="114">
        <v>8465</v>
      </c>
      <c r="F17" s="114">
        <v>8492</v>
      </c>
      <c r="G17" s="114">
        <v>8512</v>
      </c>
      <c r="H17" s="140">
        <v>8488</v>
      </c>
      <c r="I17" s="115">
        <v>-178</v>
      </c>
      <c r="J17" s="116">
        <v>-2.0970782280867106</v>
      </c>
      <c r="K17"/>
      <c r="L17"/>
      <c r="M17"/>
      <c r="N17"/>
      <c r="O17"/>
      <c r="P17"/>
    </row>
    <row r="18" spans="1:16" s="110" customFormat="1" ht="14.45" customHeight="1" x14ac:dyDescent="0.2">
      <c r="A18" s="120"/>
      <c r="B18" s="121" t="s">
        <v>111</v>
      </c>
      <c r="C18" s="113">
        <v>15.527440026289845</v>
      </c>
      <c r="D18" s="115">
        <v>6615</v>
      </c>
      <c r="E18" s="114">
        <v>6705</v>
      </c>
      <c r="F18" s="114">
        <v>6670</v>
      </c>
      <c r="G18" s="114">
        <v>6692</v>
      </c>
      <c r="H18" s="140">
        <v>6612</v>
      </c>
      <c r="I18" s="115">
        <v>3</v>
      </c>
      <c r="J18" s="116">
        <v>4.5372050816696916E-2</v>
      </c>
      <c r="K18"/>
      <c r="L18"/>
      <c r="M18"/>
      <c r="N18"/>
      <c r="O18"/>
      <c r="P18"/>
    </row>
    <row r="19" spans="1:16" s="110" customFormat="1" ht="14.45" customHeight="1" x14ac:dyDescent="0.2">
      <c r="A19" s="120"/>
      <c r="B19" s="121" t="s">
        <v>112</v>
      </c>
      <c r="C19" s="113">
        <v>1.4999295807708559</v>
      </c>
      <c r="D19" s="115">
        <v>639</v>
      </c>
      <c r="E19" s="114">
        <v>645</v>
      </c>
      <c r="F19" s="114">
        <v>660</v>
      </c>
      <c r="G19" s="114">
        <v>623</v>
      </c>
      <c r="H19" s="140">
        <v>624</v>
      </c>
      <c r="I19" s="115">
        <v>15</v>
      </c>
      <c r="J19" s="116">
        <v>2.4038461538461537</v>
      </c>
      <c r="K19"/>
      <c r="L19"/>
      <c r="M19"/>
      <c r="N19"/>
      <c r="O19"/>
      <c r="P19"/>
    </row>
    <row r="20" spans="1:16" s="110" customFormat="1" ht="14.45" customHeight="1" x14ac:dyDescent="0.2">
      <c r="A20" s="120" t="s">
        <v>113</v>
      </c>
      <c r="B20" s="119" t="s">
        <v>116</v>
      </c>
      <c r="C20" s="113">
        <v>85.956058401014033</v>
      </c>
      <c r="D20" s="115">
        <v>36619</v>
      </c>
      <c r="E20" s="114">
        <v>37899</v>
      </c>
      <c r="F20" s="114">
        <v>38282</v>
      </c>
      <c r="G20" s="114">
        <v>38928</v>
      </c>
      <c r="H20" s="140">
        <v>38726</v>
      </c>
      <c r="I20" s="115">
        <v>-2107</v>
      </c>
      <c r="J20" s="116">
        <v>-5.4407891339151995</v>
      </c>
      <c r="K20"/>
      <c r="L20"/>
      <c r="M20"/>
      <c r="N20"/>
      <c r="O20"/>
      <c r="P20"/>
    </row>
    <row r="21" spans="1:16" s="110" customFormat="1" ht="14.45" customHeight="1" x14ac:dyDescent="0.2">
      <c r="A21" s="123"/>
      <c r="B21" s="124" t="s">
        <v>117</v>
      </c>
      <c r="C21" s="125">
        <v>13.75287545185672</v>
      </c>
      <c r="D21" s="143">
        <v>5859</v>
      </c>
      <c r="E21" s="144">
        <v>6097</v>
      </c>
      <c r="F21" s="144">
        <v>6076</v>
      </c>
      <c r="G21" s="144">
        <v>6114</v>
      </c>
      <c r="H21" s="145">
        <v>6101</v>
      </c>
      <c r="I21" s="143">
        <v>-242</v>
      </c>
      <c r="J21" s="146">
        <v>-3.9665628585477792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45436</v>
      </c>
      <c r="E56" s="114">
        <v>47025</v>
      </c>
      <c r="F56" s="114">
        <v>47105</v>
      </c>
      <c r="G56" s="114">
        <v>47605</v>
      </c>
      <c r="H56" s="140">
        <v>47250</v>
      </c>
      <c r="I56" s="115">
        <v>-1814</v>
      </c>
      <c r="J56" s="116">
        <v>-3.839153439153439</v>
      </c>
      <c r="K56"/>
      <c r="L56"/>
      <c r="M56"/>
      <c r="N56"/>
      <c r="O56"/>
      <c r="P56"/>
    </row>
    <row r="57" spans="1:16" s="110" customFormat="1" ht="14.45" customHeight="1" x14ac:dyDescent="0.2">
      <c r="A57" s="120" t="s">
        <v>105</v>
      </c>
      <c r="B57" s="119" t="s">
        <v>106</v>
      </c>
      <c r="C57" s="113">
        <v>39.966106171317897</v>
      </c>
      <c r="D57" s="115">
        <v>18159</v>
      </c>
      <c r="E57" s="114">
        <v>18707</v>
      </c>
      <c r="F57" s="114">
        <v>18702</v>
      </c>
      <c r="G57" s="114">
        <v>18825</v>
      </c>
      <c r="H57" s="140">
        <v>18647</v>
      </c>
      <c r="I57" s="115">
        <v>-488</v>
      </c>
      <c r="J57" s="116">
        <v>-2.6170429559714701</v>
      </c>
    </row>
    <row r="58" spans="1:16" s="110" customFormat="1" ht="14.45" customHeight="1" x14ac:dyDescent="0.2">
      <c r="A58" s="120"/>
      <c r="B58" s="119" t="s">
        <v>107</v>
      </c>
      <c r="C58" s="113">
        <v>60.033893828682103</v>
      </c>
      <c r="D58" s="115">
        <v>27277</v>
      </c>
      <c r="E58" s="114">
        <v>28318</v>
      </c>
      <c r="F58" s="114">
        <v>28403</v>
      </c>
      <c r="G58" s="114">
        <v>28780</v>
      </c>
      <c r="H58" s="140">
        <v>28603</v>
      </c>
      <c r="I58" s="115">
        <v>-1326</v>
      </c>
      <c r="J58" s="116">
        <v>-4.6358773555221484</v>
      </c>
    </row>
    <row r="59" spans="1:16" s="110" customFormat="1" ht="14.45" customHeight="1" x14ac:dyDescent="0.2">
      <c r="A59" s="118" t="s">
        <v>105</v>
      </c>
      <c r="B59" s="121" t="s">
        <v>108</v>
      </c>
      <c r="C59" s="113">
        <v>16.579364380667311</v>
      </c>
      <c r="D59" s="115">
        <v>7533</v>
      </c>
      <c r="E59" s="114">
        <v>7985</v>
      </c>
      <c r="F59" s="114">
        <v>7966</v>
      </c>
      <c r="G59" s="114">
        <v>8282</v>
      </c>
      <c r="H59" s="140">
        <v>8125</v>
      </c>
      <c r="I59" s="115">
        <v>-592</v>
      </c>
      <c r="J59" s="116">
        <v>-7.2861538461538462</v>
      </c>
    </row>
    <row r="60" spans="1:16" s="110" customFormat="1" ht="14.45" customHeight="1" x14ac:dyDescent="0.2">
      <c r="A60" s="118"/>
      <c r="B60" s="121" t="s">
        <v>109</v>
      </c>
      <c r="C60" s="113">
        <v>49.46298089620565</v>
      </c>
      <c r="D60" s="115">
        <v>22474</v>
      </c>
      <c r="E60" s="114">
        <v>23330</v>
      </c>
      <c r="F60" s="114">
        <v>23455</v>
      </c>
      <c r="G60" s="114">
        <v>23660</v>
      </c>
      <c r="H60" s="140">
        <v>23615</v>
      </c>
      <c r="I60" s="115">
        <v>-1141</v>
      </c>
      <c r="J60" s="116">
        <v>-4.8316747829769211</v>
      </c>
    </row>
    <row r="61" spans="1:16" s="110" customFormat="1" ht="14.45" customHeight="1" x14ac:dyDescent="0.2">
      <c r="A61" s="118"/>
      <c r="B61" s="121" t="s">
        <v>110</v>
      </c>
      <c r="C61" s="113">
        <v>19.088388062329429</v>
      </c>
      <c r="D61" s="115">
        <v>8673</v>
      </c>
      <c r="E61" s="114">
        <v>8840</v>
      </c>
      <c r="F61" s="114">
        <v>8888</v>
      </c>
      <c r="G61" s="114">
        <v>8857</v>
      </c>
      <c r="H61" s="140">
        <v>8817</v>
      </c>
      <c r="I61" s="115">
        <v>-144</v>
      </c>
      <c r="J61" s="116">
        <v>-1.6332085743450153</v>
      </c>
    </row>
    <row r="62" spans="1:16" s="110" customFormat="1" ht="14.45" customHeight="1" x14ac:dyDescent="0.2">
      <c r="A62" s="120"/>
      <c r="B62" s="121" t="s">
        <v>111</v>
      </c>
      <c r="C62" s="113">
        <v>14.867065762831235</v>
      </c>
      <c r="D62" s="115">
        <v>6755</v>
      </c>
      <c r="E62" s="114">
        <v>6870</v>
      </c>
      <c r="F62" s="114">
        <v>6796</v>
      </c>
      <c r="G62" s="114">
        <v>6806</v>
      </c>
      <c r="H62" s="140">
        <v>6693</v>
      </c>
      <c r="I62" s="115">
        <v>62</v>
      </c>
      <c r="J62" s="116">
        <v>0.92634095323472287</v>
      </c>
    </row>
    <row r="63" spans="1:16" s="110" customFormat="1" ht="14.45" customHeight="1" x14ac:dyDescent="0.2">
      <c r="A63" s="120"/>
      <c r="B63" s="121" t="s">
        <v>112</v>
      </c>
      <c r="C63" s="113">
        <v>1.4305836781406813</v>
      </c>
      <c r="D63" s="115">
        <v>650</v>
      </c>
      <c r="E63" s="114">
        <v>675</v>
      </c>
      <c r="F63" s="114">
        <v>678</v>
      </c>
      <c r="G63" s="114">
        <v>638</v>
      </c>
      <c r="H63" s="140">
        <v>609</v>
      </c>
      <c r="I63" s="115">
        <v>41</v>
      </c>
      <c r="J63" s="116">
        <v>6.7323481116584567</v>
      </c>
    </row>
    <row r="64" spans="1:16" s="110" customFormat="1" ht="14.45" customHeight="1" x14ac:dyDescent="0.2">
      <c r="A64" s="120" t="s">
        <v>113</v>
      </c>
      <c r="B64" s="119" t="s">
        <v>116</v>
      </c>
      <c r="C64" s="113">
        <v>85.357425829738531</v>
      </c>
      <c r="D64" s="115">
        <v>38783</v>
      </c>
      <c r="E64" s="114">
        <v>40174</v>
      </c>
      <c r="F64" s="114">
        <v>40311</v>
      </c>
      <c r="G64" s="114">
        <v>40743</v>
      </c>
      <c r="H64" s="140">
        <v>40423</v>
      </c>
      <c r="I64" s="115">
        <v>-1640</v>
      </c>
      <c r="J64" s="116">
        <v>-4.0570962076045811</v>
      </c>
    </row>
    <row r="65" spans="1:10" s="110" customFormat="1" ht="14.45" customHeight="1" x14ac:dyDescent="0.2">
      <c r="A65" s="123"/>
      <c r="B65" s="124" t="s">
        <v>117</v>
      </c>
      <c r="C65" s="125">
        <v>14.321243067171405</v>
      </c>
      <c r="D65" s="143">
        <v>6507</v>
      </c>
      <c r="E65" s="144">
        <v>6695</v>
      </c>
      <c r="F65" s="144">
        <v>6638</v>
      </c>
      <c r="G65" s="144">
        <v>6701</v>
      </c>
      <c r="H65" s="145">
        <v>6674</v>
      </c>
      <c r="I65" s="143">
        <v>-167</v>
      </c>
      <c r="J65" s="146">
        <v>-2.5022475277195086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42602</v>
      </c>
      <c r="G11" s="114">
        <v>44138</v>
      </c>
      <c r="H11" s="114">
        <v>44498</v>
      </c>
      <c r="I11" s="114">
        <v>45184</v>
      </c>
      <c r="J11" s="140">
        <v>44966</v>
      </c>
      <c r="K11" s="114">
        <v>-2364</v>
      </c>
      <c r="L11" s="116">
        <v>-5.2573055197260148</v>
      </c>
    </row>
    <row r="12" spans="1:17" s="110" customFormat="1" ht="24" customHeight="1" x14ac:dyDescent="0.2">
      <c r="A12" s="604" t="s">
        <v>185</v>
      </c>
      <c r="B12" s="605"/>
      <c r="C12" s="605"/>
      <c r="D12" s="606"/>
      <c r="E12" s="113">
        <v>39.657762546359329</v>
      </c>
      <c r="F12" s="115">
        <v>16895</v>
      </c>
      <c r="G12" s="114">
        <v>17441</v>
      </c>
      <c r="H12" s="114">
        <v>17562</v>
      </c>
      <c r="I12" s="114">
        <v>17805</v>
      </c>
      <c r="J12" s="140">
        <v>17718</v>
      </c>
      <c r="K12" s="114">
        <v>-823</v>
      </c>
      <c r="L12" s="116">
        <v>-4.6449937916243371</v>
      </c>
    </row>
    <row r="13" spans="1:17" s="110" customFormat="1" ht="15" customHeight="1" x14ac:dyDescent="0.2">
      <c r="A13" s="120"/>
      <c r="B13" s="612" t="s">
        <v>107</v>
      </c>
      <c r="C13" s="612"/>
      <c r="E13" s="113">
        <v>60.342237453640671</v>
      </c>
      <c r="F13" s="115">
        <v>25707</v>
      </c>
      <c r="G13" s="114">
        <v>26697</v>
      </c>
      <c r="H13" s="114">
        <v>26936</v>
      </c>
      <c r="I13" s="114">
        <v>27379</v>
      </c>
      <c r="J13" s="140">
        <v>27248</v>
      </c>
      <c r="K13" s="114">
        <v>-1541</v>
      </c>
      <c r="L13" s="116">
        <v>-5.6554609512624783</v>
      </c>
    </row>
    <row r="14" spans="1:17" s="110" customFormat="1" ht="22.5" customHeight="1" x14ac:dyDescent="0.2">
      <c r="A14" s="604" t="s">
        <v>186</v>
      </c>
      <c r="B14" s="605"/>
      <c r="C14" s="605"/>
      <c r="D14" s="606"/>
      <c r="E14" s="113">
        <v>15.799727712313976</v>
      </c>
      <c r="F14" s="115">
        <v>6731</v>
      </c>
      <c r="G14" s="114">
        <v>7060</v>
      </c>
      <c r="H14" s="114">
        <v>7145</v>
      </c>
      <c r="I14" s="114">
        <v>7517</v>
      </c>
      <c r="J14" s="140">
        <v>7414</v>
      </c>
      <c r="K14" s="114">
        <v>-683</v>
      </c>
      <c r="L14" s="116">
        <v>-9.2123010520636637</v>
      </c>
    </row>
    <row r="15" spans="1:17" s="110" customFormat="1" ht="15" customHeight="1" x14ac:dyDescent="0.2">
      <c r="A15" s="120"/>
      <c r="B15" s="119"/>
      <c r="C15" s="258" t="s">
        <v>106</v>
      </c>
      <c r="E15" s="113">
        <v>48.492051701084534</v>
      </c>
      <c r="F15" s="115">
        <v>3264</v>
      </c>
      <c r="G15" s="114">
        <v>3386</v>
      </c>
      <c r="H15" s="114">
        <v>3394</v>
      </c>
      <c r="I15" s="114">
        <v>3584</v>
      </c>
      <c r="J15" s="140">
        <v>3567</v>
      </c>
      <c r="K15" s="114">
        <v>-303</v>
      </c>
      <c r="L15" s="116">
        <v>-8.4945332211942812</v>
      </c>
    </row>
    <row r="16" spans="1:17" s="110" customFormat="1" ht="15" customHeight="1" x14ac:dyDescent="0.2">
      <c r="A16" s="120"/>
      <c r="B16" s="119"/>
      <c r="C16" s="258" t="s">
        <v>107</v>
      </c>
      <c r="E16" s="113">
        <v>51.507948298915466</v>
      </c>
      <c r="F16" s="115">
        <v>3467</v>
      </c>
      <c r="G16" s="114">
        <v>3674</v>
      </c>
      <c r="H16" s="114">
        <v>3751</v>
      </c>
      <c r="I16" s="114">
        <v>3933</v>
      </c>
      <c r="J16" s="140">
        <v>3847</v>
      </c>
      <c r="K16" s="114">
        <v>-380</v>
      </c>
      <c r="L16" s="116">
        <v>-9.8778268780868217</v>
      </c>
    </row>
    <row r="17" spans="1:12" s="110" customFormat="1" ht="15" customHeight="1" x14ac:dyDescent="0.2">
      <c r="A17" s="120"/>
      <c r="B17" s="121" t="s">
        <v>109</v>
      </c>
      <c r="C17" s="258"/>
      <c r="E17" s="113">
        <v>49.166705788460632</v>
      </c>
      <c r="F17" s="115">
        <v>20946</v>
      </c>
      <c r="G17" s="114">
        <v>21908</v>
      </c>
      <c r="H17" s="114">
        <v>22191</v>
      </c>
      <c r="I17" s="114">
        <v>22463</v>
      </c>
      <c r="J17" s="140">
        <v>22452</v>
      </c>
      <c r="K17" s="114">
        <v>-1506</v>
      </c>
      <c r="L17" s="116">
        <v>-6.707642971672902</v>
      </c>
    </row>
    <row r="18" spans="1:12" s="110" customFormat="1" ht="15" customHeight="1" x14ac:dyDescent="0.2">
      <c r="A18" s="120"/>
      <c r="B18" s="119"/>
      <c r="C18" s="258" t="s">
        <v>106</v>
      </c>
      <c r="E18" s="113">
        <v>35.28119927432445</v>
      </c>
      <c r="F18" s="115">
        <v>7390</v>
      </c>
      <c r="G18" s="114">
        <v>7736</v>
      </c>
      <c r="H18" s="114">
        <v>7799</v>
      </c>
      <c r="I18" s="114">
        <v>7859</v>
      </c>
      <c r="J18" s="140">
        <v>7808</v>
      </c>
      <c r="K18" s="114">
        <v>-418</v>
      </c>
      <c r="L18" s="116">
        <v>-5.3534836065573774</v>
      </c>
    </row>
    <row r="19" spans="1:12" s="110" customFormat="1" ht="15" customHeight="1" x14ac:dyDescent="0.2">
      <c r="A19" s="120"/>
      <c r="B19" s="119"/>
      <c r="C19" s="258" t="s">
        <v>107</v>
      </c>
      <c r="E19" s="113">
        <v>64.71880072567555</v>
      </c>
      <c r="F19" s="115">
        <v>13556</v>
      </c>
      <c r="G19" s="114">
        <v>14172</v>
      </c>
      <c r="H19" s="114">
        <v>14392</v>
      </c>
      <c r="I19" s="114">
        <v>14604</v>
      </c>
      <c r="J19" s="140">
        <v>14644</v>
      </c>
      <c r="K19" s="114">
        <v>-1088</v>
      </c>
      <c r="L19" s="116">
        <v>-7.4296640262223432</v>
      </c>
    </row>
    <row r="20" spans="1:12" s="110" customFormat="1" ht="15" customHeight="1" x14ac:dyDescent="0.2">
      <c r="A20" s="120"/>
      <c r="B20" s="121" t="s">
        <v>110</v>
      </c>
      <c r="C20" s="258"/>
      <c r="E20" s="113">
        <v>19.506126472935541</v>
      </c>
      <c r="F20" s="115">
        <v>8310</v>
      </c>
      <c r="G20" s="114">
        <v>8465</v>
      </c>
      <c r="H20" s="114">
        <v>8492</v>
      </c>
      <c r="I20" s="114">
        <v>8512</v>
      </c>
      <c r="J20" s="140">
        <v>8488</v>
      </c>
      <c r="K20" s="114">
        <v>-178</v>
      </c>
      <c r="L20" s="116">
        <v>-2.0970782280867106</v>
      </c>
    </row>
    <row r="21" spans="1:12" s="110" customFormat="1" ht="15" customHeight="1" x14ac:dyDescent="0.2">
      <c r="A21" s="120"/>
      <c r="B21" s="119"/>
      <c r="C21" s="258" t="s">
        <v>106</v>
      </c>
      <c r="E21" s="113">
        <v>33.574007220216608</v>
      </c>
      <c r="F21" s="115">
        <v>2790</v>
      </c>
      <c r="G21" s="114">
        <v>2804</v>
      </c>
      <c r="H21" s="114">
        <v>2877</v>
      </c>
      <c r="I21" s="114">
        <v>2830</v>
      </c>
      <c r="J21" s="140">
        <v>2845</v>
      </c>
      <c r="K21" s="114">
        <v>-55</v>
      </c>
      <c r="L21" s="116">
        <v>-1.9332161687170475</v>
      </c>
    </row>
    <row r="22" spans="1:12" s="110" customFormat="1" ht="15" customHeight="1" x14ac:dyDescent="0.2">
      <c r="A22" s="120"/>
      <c r="B22" s="119"/>
      <c r="C22" s="258" t="s">
        <v>107</v>
      </c>
      <c r="E22" s="113">
        <v>66.4259927797834</v>
      </c>
      <c r="F22" s="115">
        <v>5520</v>
      </c>
      <c r="G22" s="114">
        <v>5661</v>
      </c>
      <c r="H22" s="114">
        <v>5615</v>
      </c>
      <c r="I22" s="114">
        <v>5682</v>
      </c>
      <c r="J22" s="140">
        <v>5643</v>
      </c>
      <c r="K22" s="114">
        <v>-123</v>
      </c>
      <c r="L22" s="116">
        <v>-2.1796916533758637</v>
      </c>
    </row>
    <row r="23" spans="1:12" s="110" customFormat="1" ht="15" customHeight="1" x14ac:dyDescent="0.2">
      <c r="A23" s="120"/>
      <c r="B23" s="121" t="s">
        <v>111</v>
      </c>
      <c r="C23" s="258"/>
      <c r="E23" s="113">
        <v>15.527440026289845</v>
      </c>
      <c r="F23" s="115">
        <v>6615</v>
      </c>
      <c r="G23" s="114">
        <v>6705</v>
      </c>
      <c r="H23" s="114">
        <v>6670</v>
      </c>
      <c r="I23" s="114">
        <v>6692</v>
      </c>
      <c r="J23" s="140">
        <v>6612</v>
      </c>
      <c r="K23" s="114">
        <v>3</v>
      </c>
      <c r="L23" s="116">
        <v>4.5372050816696916E-2</v>
      </c>
    </row>
    <row r="24" spans="1:12" s="110" customFormat="1" ht="15" customHeight="1" x14ac:dyDescent="0.2">
      <c r="A24" s="120"/>
      <c r="B24" s="119"/>
      <c r="C24" s="258" t="s">
        <v>106</v>
      </c>
      <c r="E24" s="113">
        <v>52.169312169312171</v>
      </c>
      <c r="F24" s="115">
        <v>3451</v>
      </c>
      <c r="G24" s="114">
        <v>3515</v>
      </c>
      <c r="H24" s="114">
        <v>3492</v>
      </c>
      <c r="I24" s="114">
        <v>3532</v>
      </c>
      <c r="J24" s="140">
        <v>3498</v>
      </c>
      <c r="K24" s="114">
        <v>-47</v>
      </c>
      <c r="L24" s="116">
        <v>-1.343624928530589</v>
      </c>
    </row>
    <row r="25" spans="1:12" s="110" customFormat="1" ht="15" customHeight="1" x14ac:dyDescent="0.2">
      <c r="A25" s="120"/>
      <c r="B25" s="119"/>
      <c r="C25" s="258" t="s">
        <v>107</v>
      </c>
      <c r="E25" s="113">
        <v>47.830687830687829</v>
      </c>
      <c r="F25" s="115">
        <v>3164</v>
      </c>
      <c r="G25" s="114">
        <v>3190</v>
      </c>
      <c r="H25" s="114">
        <v>3178</v>
      </c>
      <c r="I25" s="114">
        <v>3160</v>
      </c>
      <c r="J25" s="140">
        <v>3114</v>
      </c>
      <c r="K25" s="114">
        <v>50</v>
      </c>
      <c r="L25" s="116">
        <v>1.6056518946692357</v>
      </c>
    </row>
    <row r="26" spans="1:12" s="110" customFormat="1" ht="15" customHeight="1" x14ac:dyDescent="0.2">
      <c r="A26" s="120"/>
      <c r="C26" s="121" t="s">
        <v>187</v>
      </c>
      <c r="D26" s="110" t="s">
        <v>188</v>
      </c>
      <c r="E26" s="113">
        <v>1.4999295807708559</v>
      </c>
      <c r="F26" s="115">
        <v>639</v>
      </c>
      <c r="G26" s="114">
        <v>645</v>
      </c>
      <c r="H26" s="114">
        <v>660</v>
      </c>
      <c r="I26" s="114">
        <v>623</v>
      </c>
      <c r="J26" s="140">
        <v>624</v>
      </c>
      <c r="K26" s="114">
        <v>15</v>
      </c>
      <c r="L26" s="116">
        <v>2.4038461538461537</v>
      </c>
    </row>
    <row r="27" spans="1:12" s="110" customFormat="1" ht="15" customHeight="1" x14ac:dyDescent="0.2">
      <c r="A27" s="120"/>
      <c r="B27" s="119"/>
      <c r="D27" s="259" t="s">
        <v>106</v>
      </c>
      <c r="E27" s="113">
        <v>48.669796557120499</v>
      </c>
      <c r="F27" s="115">
        <v>311</v>
      </c>
      <c r="G27" s="114">
        <v>310</v>
      </c>
      <c r="H27" s="114">
        <v>293</v>
      </c>
      <c r="I27" s="114">
        <v>286</v>
      </c>
      <c r="J27" s="140">
        <v>261</v>
      </c>
      <c r="K27" s="114">
        <v>50</v>
      </c>
      <c r="L27" s="116">
        <v>19.157088122605366</v>
      </c>
    </row>
    <row r="28" spans="1:12" s="110" customFormat="1" ht="15" customHeight="1" x14ac:dyDescent="0.2">
      <c r="A28" s="120"/>
      <c r="B28" s="119"/>
      <c r="D28" s="259" t="s">
        <v>107</v>
      </c>
      <c r="E28" s="113">
        <v>51.330203442879501</v>
      </c>
      <c r="F28" s="115">
        <v>328</v>
      </c>
      <c r="G28" s="114">
        <v>335</v>
      </c>
      <c r="H28" s="114">
        <v>367</v>
      </c>
      <c r="I28" s="114">
        <v>337</v>
      </c>
      <c r="J28" s="140">
        <v>363</v>
      </c>
      <c r="K28" s="114">
        <v>-35</v>
      </c>
      <c r="L28" s="116">
        <v>-9.6418732782369148</v>
      </c>
    </row>
    <row r="29" spans="1:12" s="110" customFormat="1" ht="24" customHeight="1" x14ac:dyDescent="0.2">
      <c r="A29" s="604" t="s">
        <v>189</v>
      </c>
      <c r="B29" s="605"/>
      <c r="C29" s="605"/>
      <c r="D29" s="606"/>
      <c r="E29" s="113">
        <v>85.956058401014033</v>
      </c>
      <c r="F29" s="115">
        <v>36619</v>
      </c>
      <c r="G29" s="114">
        <v>37899</v>
      </c>
      <c r="H29" s="114">
        <v>38282</v>
      </c>
      <c r="I29" s="114">
        <v>38928</v>
      </c>
      <c r="J29" s="140">
        <v>38726</v>
      </c>
      <c r="K29" s="114">
        <v>-2107</v>
      </c>
      <c r="L29" s="116">
        <v>-5.4407891339151995</v>
      </c>
    </row>
    <row r="30" spans="1:12" s="110" customFormat="1" ht="15" customHeight="1" x14ac:dyDescent="0.2">
      <c r="A30" s="120"/>
      <c r="B30" s="119"/>
      <c r="C30" s="258" t="s">
        <v>106</v>
      </c>
      <c r="E30" s="113">
        <v>39.323848275485403</v>
      </c>
      <c r="F30" s="115">
        <v>14400</v>
      </c>
      <c r="G30" s="114">
        <v>14815</v>
      </c>
      <c r="H30" s="114">
        <v>14981</v>
      </c>
      <c r="I30" s="114">
        <v>15202</v>
      </c>
      <c r="J30" s="140">
        <v>15116</v>
      </c>
      <c r="K30" s="114">
        <v>-716</v>
      </c>
      <c r="L30" s="116">
        <v>-4.7367028314368884</v>
      </c>
    </row>
    <row r="31" spans="1:12" s="110" customFormat="1" ht="15" customHeight="1" x14ac:dyDescent="0.2">
      <c r="A31" s="120"/>
      <c r="B31" s="119"/>
      <c r="C31" s="258" t="s">
        <v>107</v>
      </c>
      <c r="E31" s="113">
        <v>60.676151724514597</v>
      </c>
      <c r="F31" s="115">
        <v>22219</v>
      </c>
      <c r="G31" s="114">
        <v>23084</v>
      </c>
      <c r="H31" s="114">
        <v>23301</v>
      </c>
      <c r="I31" s="114">
        <v>23726</v>
      </c>
      <c r="J31" s="140">
        <v>23610</v>
      </c>
      <c r="K31" s="114">
        <v>-1391</v>
      </c>
      <c r="L31" s="116">
        <v>-5.8915713680643798</v>
      </c>
    </row>
    <row r="32" spans="1:12" s="110" customFormat="1" ht="15" customHeight="1" x14ac:dyDescent="0.2">
      <c r="A32" s="120"/>
      <c r="B32" s="119" t="s">
        <v>117</v>
      </c>
      <c r="C32" s="258"/>
      <c r="E32" s="113">
        <v>13.75287545185672</v>
      </c>
      <c r="F32" s="114">
        <v>5859</v>
      </c>
      <c r="G32" s="114">
        <v>6097</v>
      </c>
      <c r="H32" s="114">
        <v>6076</v>
      </c>
      <c r="I32" s="114">
        <v>6114</v>
      </c>
      <c r="J32" s="140">
        <v>6101</v>
      </c>
      <c r="K32" s="114">
        <v>-242</v>
      </c>
      <c r="L32" s="116">
        <v>-3.9665628585477792</v>
      </c>
    </row>
    <row r="33" spans="1:12" s="110" customFormat="1" ht="15" customHeight="1" x14ac:dyDescent="0.2">
      <c r="A33" s="120"/>
      <c r="B33" s="119"/>
      <c r="C33" s="258" t="s">
        <v>106</v>
      </c>
      <c r="E33" s="113">
        <v>41.850145075951531</v>
      </c>
      <c r="F33" s="114">
        <v>2452</v>
      </c>
      <c r="G33" s="114">
        <v>2575</v>
      </c>
      <c r="H33" s="114">
        <v>2540</v>
      </c>
      <c r="I33" s="114">
        <v>2563</v>
      </c>
      <c r="J33" s="140">
        <v>2562</v>
      </c>
      <c r="K33" s="114">
        <v>-110</v>
      </c>
      <c r="L33" s="116">
        <v>-4.2935206869633102</v>
      </c>
    </row>
    <row r="34" spans="1:12" s="110" customFormat="1" ht="15" customHeight="1" x14ac:dyDescent="0.2">
      <c r="A34" s="120"/>
      <c r="B34" s="119"/>
      <c r="C34" s="258" t="s">
        <v>107</v>
      </c>
      <c r="E34" s="113">
        <v>58.149854924048469</v>
      </c>
      <c r="F34" s="114">
        <v>3407</v>
      </c>
      <c r="G34" s="114">
        <v>3522</v>
      </c>
      <c r="H34" s="114">
        <v>3536</v>
      </c>
      <c r="I34" s="114">
        <v>3551</v>
      </c>
      <c r="J34" s="140">
        <v>3539</v>
      </c>
      <c r="K34" s="114">
        <v>-132</v>
      </c>
      <c r="L34" s="116">
        <v>-3.7298671941226336</v>
      </c>
    </row>
    <row r="35" spans="1:12" s="110" customFormat="1" ht="24" customHeight="1" x14ac:dyDescent="0.2">
      <c r="A35" s="604" t="s">
        <v>192</v>
      </c>
      <c r="B35" s="605"/>
      <c r="C35" s="605"/>
      <c r="D35" s="606"/>
      <c r="E35" s="113">
        <v>22.11633256654617</v>
      </c>
      <c r="F35" s="114">
        <v>9422</v>
      </c>
      <c r="G35" s="114">
        <v>9675</v>
      </c>
      <c r="H35" s="114">
        <v>9731</v>
      </c>
      <c r="I35" s="114">
        <v>10071</v>
      </c>
      <c r="J35" s="114">
        <v>9831</v>
      </c>
      <c r="K35" s="318">
        <v>-409</v>
      </c>
      <c r="L35" s="319">
        <v>-4.1603092259180148</v>
      </c>
    </row>
    <row r="36" spans="1:12" s="110" customFormat="1" ht="15" customHeight="1" x14ac:dyDescent="0.2">
      <c r="A36" s="120"/>
      <c r="B36" s="119"/>
      <c r="C36" s="258" t="s">
        <v>106</v>
      </c>
      <c r="E36" s="113">
        <v>42.294629590320525</v>
      </c>
      <c r="F36" s="114">
        <v>3985</v>
      </c>
      <c r="G36" s="114">
        <v>4057</v>
      </c>
      <c r="H36" s="114">
        <v>4075</v>
      </c>
      <c r="I36" s="114">
        <v>4230</v>
      </c>
      <c r="J36" s="114">
        <v>4135</v>
      </c>
      <c r="K36" s="318">
        <v>-150</v>
      </c>
      <c r="L36" s="116">
        <v>-3.6275695284159615</v>
      </c>
    </row>
    <row r="37" spans="1:12" s="110" customFormat="1" ht="15" customHeight="1" x14ac:dyDescent="0.2">
      <c r="A37" s="120"/>
      <c r="B37" s="119"/>
      <c r="C37" s="258" t="s">
        <v>107</v>
      </c>
      <c r="E37" s="113">
        <v>57.705370409679475</v>
      </c>
      <c r="F37" s="114">
        <v>5437</v>
      </c>
      <c r="G37" s="114">
        <v>5618</v>
      </c>
      <c r="H37" s="114">
        <v>5656</v>
      </c>
      <c r="I37" s="114">
        <v>5841</v>
      </c>
      <c r="J37" s="140">
        <v>5696</v>
      </c>
      <c r="K37" s="114">
        <v>-259</v>
      </c>
      <c r="L37" s="116">
        <v>-4.5470505617977528</v>
      </c>
    </row>
    <row r="38" spans="1:12" s="110" customFormat="1" ht="15" customHeight="1" x14ac:dyDescent="0.2">
      <c r="A38" s="120"/>
      <c r="B38" s="119" t="s">
        <v>329</v>
      </c>
      <c r="C38" s="258"/>
      <c r="E38" s="113">
        <v>48.14562696587015</v>
      </c>
      <c r="F38" s="114">
        <v>20511</v>
      </c>
      <c r="G38" s="114">
        <v>21162</v>
      </c>
      <c r="H38" s="114">
        <v>21370</v>
      </c>
      <c r="I38" s="114">
        <v>21438</v>
      </c>
      <c r="J38" s="140">
        <v>21230</v>
      </c>
      <c r="K38" s="114">
        <v>-719</v>
      </c>
      <c r="L38" s="116">
        <v>-3.3867169100329724</v>
      </c>
    </row>
    <row r="39" spans="1:12" s="110" customFormat="1" ht="15" customHeight="1" x14ac:dyDescent="0.2">
      <c r="A39" s="120"/>
      <c r="B39" s="119"/>
      <c r="C39" s="258" t="s">
        <v>106</v>
      </c>
      <c r="E39" s="113">
        <v>39.681146701769784</v>
      </c>
      <c r="F39" s="115">
        <v>8139</v>
      </c>
      <c r="G39" s="114">
        <v>8353</v>
      </c>
      <c r="H39" s="114">
        <v>8441</v>
      </c>
      <c r="I39" s="114">
        <v>8407</v>
      </c>
      <c r="J39" s="140">
        <v>8328</v>
      </c>
      <c r="K39" s="114">
        <v>-189</v>
      </c>
      <c r="L39" s="116">
        <v>-2.2694524495677233</v>
      </c>
    </row>
    <row r="40" spans="1:12" s="110" customFormat="1" ht="15" customHeight="1" x14ac:dyDescent="0.2">
      <c r="A40" s="120"/>
      <c r="B40" s="119"/>
      <c r="C40" s="258" t="s">
        <v>107</v>
      </c>
      <c r="E40" s="113">
        <v>60.318853298230216</v>
      </c>
      <c r="F40" s="115">
        <v>12372</v>
      </c>
      <c r="G40" s="114">
        <v>12809</v>
      </c>
      <c r="H40" s="114">
        <v>12929</v>
      </c>
      <c r="I40" s="114">
        <v>13031</v>
      </c>
      <c r="J40" s="140">
        <v>12902</v>
      </c>
      <c r="K40" s="114">
        <v>-530</v>
      </c>
      <c r="L40" s="116">
        <v>-4.1078902495737095</v>
      </c>
    </row>
    <row r="41" spans="1:12" s="110" customFormat="1" ht="15" customHeight="1" x14ac:dyDescent="0.2">
      <c r="A41" s="120"/>
      <c r="B41" s="320" t="s">
        <v>516</v>
      </c>
      <c r="C41" s="258"/>
      <c r="E41" s="113">
        <v>6.5724613867893522</v>
      </c>
      <c r="F41" s="115">
        <v>2800</v>
      </c>
      <c r="G41" s="114">
        <v>2863</v>
      </c>
      <c r="H41" s="114">
        <v>2850</v>
      </c>
      <c r="I41" s="114">
        <v>2916</v>
      </c>
      <c r="J41" s="140">
        <v>2845</v>
      </c>
      <c r="K41" s="114">
        <v>-45</v>
      </c>
      <c r="L41" s="116">
        <v>-1.5817223198594024</v>
      </c>
    </row>
    <row r="42" spans="1:12" s="110" customFormat="1" ht="15" customHeight="1" x14ac:dyDescent="0.2">
      <c r="A42" s="120"/>
      <c r="B42" s="119"/>
      <c r="C42" s="268" t="s">
        <v>106</v>
      </c>
      <c r="D42" s="182"/>
      <c r="E42" s="113">
        <v>42.571428571428569</v>
      </c>
      <c r="F42" s="115">
        <v>1192</v>
      </c>
      <c r="G42" s="114">
        <v>1234</v>
      </c>
      <c r="H42" s="114">
        <v>1232</v>
      </c>
      <c r="I42" s="114">
        <v>1264</v>
      </c>
      <c r="J42" s="140">
        <v>1246</v>
      </c>
      <c r="K42" s="114">
        <v>-54</v>
      </c>
      <c r="L42" s="116">
        <v>-4.3338683788121992</v>
      </c>
    </row>
    <row r="43" spans="1:12" s="110" customFormat="1" ht="15" customHeight="1" x14ac:dyDescent="0.2">
      <c r="A43" s="120"/>
      <c r="B43" s="119"/>
      <c r="C43" s="268" t="s">
        <v>107</v>
      </c>
      <c r="D43" s="182"/>
      <c r="E43" s="113">
        <v>57.428571428571431</v>
      </c>
      <c r="F43" s="115">
        <v>1608</v>
      </c>
      <c r="G43" s="114">
        <v>1629</v>
      </c>
      <c r="H43" s="114">
        <v>1618</v>
      </c>
      <c r="I43" s="114">
        <v>1652</v>
      </c>
      <c r="J43" s="140">
        <v>1599</v>
      </c>
      <c r="K43" s="114">
        <v>9</v>
      </c>
      <c r="L43" s="116">
        <v>0.56285178236397748</v>
      </c>
    </row>
    <row r="44" spans="1:12" s="110" customFormat="1" ht="15" customHeight="1" x14ac:dyDescent="0.2">
      <c r="A44" s="120"/>
      <c r="B44" s="119" t="s">
        <v>205</v>
      </c>
      <c r="C44" s="268"/>
      <c r="D44" s="182"/>
      <c r="E44" s="113">
        <v>23.16557908079433</v>
      </c>
      <c r="F44" s="115">
        <v>9869</v>
      </c>
      <c r="G44" s="114">
        <v>10438</v>
      </c>
      <c r="H44" s="114">
        <v>10547</v>
      </c>
      <c r="I44" s="114">
        <v>10759</v>
      </c>
      <c r="J44" s="140">
        <v>11060</v>
      </c>
      <c r="K44" s="114">
        <v>-1191</v>
      </c>
      <c r="L44" s="116">
        <v>-10.768535262206148</v>
      </c>
    </row>
    <row r="45" spans="1:12" s="110" customFormat="1" ht="15" customHeight="1" x14ac:dyDescent="0.2">
      <c r="A45" s="120"/>
      <c r="B45" s="119"/>
      <c r="C45" s="268" t="s">
        <v>106</v>
      </c>
      <c r="D45" s="182"/>
      <c r="E45" s="113">
        <v>36.265072449082986</v>
      </c>
      <c r="F45" s="115">
        <v>3579</v>
      </c>
      <c r="G45" s="114">
        <v>3797</v>
      </c>
      <c r="H45" s="114">
        <v>3814</v>
      </c>
      <c r="I45" s="114">
        <v>3904</v>
      </c>
      <c r="J45" s="140">
        <v>4009</v>
      </c>
      <c r="K45" s="114">
        <v>-430</v>
      </c>
      <c r="L45" s="116">
        <v>-10.725866799700674</v>
      </c>
    </row>
    <row r="46" spans="1:12" s="110" customFormat="1" ht="15" customHeight="1" x14ac:dyDescent="0.2">
      <c r="A46" s="123"/>
      <c r="B46" s="124"/>
      <c r="C46" s="260" t="s">
        <v>107</v>
      </c>
      <c r="D46" s="261"/>
      <c r="E46" s="125">
        <v>63.734927550917014</v>
      </c>
      <c r="F46" s="143">
        <v>6290</v>
      </c>
      <c r="G46" s="144">
        <v>6641</v>
      </c>
      <c r="H46" s="144">
        <v>6733</v>
      </c>
      <c r="I46" s="144">
        <v>6855</v>
      </c>
      <c r="J46" s="145">
        <v>7051</v>
      </c>
      <c r="K46" s="144">
        <v>-761</v>
      </c>
      <c r="L46" s="146">
        <v>-10.792795348177563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42602</v>
      </c>
      <c r="E11" s="114">
        <v>44138</v>
      </c>
      <c r="F11" s="114">
        <v>44498</v>
      </c>
      <c r="G11" s="114">
        <v>45184</v>
      </c>
      <c r="H11" s="140">
        <v>44966</v>
      </c>
      <c r="I11" s="115">
        <v>-2364</v>
      </c>
      <c r="J11" s="116">
        <v>-5.2573055197260148</v>
      </c>
    </row>
    <row r="12" spans="1:15" s="110" customFormat="1" ht="24.95" customHeight="1" x14ac:dyDescent="0.2">
      <c r="A12" s="193" t="s">
        <v>132</v>
      </c>
      <c r="B12" s="194" t="s">
        <v>133</v>
      </c>
      <c r="C12" s="113">
        <v>0.49762921928547954</v>
      </c>
      <c r="D12" s="115">
        <v>212</v>
      </c>
      <c r="E12" s="114">
        <v>200</v>
      </c>
      <c r="F12" s="114">
        <v>221</v>
      </c>
      <c r="G12" s="114">
        <v>228</v>
      </c>
      <c r="H12" s="140">
        <v>205</v>
      </c>
      <c r="I12" s="115">
        <v>7</v>
      </c>
      <c r="J12" s="116">
        <v>3.4146341463414633</v>
      </c>
    </row>
    <row r="13" spans="1:15" s="110" customFormat="1" ht="24.95" customHeight="1" x14ac:dyDescent="0.2">
      <c r="A13" s="193" t="s">
        <v>134</v>
      </c>
      <c r="B13" s="199" t="s">
        <v>214</v>
      </c>
      <c r="C13" s="113">
        <v>0.24411999436646167</v>
      </c>
      <c r="D13" s="115">
        <v>104</v>
      </c>
      <c r="E13" s="114">
        <v>99</v>
      </c>
      <c r="F13" s="114">
        <v>96</v>
      </c>
      <c r="G13" s="114">
        <v>96</v>
      </c>
      <c r="H13" s="140">
        <v>86</v>
      </c>
      <c r="I13" s="115">
        <v>18</v>
      </c>
      <c r="J13" s="116">
        <v>20.930232558139537</v>
      </c>
    </row>
    <row r="14" spans="1:15" s="287" customFormat="1" ht="24.95" customHeight="1" x14ac:dyDescent="0.2">
      <c r="A14" s="193" t="s">
        <v>215</v>
      </c>
      <c r="B14" s="199" t="s">
        <v>137</v>
      </c>
      <c r="C14" s="113">
        <v>8.0184028918830101</v>
      </c>
      <c r="D14" s="115">
        <v>3416</v>
      </c>
      <c r="E14" s="114">
        <v>3538</v>
      </c>
      <c r="F14" s="114">
        <v>3645</v>
      </c>
      <c r="G14" s="114">
        <v>3796</v>
      </c>
      <c r="H14" s="140">
        <v>3786</v>
      </c>
      <c r="I14" s="115">
        <v>-370</v>
      </c>
      <c r="J14" s="116">
        <v>-9.7728473322768092</v>
      </c>
      <c r="K14" s="110"/>
      <c r="L14" s="110"/>
      <c r="M14" s="110"/>
      <c r="N14" s="110"/>
      <c r="O14" s="110"/>
    </row>
    <row r="15" spans="1:15" s="110" customFormat="1" ht="24.95" customHeight="1" x14ac:dyDescent="0.2">
      <c r="A15" s="193" t="s">
        <v>216</v>
      </c>
      <c r="B15" s="199" t="s">
        <v>217</v>
      </c>
      <c r="C15" s="113">
        <v>1.7604807286042909</v>
      </c>
      <c r="D15" s="115">
        <v>750</v>
      </c>
      <c r="E15" s="114">
        <v>769</v>
      </c>
      <c r="F15" s="114">
        <v>792</v>
      </c>
      <c r="G15" s="114">
        <v>836</v>
      </c>
      <c r="H15" s="140">
        <v>834</v>
      </c>
      <c r="I15" s="115">
        <v>-84</v>
      </c>
      <c r="J15" s="116">
        <v>-10.071942446043165</v>
      </c>
    </row>
    <row r="16" spans="1:15" s="287" customFormat="1" ht="24.95" customHeight="1" x14ac:dyDescent="0.2">
      <c r="A16" s="193" t="s">
        <v>218</v>
      </c>
      <c r="B16" s="199" t="s">
        <v>141</v>
      </c>
      <c r="C16" s="113">
        <v>5.3166518003849585</v>
      </c>
      <c r="D16" s="115">
        <v>2265</v>
      </c>
      <c r="E16" s="114">
        <v>2354</v>
      </c>
      <c r="F16" s="114">
        <v>2426</v>
      </c>
      <c r="G16" s="114">
        <v>2513</v>
      </c>
      <c r="H16" s="140">
        <v>2499</v>
      </c>
      <c r="I16" s="115">
        <v>-234</v>
      </c>
      <c r="J16" s="116">
        <v>-9.3637454981992789</v>
      </c>
      <c r="K16" s="110"/>
      <c r="L16" s="110"/>
      <c r="M16" s="110"/>
      <c r="N16" s="110"/>
      <c r="O16" s="110"/>
    </row>
    <row r="17" spans="1:15" s="110" customFormat="1" ht="24.95" customHeight="1" x14ac:dyDescent="0.2">
      <c r="A17" s="193" t="s">
        <v>142</v>
      </c>
      <c r="B17" s="199" t="s">
        <v>220</v>
      </c>
      <c r="C17" s="113">
        <v>0.94127036289376087</v>
      </c>
      <c r="D17" s="115">
        <v>401</v>
      </c>
      <c r="E17" s="114">
        <v>415</v>
      </c>
      <c r="F17" s="114">
        <v>427</v>
      </c>
      <c r="G17" s="114">
        <v>447</v>
      </c>
      <c r="H17" s="140">
        <v>453</v>
      </c>
      <c r="I17" s="115">
        <v>-52</v>
      </c>
      <c r="J17" s="116">
        <v>-11.479028697571744</v>
      </c>
    </row>
    <row r="18" spans="1:15" s="287" customFormat="1" ht="24.95" customHeight="1" x14ac:dyDescent="0.2">
      <c r="A18" s="201" t="s">
        <v>144</v>
      </c>
      <c r="B18" s="202" t="s">
        <v>145</v>
      </c>
      <c r="C18" s="113">
        <v>3.6383268391155346</v>
      </c>
      <c r="D18" s="115">
        <v>1550</v>
      </c>
      <c r="E18" s="114">
        <v>1546</v>
      </c>
      <c r="F18" s="114">
        <v>1559</v>
      </c>
      <c r="G18" s="114">
        <v>1557</v>
      </c>
      <c r="H18" s="140">
        <v>1539</v>
      </c>
      <c r="I18" s="115">
        <v>11</v>
      </c>
      <c r="J18" s="116">
        <v>0.71474983755685506</v>
      </c>
      <c r="K18" s="110"/>
      <c r="L18" s="110"/>
      <c r="M18" s="110"/>
      <c r="N18" s="110"/>
      <c r="O18" s="110"/>
    </row>
    <row r="19" spans="1:15" s="110" customFormat="1" ht="24.95" customHeight="1" x14ac:dyDescent="0.2">
      <c r="A19" s="193" t="s">
        <v>146</v>
      </c>
      <c r="B19" s="199" t="s">
        <v>147</v>
      </c>
      <c r="C19" s="113">
        <v>17.309046523637388</v>
      </c>
      <c r="D19" s="115">
        <v>7374</v>
      </c>
      <c r="E19" s="114">
        <v>7641</v>
      </c>
      <c r="F19" s="114">
        <v>7602</v>
      </c>
      <c r="G19" s="114">
        <v>7612</v>
      </c>
      <c r="H19" s="140">
        <v>7594</v>
      </c>
      <c r="I19" s="115">
        <v>-220</v>
      </c>
      <c r="J19" s="116">
        <v>-2.8970239662891757</v>
      </c>
    </row>
    <row r="20" spans="1:15" s="287" customFormat="1" ht="24.95" customHeight="1" x14ac:dyDescent="0.2">
      <c r="A20" s="193" t="s">
        <v>148</v>
      </c>
      <c r="B20" s="199" t="s">
        <v>149</v>
      </c>
      <c r="C20" s="113">
        <v>6.1076944744378201</v>
      </c>
      <c r="D20" s="115">
        <v>2602</v>
      </c>
      <c r="E20" s="114">
        <v>2674</v>
      </c>
      <c r="F20" s="114">
        <v>2664</v>
      </c>
      <c r="G20" s="114">
        <v>2671</v>
      </c>
      <c r="H20" s="140">
        <v>2724</v>
      </c>
      <c r="I20" s="115">
        <v>-122</v>
      </c>
      <c r="J20" s="116">
        <v>-4.4787077826725401</v>
      </c>
      <c r="K20" s="110"/>
      <c r="L20" s="110"/>
      <c r="M20" s="110"/>
      <c r="N20" s="110"/>
      <c r="O20" s="110"/>
    </row>
    <row r="21" spans="1:15" s="110" customFormat="1" ht="24.95" customHeight="1" x14ac:dyDescent="0.2">
      <c r="A21" s="201" t="s">
        <v>150</v>
      </c>
      <c r="B21" s="202" t="s">
        <v>151</v>
      </c>
      <c r="C21" s="113">
        <v>8.7413736444298387</v>
      </c>
      <c r="D21" s="115">
        <v>3724</v>
      </c>
      <c r="E21" s="114">
        <v>4212</v>
      </c>
      <c r="F21" s="114">
        <v>4420</v>
      </c>
      <c r="G21" s="114">
        <v>4544</v>
      </c>
      <c r="H21" s="140">
        <v>4437</v>
      </c>
      <c r="I21" s="115">
        <v>-713</v>
      </c>
      <c r="J21" s="116">
        <v>-16.069416272256028</v>
      </c>
    </row>
    <row r="22" spans="1:15" s="110" customFormat="1" ht="24.95" customHeight="1" x14ac:dyDescent="0.2">
      <c r="A22" s="201" t="s">
        <v>152</v>
      </c>
      <c r="B22" s="199" t="s">
        <v>153</v>
      </c>
      <c r="C22" s="113">
        <v>1.5257499647903854</v>
      </c>
      <c r="D22" s="115">
        <v>650</v>
      </c>
      <c r="E22" s="114">
        <v>666</v>
      </c>
      <c r="F22" s="114">
        <v>690</v>
      </c>
      <c r="G22" s="114">
        <v>768</v>
      </c>
      <c r="H22" s="140">
        <v>814</v>
      </c>
      <c r="I22" s="115">
        <v>-164</v>
      </c>
      <c r="J22" s="116">
        <v>-20.147420147420146</v>
      </c>
    </row>
    <row r="23" spans="1:15" s="110" customFormat="1" ht="24.95" customHeight="1" x14ac:dyDescent="0.2">
      <c r="A23" s="193" t="s">
        <v>154</v>
      </c>
      <c r="B23" s="199" t="s">
        <v>155</v>
      </c>
      <c r="C23" s="113">
        <v>0.92249190178864837</v>
      </c>
      <c r="D23" s="115">
        <v>393</v>
      </c>
      <c r="E23" s="114">
        <v>389</v>
      </c>
      <c r="F23" s="114">
        <v>383</v>
      </c>
      <c r="G23" s="114">
        <v>377</v>
      </c>
      <c r="H23" s="140">
        <v>370</v>
      </c>
      <c r="I23" s="115">
        <v>23</v>
      </c>
      <c r="J23" s="116">
        <v>6.2162162162162158</v>
      </c>
    </row>
    <row r="24" spans="1:15" s="110" customFormat="1" ht="24.95" customHeight="1" x14ac:dyDescent="0.2">
      <c r="A24" s="193" t="s">
        <v>156</v>
      </c>
      <c r="B24" s="199" t="s">
        <v>221</v>
      </c>
      <c r="C24" s="113">
        <v>10.844561288202431</v>
      </c>
      <c r="D24" s="115">
        <v>4620</v>
      </c>
      <c r="E24" s="114">
        <v>4872</v>
      </c>
      <c r="F24" s="114">
        <v>4993</v>
      </c>
      <c r="G24" s="114">
        <v>5162</v>
      </c>
      <c r="H24" s="140">
        <v>5192</v>
      </c>
      <c r="I24" s="115">
        <v>-572</v>
      </c>
      <c r="J24" s="116">
        <v>-11.016949152542374</v>
      </c>
    </row>
    <row r="25" spans="1:15" s="110" customFormat="1" ht="24.95" customHeight="1" x14ac:dyDescent="0.2">
      <c r="A25" s="193" t="s">
        <v>222</v>
      </c>
      <c r="B25" s="204" t="s">
        <v>159</v>
      </c>
      <c r="C25" s="113">
        <v>11.828083188582696</v>
      </c>
      <c r="D25" s="115">
        <v>5039</v>
      </c>
      <c r="E25" s="114">
        <v>4936</v>
      </c>
      <c r="F25" s="114">
        <v>4984</v>
      </c>
      <c r="G25" s="114">
        <v>4975</v>
      </c>
      <c r="H25" s="140">
        <v>5098</v>
      </c>
      <c r="I25" s="115">
        <v>-59</v>
      </c>
      <c r="J25" s="116">
        <v>-1.1573165947430364</v>
      </c>
    </row>
    <row r="26" spans="1:15" s="110" customFormat="1" ht="24.95" customHeight="1" x14ac:dyDescent="0.2">
      <c r="A26" s="201">
        <v>782.78300000000002</v>
      </c>
      <c r="B26" s="203" t="s">
        <v>160</v>
      </c>
      <c r="C26" s="113">
        <v>0.99525843857095908</v>
      </c>
      <c r="D26" s="115">
        <v>424</v>
      </c>
      <c r="E26" s="114">
        <v>457</v>
      </c>
      <c r="F26" s="114">
        <v>472</v>
      </c>
      <c r="G26" s="114">
        <v>517</v>
      </c>
      <c r="H26" s="140">
        <v>448</v>
      </c>
      <c r="I26" s="115">
        <v>-24</v>
      </c>
      <c r="J26" s="116">
        <v>-5.3571428571428568</v>
      </c>
    </row>
    <row r="27" spans="1:15" s="110" customFormat="1" ht="24.95" customHeight="1" x14ac:dyDescent="0.2">
      <c r="A27" s="193" t="s">
        <v>161</v>
      </c>
      <c r="B27" s="199" t="s">
        <v>162</v>
      </c>
      <c r="C27" s="113">
        <v>0.43894652833200321</v>
      </c>
      <c r="D27" s="115">
        <v>187</v>
      </c>
      <c r="E27" s="114">
        <v>191</v>
      </c>
      <c r="F27" s="114">
        <v>187</v>
      </c>
      <c r="G27" s="114">
        <v>191</v>
      </c>
      <c r="H27" s="140">
        <v>184</v>
      </c>
      <c r="I27" s="115">
        <v>3</v>
      </c>
      <c r="J27" s="116">
        <v>1.6304347826086956</v>
      </c>
    </row>
    <row r="28" spans="1:15" s="110" customFormat="1" ht="24.95" customHeight="1" x14ac:dyDescent="0.2">
      <c r="A28" s="193" t="s">
        <v>163</v>
      </c>
      <c r="B28" s="199" t="s">
        <v>164</v>
      </c>
      <c r="C28" s="113">
        <v>2.3144453312051079</v>
      </c>
      <c r="D28" s="115">
        <v>986</v>
      </c>
      <c r="E28" s="114">
        <v>1031</v>
      </c>
      <c r="F28" s="114">
        <v>1013</v>
      </c>
      <c r="G28" s="114">
        <v>1047</v>
      </c>
      <c r="H28" s="140">
        <v>1011</v>
      </c>
      <c r="I28" s="115">
        <v>-25</v>
      </c>
      <c r="J28" s="116">
        <v>-2.4727992087042532</v>
      </c>
    </row>
    <row r="29" spans="1:15" s="110" customFormat="1" ht="24.95" customHeight="1" x14ac:dyDescent="0.2">
      <c r="A29" s="193">
        <v>86</v>
      </c>
      <c r="B29" s="199" t="s">
        <v>165</v>
      </c>
      <c r="C29" s="113">
        <v>7.3165579080794325</v>
      </c>
      <c r="D29" s="115">
        <v>3117</v>
      </c>
      <c r="E29" s="114">
        <v>3100</v>
      </c>
      <c r="F29" s="114">
        <v>3061</v>
      </c>
      <c r="G29" s="114">
        <v>3051</v>
      </c>
      <c r="H29" s="140">
        <v>3073</v>
      </c>
      <c r="I29" s="115">
        <v>44</v>
      </c>
      <c r="J29" s="116">
        <v>1.4318255776114546</v>
      </c>
    </row>
    <row r="30" spans="1:15" s="110" customFormat="1" ht="24.95" customHeight="1" x14ac:dyDescent="0.2">
      <c r="A30" s="193">
        <v>87.88</v>
      </c>
      <c r="B30" s="204" t="s">
        <v>166</v>
      </c>
      <c r="C30" s="113">
        <v>5.1570348809915023</v>
      </c>
      <c r="D30" s="115">
        <v>2197</v>
      </c>
      <c r="E30" s="114">
        <v>2226</v>
      </c>
      <c r="F30" s="114">
        <v>2210</v>
      </c>
      <c r="G30" s="114">
        <v>2220</v>
      </c>
      <c r="H30" s="140">
        <v>2230</v>
      </c>
      <c r="I30" s="115">
        <v>-33</v>
      </c>
      <c r="J30" s="116">
        <v>-1.4798206278026906</v>
      </c>
    </row>
    <row r="31" spans="1:15" s="110" customFormat="1" ht="24.95" customHeight="1" x14ac:dyDescent="0.2">
      <c r="A31" s="193" t="s">
        <v>167</v>
      </c>
      <c r="B31" s="199" t="s">
        <v>168</v>
      </c>
      <c r="C31" s="113">
        <v>14.095582367025022</v>
      </c>
      <c r="D31" s="115">
        <v>6005</v>
      </c>
      <c r="E31" s="114">
        <v>6358</v>
      </c>
      <c r="F31" s="114">
        <v>6296</v>
      </c>
      <c r="G31" s="114">
        <v>6370</v>
      </c>
      <c r="H31" s="140">
        <v>6173</v>
      </c>
      <c r="I31" s="115">
        <v>-168</v>
      </c>
      <c r="J31" s="116">
        <v>-2.7215292402397537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0.49762921928547954</v>
      </c>
      <c r="D34" s="115">
        <v>212</v>
      </c>
      <c r="E34" s="114">
        <v>200</v>
      </c>
      <c r="F34" s="114">
        <v>221</v>
      </c>
      <c r="G34" s="114">
        <v>228</v>
      </c>
      <c r="H34" s="140">
        <v>205</v>
      </c>
      <c r="I34" s="115">
        <v>7</v>
      </c>
      <c r="J34" s="116">
        <v>3.4146341463414633</v>
      </c>
    </row>
    <row r="35" spans="1:10" s="110" customFormat="1" ht="24.95" customHeight="1" x14ac:dyDescent="0.2">
      <c r="A35" s="292" t="s">
        <v>171</v>
      </c>
      <c r="B35" s="293" t="s">
        <v>172</v>
      </c>
      <c r="C35" s="113">
        <v>11.900849725365006</v>
      </c>
      <c r="D35" s="115">
        <v>5070</v>
      </c>
      <c r="E35" s="114">
        <v>5183</v>
      </c>
      <c r="F35" s="114">
        <v>5300</v>
      </c>
      <c r="G35" s="114">
        <v>5449</v>
      </c>
      <c r="H35" s="140">
        <v>5411</v>
      </c>
      <c r="I35" s="115">
        <v>-341</v>
      </c>
      <c r="J35" s="116">
        <v>-6.3019774533357973</v>
      </c>
    </row>
    <row r="36" spans="1:10" s="110" customFormat="1" ht="24.95" customHeight="1" x14ac:dyDescent="0.2">
      <c r="A36" s="294" t="s">
        <v>173</v>
      </c>
      <c r="B36" s="295" t="s">
        <v>174</v>
      </c>
      <c r="C36" s="125">
        <v>87.596826440073229</v>
      </c>
      <c r="D36" s="143">
        <v>37318</v>
      </c>
      <c r="E36" s="144">
        <v>38753</v>
      </c>
      <c r="F36" s="144">
        <v>38975</v>
      </c>
      <c r="G36" s="144">
        <v>39505</v>
      </c>
      <c r="H36" s="145">
        <v>39348</v>
      </c>
      <c r="I36" s="143">
        <v>-2030</v>
      </c>
      <c r="J36" s="146">
        <v>-5.1590932194774828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42602</v>
      </c>
      <c r="F11" s="264">
        <v>44138</v>
      </c>
      <c r="G11" s="264">
        <v>44498</v>
      </c>
      <c r="H11" s="264">
        <v>45184</v>
      </c>
      <c r="I11" s="265">
        <v>44966</v>
      </c>
      <c r="J11" s="263">
        <v>-2364</v>
      </c>
      <c r="K11" s="266">
        <v>-5.2573055197260148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44.950941270362897</v>
      </c>
      <c r="E13" s="115">
        <v>19150</v>
      </c>
      <c r="F13" s="114">
        <v>19767</v>
      </c>
      <c r="G13" s="114">
        <v>20075</v>
      </c>
      <c r="H13" s="114">
        <v>20487</v>
      </c>
      <c r="I13" s="140">
        <v>20355</v>
      </c>
      <c r="J13" s="115">
        <v>-1205</v>
      </c>
      <c r="K13" s="116">
        <v>-5.9199213952345859</v>
      </c>
    </row>
    <row r="14" spans="1:15" ht="15.95" customHeight="1" x14ac:dyDescent="0.2">
      <c r="A14" s="306" t="s">
        <v>230</v>
      </c>
      <c r="B14" s="307"/>
      <c r="C14" s="308"/>
      <c r="D14" s="113">
        <v>41.868926341486315</v>
      </c>
      <c r="E14" s="115">
        <v>17837</v>
      </c>
      <c r="F14" s="114">
        <v>18520</v>
      </c>
      <c r="G14" s="114">
        <v>18702</v>
      </c>
      <c r="H14" s="114">
        <v>18914</v>
      </c>
      <c r="I14" s="140">
        <v>18939</v>
      </c>
      <c r="J14" s="115">
        <v>-1102</v>
      </c>
      <c r="K14" s="116">
        <v>-5.8186810285653943</v>
      </c>
    </row>
    <row r="15" spans="1:15" ht="15.95" customHeight="1" x14ac:dyDescent="0.2">
      <c r="A15" s="306" t="s">
        <v>231</v>
      </c>
      <c r="B15" s="307"/>
      <c r="C15" s="308"/>
      <c r="D15" s="113">
        <v>5.1147833435049996</v>
      </c>
      <c r="E15" s="115">
        <v>2179</v>
      </c>
      <c r="F15" s="114">
        <v>2204</v>
      </c>
      <c r="G15" s="114">
        <v>2195</v>
      </c>
      <c r="H15" s="114">
        <v>2141</v>
      </c>
      <c r="I15" s="140">
        <v>2164</v>
      </c>
      <c r="J15" s="115">
        <v>15</v>
      </c>
      <c r="K15" s="116">
        <v>0.69316081330868762</v>
      </c>
    </row>
    <row r="16" spans="1:15" ht="15.95" customHeight="1" x14ac:dyDescent="0.2">
      <c r="A16" s="306" t="s">
        <v>232</v>
      </c>
      <c r="B16" s="307"/>
      <c r="C16" s="308"/>
      <c r="D16" s="113">
        <v>3.2439791559081734</v>
      </c>
      <c r="E16" s="115">
        <v>1382</v>
      </c>
      <c r="F16" s="114">
        <v>1508</v>
      </c>
      <c r="G16" s="114">
        <v>1407</v>
      </c>
      <c r="H16" s="114">
        <v>1494</v>
      </c>
      <c r="I16" s="140">
        <v>1419</v>
      </c>
      <c r="J16" s="115">
        <v>-37</v>
      </c>
      <c r="K16" s="116">
        <v>-2.6074700493305145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0.48589268109478428</v>
      </c>
      <c r="E18" s="115">
        <v>207</v>
      </c>
      <c r="F18" s="114">
        <v>201</v>
      </c>
      <c r="G18" s="114">
        <v>210</v>
      </c>
      <c r="H18" s="114">
        <v>220</v>
      </c>
      <c r="I18" s="140">
        <v>205</v>
      </c>
      <c r="J18" s="115">
        <v>2</v>
      </c>
      <c r="K18" s="116">
        <v>0.97560975609756095</v>
      </c>
    </row>
    <row r="19" spans="1:11" ht="14.1" customHeight="1" x14ac:dyDescent="0.2">
      <c r="A19" s="306" t="s">
        <v>235</v>
      </c>
      <c r="B19" s="307" t="s">
        <v>236</v>
      </c>
      <c r="C19" s="308"/>
      <c r="D19" s="113">
        <v>0.19482653396554153</v>
      </c>
      <c r="E19" s="115">
        <v>83</v>
      </c>
      <c r="F19" s="114">
        <v>82</v>
      </c>
      <c r="G19" s="114">
        <v>92</v>
      </c>
      <c r="H19" s="114">
        <v>98</v>
      </c>
      <c r="I19" s="140">
        <v>91</v>
      </c>
      <c r="J19" s="115">
        <v>-8</v>
      </c>
      <c r="K19" s="116">
        <v>-8.791208791208792</v>
      </c>
    </row>
    <row r="20" spans="1:11" ht="14.1" customHeight="1" x14ac:dyDescent="0.2">
      <c r="A20" s="306">
        <v>12</v>
      </c>
      <c r="B20" s="307" t="s">
        <v>237</v>
      </c>
      <c r="C20" s="308"/>
      <c r="D20" s="113">
        <v>1.4083845828834327</v>
      </c>
      <c r="E20" s="115">
        <v>600</v>
      </c>
      <c r="F20" s="114">
        <v>593</v>
      </c>
      <c r="G20" s="114">
        <v>633</v>
      </c>
      <c r="H20" s="114">
        <v>645</v>
      </c>
      <c r="I20" s="140">
        <v>599</v>
      </c>
      <c r="J20" s="115">
        <v>1</v>
      </c>
      <c r="K20" s="116">
        <v>0.1669449081803005</v>
      </c>
    </row>
    <row r="21" spans="1:11" ht="14.1" customHeight="1" x14ac:dyDescent="0.2">
      <c r="A21" s="306">
        <v>21</v>
      </c>
      <c r="B21" s="307" t="s">
        <v>238</v>
      </c>
      <c r="C21" s="308"/>
      <c r="D21" s="113">
        <v>0.17135345758415099</v>
      </c>
      <c r="E21" s="115">
        <v>73</v>
      </c>
      <c r="F21" s="114">
        <v>72</v>
      </c>
      <c r="G21" s="114">
        <v>84</v>
      </c>
      <c r="H21" s="114">
        <v>85</v>
      </c>
      <c r="I21" s="140">
        <v>80</v>
      </c>
      <c r="J21" s="115">
        <v>-7</v>
      </c>
      <c r="K21" s="116">
        <v>-8.75</v>
      </c>
    </row>
    <row r="22" spans="1:11" ht="14.1" customHeight="1" x14ac:dyDescent="0.2">
      <c r="A22" s="306">
        <v>22</v>
      </c>
      <c r="B22" s="307" t="s">
        <v>239</v>
      </c>
      <c r="C22" s="308"/>
      <c r="D22" s="113">
        <v>0.51171306511431391</v>
      </c>
      <c r="E22" s="115">
        <v>218</v>
      </c>
      <c r="F22" s="114">
        <v>217</v>
      </c>
      <c r="G22" s="114">
        <v>219</v>
      </c>
      <c r="H22" s="114">
        <v>231</v>
      </c>
      <c r="I22" s="140">
        <v>245</v>
      </c>
      <c r="J22" s="115">
        <v>-27</v>
      </c>
      <c r="K22" s="116">
        <v>-11.020408163265307</v>
      </c>
    </row>
    <row r="23" spans="1:11" ht="14.1" customHeight="1" x14ac:dyDescent="0.2">
      <c r="A23" s="306">
        <v>23</v>
      </c>
      <c r="B23" s="307" t="s">
        <v>240</v>
      </c>
      <c r="C23" s="308"/>
      <c r="D23" s="113">
        <v>0.3567907609971363</v>
      </c>
      <c r="E23" s="115">
        <v>152</v>
      </c>
      <c r="F23" s="114">
        <v>141</v>
      </c>
      <c r="G23" s="114">
        <v>141</v>
      </c>
      <c r="H23" s="114">
        <v>153</v>
      </c>
      <c r="I23" s="140">
        <v>158</v>
      </c>
      <c r="J23" s="115">
        <v>-6</v>
      </c>
      <c r="K23" s="116">
        <v>-3.7974683544303796</v>
      </c>
    </row>
    <row r="24" spans="1:11" ht="14.1" customHeight="1" x14ac:dyDescent="0.2">
      <c r="A24" s="306">
        <v>24</v>
      </c>
      <c r="B24" s="307" t="s">
        <v>241</v>
      </c>
      <c r="C24" s="308"/>
      <c r="D24" s="113">
        <v>1.4952349654945778</v>
      </c>
      <c r="E24" s="115">
        <v>637</v>
      </c>
      <c r="F24" s="114">
        <v>660</v>
      </c>
      <c r="G24" s="114">
        <v>687</v>
      </c>
      <c r="H24" s="114">
        <v>735</v>
      </c>
      <c r="I24" s="140">
        <v>728</v>
      </c>
      <c r="J24" s="115">
        <v>-91</v>
      </c>
      <c r="K24" s="116">
        <v>-12.5</v>
      </c>
    </row>
    <row r="25" spans="1:11" ht="14.1" customHeight="1" x14ac:dyDescent="0.2">
      <c r="A25" s="306">
        <v>25</v>
      </c>
      <c r="B25" s="307" t="s">
        <v>242</v>
      </c>
      <c r="C25" s="308"/>
      <c r="D25" s="113">
        <v>1.3426599690155392</v>
      </c>
      <c r="E25" s="115">
        <v>572</v>
      </c>
      <c r="F25" s="114">
        <v>595</v>
      </c>
      <c r="G25" s="114">
        <v>593</v>
      </c>
      <c r="H25" s="114">
        <v>586</v>
      </c>
      <c r="I25" s="140">
        <v>594</v>
      </c>
      <c r="J25" s="115">
        <v>-22</v>
      </c>
      <c r="K25" s="116">
        <v>-3.7037037037037037</v>
      </c>
    </row>
    <row r="26" spans="1:11" ht="14.1" customHeight="1" x14ac:dyDescent="0.2">
      <c r="A26" s="306">
        <v>26</v>
      </c>
      <c r="B26" s="307" t="s">
        <v>243</v>
      </c>
      <c r="C26" s="308"/>
      <c r="D26" s="113">
        <v>0.70653959907985542</v>
      </c>
      <c r="E26" s="115">
        <v>301</v>
      </c>
      <c r="F26" s="114">
        <v>293</v>
      </c>
      <c r="G26" s="114">
        <v>315</v>
      </c>
      <c r="H26" s="114">
        <v>323</v>
      </c>
      <c r="I26" s="140">
        <v>330</v>
      </c>
      <c r="J26" s="115">
        <v>-29</v>
      </c>
      <c r="K26" s="116">
        <v>-8.7878787878787872</v>
      </c>
    </row>
    <row r="27" spans="1:11" ht="14.1" customHeight="1" x14ac:dyDescent="0.2">
      <c r="A27" s="306">
        <v>27</v>
      </c>
      <c r="B27" s="307" t="s">
        <v>244</v>
      </c>
      <c r="C27" s="308"/>
      <c r="D27" s="113">
        <v>0.34974883808271912</v>
      </c>
      <c r="E27" s="115">
        <v>149</v>
      </c>
      <c r="F27" s="114">
        <v>152</v>
      </c>
      <c r="G27" s="114">
        <v>145</v>
      </c>
      <c r="H27" s="114">
        <v>155</v>
      </c>
      <c r="I27" s="140">
        <v>149</v>
      </c>
      <c r="J27" s="115">
        <v>0</v>
      </c>
      <c r="K27" s="116">
        <v>0</v>
      </c>
    </row>
    <row r="28" spans="1:11" ht="14.1" customHeight="1" x14ac:dyDescent="0.2">
      <c r="A28" s="306">
        <v>28</v>
      </c>
      <c r="B28" s="307" t="s">
        <v>245</v>
      </c>
      <c r="C28" s="308"/>
      <c r="D28" s="113">
        <v>0.22768884089948829</v>
      </c>
      <c r="E28" s="115">
        <v>97</v>
      </c>
      <c r="F28" s="114">
        <v>86</v>
      </c>
      <c r="G28" s="114">
        <v>93</v>
      </c>
      <c r="H28" s="114">
        <v>109</v>
      </c>
      <c r="I28" s="140">
        <v>101</v>
      </c>
      <c r="J28" s="115">
        <v>-4</v>
      </c>
      <c r="K28" s="116">
        <v>-3.9603960396039604</v>
      </c>
    </row>
    <row r="29" spans="1:11" ht="14.1" customHeight="1" x14ac:dyDescent="0.2">
      <c r="A29" s="306">
        <v>29</v>
      </c>
      <c r="B29" s="307" t="s">
        <v>246</v>
      </c>
      <c r="C29" s="308"/>
      <c r="D29" s="113">
        <v>2.4998826346180931</v>
      </c>
      <c r="E29" s="115">
        <v>1065</v>
      </c>
      <c r="F29" s="114">
        <v>1251</v>
      </c>
      <c r="G29" s="114">
        <v>1195</v>
      </c>
      <c r="H29" s="114">
        <v>1192</v>
      </c>
      <c r="I29" s="140">
        <v>1199</v>
      </c>
      <c r="J29" s="115">
        <v>-134</v>
      </c>
      <c r="K29" s="116">
        <v>-11.175979983319433</v>
      </c>
    </row>
    <row r="30" spans="1:11" ht="14.1" customHeight="1" x14ac:dyDescent="0.2">
      <c r="A30" s="306" t="s">
        <v>247</v>
      </c>
      <c r="B30" s="307" t="s">
        <v>248</v>
      </c>
      <c r="C30" s="308"/>
      <c r="D30" s="113">
        <v>0.30045537768179897</v>
      </c>
      <c r="E30" s="115">
        <v>128</v>
      </c>
      <c r="F30" s="114">
        <v>168</v>
      </c>
      <c r="G30" s="114" t="s">
        <v>514</v>
      </c>
      <c r="H30" s="114" t="s">
        <v>514</v>
      </c>
      <c r="I30" s="140" t="s">
        <v>514</v>
      </c>
      <c r="J30" s="115" t="s">
        <v>514</v>
      </c>
      <c r="K30" s="116" t="s">
        <v>514</v>
      </c>
    </row>
    <row r="31" spans="1:11" ht="14.1" customHeight="1" x14ac:dyDescent="0.2">
      <c r="A31" s="306" t="s">
        <v>249</v>
      </c>
      <c r="B31" s="307" t="s">
        <v>250</v>
      </c>
      <c r="C31" s="308"/>
      <c r="D31" s="113">
        <v>2.1900380263837378</v>
      </c>
      <c r="E31" s="115">
        <v>933</v>
      </c>
      <c r="F31" s="114">
        <v>1079</v>
      </c>
      <c r="G31" s="114">
        <v>1046</v>
      </c>
      <c r="H31" s="114">
        <v>1038</v>
      </c>
      <c r="I31" s="140">
        <v>1023</v>
      </c>
      <c r="J31" s="115">
        <v>-90</v>
      </c>
      <c r="K31" s="116">
        <v>-8.7976539589442808</v>
      </c>
    </row>
    <row r="32" spans="1:11" ht="14.1" customHeight="1" x14ac:dyDescent="0.2">
      <c r="A32" s="306">
        <v>31</v>
      </c>
      <c r="B32" s="307" t="s">
        <v>251</v>
      </c>
      <c r="C32" s="308"/>
      <c r="D32" s="113">
        <v>0.1384911506502042</v>
      </c>
      <c r="E32" s="115">
        <v>59</v>
      </c>
      <c r="F32" s="114">
        <v>69</v>
      </c>
      <c r="G32" s="114">
        <v>65</v>
      </c>
      <c r="H32" s="114">
        <v>69</v>
      </c>
      <c r="I32" s="140">
        <v>64</v>
      </c>
      <c r="J32" s="115">
        <v>-5</v>
      </c>
      <c r="K32" s="116">
        <v>-7.8125</v>
      </c>
    </row>
    <row r="33" spans="1:11" ht="14.1" customHeight="1" x14ac:dyDescent="0.2">
      <c r="A33" s="306">
        <v>32</v>
      </c>
      <c r="B33" s="307" t="s">
        <v>252</v>
      </c>
      <c r="C33" s="308"/>
      <c r="D33" s="113">
        <v>0.78165344350030519</v>
      </c>
      <c r="E33" s="115">
        <v>333</v>
      </c>
      <c r="F33" s="114">
        <v>321</v>
      </c>
      <c r="G33" s="114">
        <v>321</v>
      </c>
      <c r="H33" s="114">
        <v>331</v>
      </c>
      <c r="I33" s="140">
        <v>333</v>
      </c>
      <c r="J33" s="115">
        <v>0</v>
      </c>
      <c r="K33" s="116">
        <v>0</v>
      </c>
    </row>
    <row r="34" spans="1:11" ht="14.1" customHeight="1" x14ac:dyDescent="0.2">
      <c r="A34" s="306">
        <v>33</v>
      </c>
      <c r="B34" s="307" t="s">
        <v>253</v>
      </c>
      <c r="C34" s="308"/>
      <c r="D34" s="113">
        <v>0.46241960471339372</v>
      </c>
      <c r="E34" s="115">
        <v>197</v>
      </c>
      <c r="F34" s="114">
        <v>212</v>
      </c>
      <c r="G34" s="114">
        <v>218</v>
      </c>
      <c r="H34" s="114">
        <v>219</v>
      </c>
      <c r="I34" s="140">
        <v>202</v>
      </c>
      <c r="J34" s="115">
        <v>-5</v>
      </c>
      <c r="K34" s="116">
        <v>-2.4752475247524752</v>
      </c>
    </row>
    <row r="35" spans="1:11" ht="14.1" customHeight="1" x14ac:dyDescent="0.2">
      <c r="A35" s="306">
        <v>34</v>
      </c>
      <c r="B35" s="307" t="s">
        <v>254</v>
      </c>
      <c r="C35" s="308"/>
      <c r="D35" s="113">
        <v>3.4974883808271913</v>
      </c>
      <c r="E35" s="115">
        <v>1490</v>
      </c>
      <c r="F35" s="114">
        <v>1549</v>
      </c>
      <c r="G35" s="114">
        <v>1561</v>
      </c>
      <c r="H35" s="114">
        <v>1571</v>
      </c>
      <c r="I35" s="140">
        <v>1534</v>
      </c>
      <c r="J35" s="115">
        <v>-44</v>
      </c>
      <c r="K35" s="116">
        <v>-2.8683181225554106</v>
      </c>
    </row>
    <row r="36" spans="1:11" ht="14.1" customHeight="1" x14ac:dyDescent="0.2">
      <c r="A36" s="306">
        <v>41</v>
      </c>
      <c r="B36" s="307" t="s">
        <v>255</v>
      </c>
      <c r="C36" s="308"/>
      <c r="D36" s="113">
        <v>0.22534153326134923</v>
      </c>
      <c r="E36" s="115">
        <v>96</v>
      </c>
      <c r="F36" s="114">
        <v>76</v>
      </c>
      <c r="G36" s="114">
        <v>86</v>
      </c>
      <c r="H36" s="114">
        <v>81</v>
      </c>
      <c r="I36" s="140">
        <v>81</v>
      </c>
      <c r="J36" s="115">
        <v>15</v>
      </c>
      <c r="K36" s="116">
        <v>18.518518518518519</v>
      </c>
    </row>
    <row r="37" spans="1:11" ht="14.1" customHeight="1" x14ac:dyDescent="0.2">
      <c r="A37" s="306">
        <v>42</v>
      </c>
      <c r="B37" s="307" t="s">
        <v>256</v>
      </c>
      <c r="C37" s="308"/>
      <c r="D37" s="113">
        <v>1.8778461105112436E-2</v>
      </c>
      <c r="E37" s="115">
        <v>8</v>
      </c>
      <c r="F37" s="114">
        <v>11</v>
      </c>
      <c r="G37" s="114">
        <v>10</v>
      </c>
      <c r="H37" s="114">
        <v>11</v>
      </c>
      <c r="I37" s="140">
        <v>12</v>
      </c>
      <c r="J37" s="115">
        <v>-4</v>
      </c>
      <c r="K37" s="116">
        <v>-33.333333333333336</v>
      </c>
    </row>
    <row r="38" spans="1:11" ht="14.1" customHeight="1" x14ac:dyDescent="0.2">
      <c r="A38" s="306">
        <v>43</v>
      </c>
      <c r="B38" s="307" t="s">
        <v>257</v>
      </c>
      <c r="C38" s="308"/>
      <c r="D38" s="113">
        <v>0.34505422280644099</v>
      </c>
      <c r="E38" s="115">
        <v>147</v>
      </c>
      <c r="F38" s="114">
        <v>145</v>
      </c>
      <c r="G38" s="114">
        <v>126</v>
      </c>
      <c r="H38" s="114">
        <v>129</v>
      </c>
      <c r="I38" s="140">
        <v>130</v>
      </c>
      <c r="J38" s="115">
        <v>17</v>
      </c>
      <c r="K38" s="116">
        <v>13.076923076923077</v>
      </c>
    </row>
    <row r="39" spans="1:11" ht="14.1" customHeight="1" x14ac:dyDescent="0.2">
      <c r="A39" s="306">
        <v>51</v>
      </c>
      <c r="B39" s="307" t="s">
        <v>258</v>
      </c>
      <c r="C39" s="308"/>
      <c r="D39" s="113">
        <v>8.3423313459461994</v>
      </c>
      <c r="E39" s="115">
        <v>3554</v>
      </c>
      <c r="F39" s="114">
        <v>3646</v>
      </c>
      <c r="G39" s="114">
        <v>3802</v>
      </c>
      <c r="H39" s="114">
        <v>4077</v>
      </c>
      <c r="I39" s="140">
        <v>4168</v>
      </c>
      <c r="J39" s="115">
        <v>-614</v>
      </c>
      <c r="K39" s="116">
        <v>-14.731285988483686</v>
      </c>
    </row>
    <row r="40" spans="1:11" ht="14.1" customHeight="1" x14ac:dyDescent="0.2">
      <c r="A40" s="306" t="s">
        <v>259</v>
      </c>
      <c r="B40" s="307" t="s">
        <v>260</v>
      </c>
      <c r="C40" s="308"/>
      <c r="D40" s="113">
        <v>8.1662832730857708</v>
      </c>
      <c r="E40" s="115">
        <v>3479</v>
      </c>
      <c r="F40" s="114">
        <v>3566</v>
      </c>
      <c r="G40" s="114">
        <v>3715</v>
      </c>
      <c r="H40" s="114">
        <v>3995</v>
      </c>
      <c r="I40" s="140">
        <v>4086</v>
      </c>
      <c r="J40" s="115">
        <v>-607</v>
      </c>
      <c r="K40" s="116">
        <v>-14.855604503181596</v>
      </c>
    </row>
    <row r="41" spans="1:11" ht="14.1" customHeight="1" x14ac:dyDescent="0.2">
      <c r="A41" s="306"/>
      <c r="B41" s="307" t="s">
        <v>261</v>
      </c>
      <c r="C41" s="308"/>
      <c r="D41" s="113">
        <v>3.5608656870569457</v>
      </c>
      <c r="E41" s="115">
        <v>1517</v>
      </c>
      <c r="F41" s="114">
        <v>1527</v>
      </c>
      <c r="G41" s="114">
        <v>1513</v>
      </c>
      <c r="H41" s="114">
        <v>1569</v>
      </c>
      <c r="I41" s="140">
        <v>1552</v>
      </c>
      <c r="J41" s="115">
        <v>-35</v>
      </c>
      <c r="K41" s="116">
        <v>-2.2551546391752577</v>
      </c>
    </row>
    <row r="42" spans="1:11" ht="14.1" customHeight="1" x14ac:dyDescent="0.2">
      <c r="A42" s="306">
        <v>52</v>
      </c>
      <c r="B42" s="307" t="s">
        <v>262</v>
      </c>
      <c r="C42" s="308"/>
      <c r="D42" s="113">
        <v>5.4903525656072487</v>
      </c>
      <c r="E42" s="115">
        <v>2339</v>
      </c>
      <c r="F42" s="114">
        <v>2364</v>
      </c>
      <c r="G42" s="114">
        <v>2323</v>
      </c>
      <c r="H42" s="114">
        <v>2364</v>
      </c>
      <c r="I42" s="140">
        <v>2376</v>
      </c>
      <c r="J42" s="115">
        <v>-37</v>
      </c>
      <c r="K42" s="116">
        <v>-1.5572390572390573</v>
      </c>
    </row>
    <row r="43" spans="1:11" ht="14.1" customHeight="1" x14ac:dyDescent="0.2">
      <c r="A43" s="306" t="s">
        <v>263</v>
      </c>
      <c r="B43" s="307" t="s">
        <v>264</v>
      </c>
      <c r="C43" s="308"/>
      <c r="D43" s="113">
        <v>5.4035021829961032</v>
      </c>
      <c r="E43" s="115">
        <v>2302</v>
      </c>
      <c r="F43" s="114">
        <v>2326</v>
      </c>
      <c r="G43" s="114">
        <v>2284</v>
      </c>
      <c r="H43" s="114">
        <v>2328</v>
      </c>
      <c r="I43" s="140">
        <v>2343</v>
      </c>
      <c r="J43" s="115">
        <v>-41</v>
      </c>
      <c r="K43" s="116">
        <v>-1.7498932991890739</v>
      </c>
    </row>
    <row r="44" spans="1:11" ht="14.1" customHeight="1" x14ac:dyDescent="0.2">
      <c r="A44" s="306">
        <v>53</v>
      </c>
      <c r="B44" s="307" t="s">
        <v>265</v>
      </c>
      <c r="C44" s="308"/>
      <c r="D44" s="113">
        <v>1.7557861133280128</v>
      </c>
      <c r="E44" s="115">
        <v>748</v>
      </c>
      <c r="F44" s="114">
        <v>739</v>
      </c>
      <c r="G44" s="114">
        <v>763</v>
      </c>
      <c r="H44" s="114">
        <v>758</v>
      </c>
      <c r="I44" s="140">
        <v>760</v>
      </c>
      <c r="J44" s="115">
        <v>-12</v>
      </c>
      <c r="K44" s="116">
        <v>-1.5789473684210527</v>
      </c>
    </row>
    <row r="45" spans="1:11" ht="14.1" customHeight="1" x14ac:dyDescent="0.2">
      <c r="A45" s="306" t="s">
        <v>266</v>
      </c>
      <c r="B45" s="307" t="s">
        <v>267</v>
      </c>
      <c r="C45" s="308"/>
      <c r="D45" s="113">
        <v>1.7346603445847613</v>
      </c>
      <c r="E45" s="115">
        <v>739</v>
      </c>
      <c r="F45" s="114">
        <v>733</v>
      </c>
      <c r="G45" s="114">
        <v>757</v>
      </c>
      <c r="H45" s="114">
        <v>752</v>
      </c>
      <c r="I45" s="140">
        <v>754</v>
      </c>
      <c r="J45" s="115">
        <v>-15</v>
      </c>
      <c r="K45" s="116">
        <v>-1.9893899204244032</v>
      </c>
    </row>
    <row r="46" spans="1:11" ht="14.1" customHeight="1" x14ac:dyDescent="0.2">
      <c r="A46" s="306">
        <v>54</v>
      </c>
      <c r="B46" s="307" t="s">
        <v>268</v>
      </c>
      <c r="C46" s="308"/>
      <c r="D46" s="113">
        <v>17.90291535608657</v>
      </c>
      <c r="E46" s="115">
        <v>7627</v>
      </c>
      <c r="F46" s="114">
        <v>7661</v>
      </c>
      <c r="G46" s="114">
        <v>7767</v>
      </c>
      <c r="H46" s="114">
        <v>7755</v>
      </c>
      <c r="I46" s="140">
        <v>7800</v>
      </c>
      <c r="J46" s="115">
        <v>-173</v>
      </c>
      <c r="K46" s="116">
        <v>-2.2179487179487181</v>
      </c>
    </row>
    <row r="47" spans="1:11" ht="14.1" customHeight="1" x14ac:dyDescent="0.2">
      <c r="A47" s="306">
        <v>61</v>
      </c>
      <c r="B47" s="307" t="s">
        <v>269</v>
      </c>
      <c r="C47" s="308"/>
      <c r="D47" s="113">
        <v>0.74879113656635843</v>
      </c>
      <c r="E47" s="115">
        <v>319</v>
      </c>
      <c r="F47" s="114">
        <v>320</v>
      </c>
      <c r="G47" s="114">
        <v>320</v>
      </c>
      <c r="H47" s="114">
        <v>327</v>
      </c>
      <c r="I47" s="140">
        <v>320</v>
      </c>
      <c r="J47" s="115">
        <v>-1</v>
      </c>
      <c r="K47" s="116">
        <v>-0.3125</v>
      </c>
    </row>
    <row r="48" spans="1:11" ht="14.1" customHeight="1" x14ac:dyDescent="0.2">
      <c r="A48" s="306">
        <v>62</v>
      </c>
      <c r="B48" s="307" t="s">
        <v>270</v>
      </c>
      <c r="C48" s="308"/>
      <c r="D48" s="113">
        <v>10.696680906999671</v>
      </c>
      <c r="E48" s="115">
        <v>4557</v>
      </c>
      <c r="F48" s="114">
        <v>4886</v>
      </c>
      <c r="G48" s="114">
        <v>4916</v>
      </c>
      <c r="H48" s="114">
        <v>4839</v>
      </c>
      <c r="I48" s="140">
        <v>4829</v>
      </c>
      <c r="J48" s="115">
        <v>-272</v>
      </c>
      <c r="K48" s="116">
        <v>-5.6326361565541516</v>
      </c>
    </row>
    <row r="49" spans="1:11" ht="14.1" customHeight="1" x14ac:dyDescent="0.2">
      <c r="A49" s="306">
        <v>63</v>
      </c>
      <c r="B49" s="307" t="s">
        <v>271</v>
      </c>
      <c r="C49" s="308"/>
      <c r="D49" s="113">
        <v>6.518473311112154</v>
      </c>
      <c r="E49" s="115">
        <v>2777</v>
      </c>
      <c r="F49" s="114">
        <v>3183</v>
      </c>
      <c r="G49" s="114">
        <v>3342</v>
      </c>
      <c r="H49" s="114">
        <v>3460</v>
      </c>
      <c r="I49" s="140">
        <v>3352</v>
      </c>
      <c r="J49" s="115">
        <v>-575</v>
      </c>
      <c r="K49" s="116">
        <v>-17.153937947494033</v>
      </c>
    </row>
    <row r="50" spans="1:11" ht="14.1" customHeight="1" x14ac:dyDescent="0.2">
      <c r="A50" s="306" t="s">
        <v>272</v>
      </c>
      <c r="B50" s="307" t="s">
        <v>273</v>
      </c>
      <c r="C50" s="308"/>
      <c r="D50" s="113">
        <v>0.34740153044458005</v>
      </c>
      <c r="E50" s="115">
        <v>148</v>
      </c>
      <c r="F50" s="114">
        <v>152</v>
      </c>
      <c r="G50" s="114">
        <v>155</v>
      </c>
      <c r="H50" s="114">
        <v>146</v>
      </c>
      <c r="I50" s="140">
        <v>152</v>
      </c>
      <c r="J50" s="115">
        <v>-4</v>
      </c>
      <c r="K50" s="116">
        <v>-2.6315789473684212</v>
      </c>
    </row>
    <row r="51" spans="1:11" ht="14.1" customHeight="1" x14ac:dyDescent="0.2">
      <c r="A51" s="306" t="s">
        <v>274</v>
      </c>
      <c r="B51" s="307" t="s">
        <v>275</v>
      </c>
      <c r="C51" s="308"/>
      <c r="D51" s="113">
        <v>5.7063048683160416</v>
      </c>
      <c r="E51" s="115">
        <v>2431</v>
      </c>
      <c r="F51" s="114">
        <v>2805</v>
      </c>
      <c r="G51" s="114">
        <v>2959</v>
      </c>
      <c r="H51" s="114">
        <v>3092</v>
      </c>
      <c r="I51" s="140">
        <v>2980</v>
      </c>
      <c r="J51" s="115">
        <v>-549</v>
      </c>
      <c r="K51" s="116">
        <v>-18.422818791946309</v>
      </c>
    </row>
    <row r="52" spans="1:11" ht="14.1" customHeight="1" x14ac:dyDescent="0.2">
      <c r="A52" s="306">
        <v>71</v>
      </c>
      <c r="B52" s="307" t="s">
        <v>276</v>
      </c>
      <c r="C52" s="308"/>
      <c r="D52" s="113">
        <v>12.593305478616028</v>
      </c>
      <c r="E52" s="115">
        <v>5365</v>
      </c>
      <c r="F52" s="114">
        <v>5483</v>
      </c>
      <c r="G52" s="114">
        <v>5527</v>
      </c>
      <c r="H52" s="114">
        <v>5606</v>
      </c>
      <c r="I52" s="140">
        <v>5567</v>
      </c>
      <c r="J52" s="115">
        <v>-202</v>
      </c>
      <c r="K52" s="116">
        <v>-3.6285252380097002</v>
      </c>
    </row>
    <row r="53" spans="1:11" ht="14.1" customHeight="1" x14ac:dyDescent="0.2">
      <c r="A53" s="306" t="s">
        <v>277</v>
      </c>
      <c r="B53" s="307" t="s">
        <v>278</v>
      </c>
      <c r="C53" s="308"/>
      <c r="D53" s="113">
        <v>1.0961926670109385</v>
      </c>
      <c r="E53" s="115">
        <v>467</v>
      </c>
      <c r="F53" s="114">
        <v>465</v>
      </c>
      <c r="G53" s="114">
        <v>478</v>
      </c>
      <c r="H53" s="114">
        <v>476</v>
      </c>
      <c r="I53" s="140">
        <v>487</v>
      </c>
      <c r="J53" s="115">
        <v>-20</v>
      </c>
      <c r="K53" s="116">
        <v>-4.1067761806981515</v>
      </c>
    </row>
    <row r="54" spans="1:11" ht="14.1" customHeight="1" x14ac:dyDescent="0.2">
      <c r="A54" s="306" t="s">
        <v>279</v>
      </c>
      <c r="B54" s="307" t="s">
        <v>280</v>
      </c>
      <c r="C54" s="308"/>
      <c r="D54" s="113">
        <v>11.039387822167974</v>
      </c>
      <c r="E54" s="115">
        <v>4703</v>
      </c>
      <c r="F54" s="114">
        <v>4824</v>
      </c>
      <c r="G54" s="114">
        <v>4850</v>
      </c>
      <c r="H54" s="114">
        <v>4935</v>
      </c>
      <c r="I54" s="140">
        <v>4889</v>
      </c>
      <c r="J54" s="115">
        <v>-186</v>
      </c>
      <c r="K54" s="116">
        <v>-3.8044589895684191</v>
      </c>
    </row>
    <row r="55" spans="1:11" ht="14.1" customHeight="1" x14ac:dyDescent="0.2">
      <c r="A55" s="306">
        <v>72</v>
      </c>
      <c r="B55" s="307" t="s">
        <v>281</v>
      </c>
      <c r="C55" s="308"/>
      <c r="D55" s="113">
        <v>1.2323365100230037</v>
      </c>
      <c r="E55" s="115">
        <v>525</v>
      </c>
      <c r="F55" s="114">
        <v>546</v>
      </c>
      <c r="G55" s="114">
        <v>544</v>
      </c>
      <c r="H55" s="114">
        <v>556</v>
      </c>
      <c r="I55" s="140">
        <v>570</v>
      </c>
      <c r="J55" s="115">
        <v>-45</v>
      </c>
      <c r="K55" s="116">
        <v>-7.8947368421052628</v>
      </c>
    </row>
    <row r="56" spans="1:11" ht="14.1" customHeight="1" x14ac:dyDescent="0.2">
      <c r="A56" s="306" t="s">
        <v>282</v>
      </c>
      <c r="B56" s="307" t="s">
        <v>283</v>
      </c>
      <c r="C56" s="308"/>
      <c r="D56" s="113">
        <v>0.24411999436646167</v>
      </c>
      <c r="E56" s="115">
        <v>104</v>
      </c>
      <c r="F56" s="114">
        <v>107</v>
      </c>
      <c r="G56" s="114">
        <v>107</v>
      </c>
      <c r="H56" s="114">
        <v>108</v>
      </c>
      <c r="I56" s="140">
        <v>110</v>
      </c>
      <c r="J56" s="115">
        <v>-6</v>
      </c>
      <c r="K56" s="116">
        <v>-5.4545454545454541</v>
      </c>
    </row>
    <row r="57" spans="1:11" ht="14.1" customHeight="1" x14ac:dyDescent="0.2">
      <c r="A57" s="306" t="s">
        <v>284</v>
      </c>
      <c r="B57" s="307" t="s">
        <v>285</v>
      </c>
      <c r="C57" s="308"/>
      <c r="D57" s="113">
        <v>0.69010844561288198</v>
      </c>
      <c r="E57" s="115">
        <v>294</v>
      </c>
      <c r="F57" s="114">
        <v>305</v>
      </c>
      <c r="G57" s="114">
        <v>309</v>
      </c>
      <c r="H57" s="114">
        <v>316</v>
      </c>
      <c r="I57" s="140">
        <v>326</v>
      </c>
      <c r="J57" s="115">
        <v>-32</v>
      </c>
      <c r="K57" s="116">
        <v>-9.8159509202453989</v>
      </c>
    </row>
    <row r="58" spans="1:11" ht="14.1" customHeight="1" x14ac:dyDescent="0.2">
      <c r="A58" s="306">
        <v>73</v>
      </c>
      <c r="B58" s="307" t="s">
        <v>286</v>
      </c>
      <c r="C58" s="308"/>
      <c r="D58" s="113">
        <v>0.83798882681564246</v>
      </c>
      <c r="E58" s="115">
        <v>357</v>
      </c>
      <c r="F58" s="114">
        <v>355</v>
      </c>
      <c r="G58" s="114">
        <v>341</v>
      </c>
      <c r="H58" s="114">
        <v>338</v>
      </c>
      <c r="I58" s="140">
        <v>356</v>
      </c>
      <c r="J58" s="115">
        <v>1</v>
      </c>
      <c r="K58" s="116">
        <v>0.2808988764044944</v>
      </c>
    </row>
    <row r="59" spans="1:11" ht="14.1" customHeight="1" x14ac:dyDescent="0.2">
      <c r="A59" s="306" t="s">
        <v>287</v>
      </c>
      <c r="B59" s="307" t="s">
        <v>288</v>
      </c>
      <c r="C59" s="308"/>
      <c r="D59" s="113">
        <v>0.55631191023895588</v>
      </c>
      <c r="E59" s="115">
        <v>237</v>
      </c>
      <c r="F59" s="114">
        <v>237</v>
      </c>
      <c r="G59" s="114">
        <v>232</v>
      </c>
      <c r="H59" s="114">
        <v>234</v>
      </c>
      <c r="I59" s="140">
        <v>241</v>
      </c>
      <c r="J59" s="115">
        <v>-4</v>
      </c>
      <c r="K59" s="116">
        <v>-1.6597510373443984</v>
      </c>
    </row>
    <row r="60" spans="1:11" ht="14.1" customHeight="1" x14ac:dyDescent="0.2">
      <c r="A60" s="306">
        <v>81</v>
      </c>
      <c r="B60" s="307" t="s">
        <v>289</v>
      </c>
      <c r="C60" s="308"/>
      <c r="D60" s="113">
        <v>4.9105675789869023</v>
      </c>
      <c r="E60" s="115">
        <v>2092</v>
      </c>
      <c r="F60" s="114">
        <v>2122</v>
      </c>
      <c r="G60" s="114">
        <v>2102</v>
      </c>
      <c r="H60" s="114">
        <v>2102</v>
      </c>
      <c r="I60" s="140">
        <v>2064</v>
      </c>
      <c r="J60" s="115">
        <v>28</v>
      </c>
      <c r="K60" s="116">
        <v>1.3565891472868217</v>
      </c>
    </row>
    <row r="61" spans="1:11" ht="14.1" customHeight="1" x14ac:dyDescent="0.2">
      <c r="A61" s="306" t="s">
        <v>290</v>
      </c>
      <c r="B61" s="307" t="s">
        <v>291</v>
      </c>
      <c r="C61" s="308"/>
      <c r="D61" s="113">
        <v>1.5586122717243323</v>
      </c>
      <c r="E61" s="115">
        <v>664</v>
      </c>
      <c r="F61" s="114">
        <v>671</v>
      </c>
      <c r="G61" s="114">
        <v>681</v>
      </c>
      <c r="H61" s="114">
        <v>694</v>
      </c>
      <c r="I61" s="140">
        <v>695</v>
      </c>
      <c r="J61" s="115">
        <v>-31</v>
      </c>
      <c r="K61" s="116">
        <v>-4.4604316546762588</v>
      </c>
    </row>
    <row r="62" spans="1:11" ht="14.1" customHeight="1" x14ac:dyDescent="0.2">
      <c r="A62" s="306" t="s">
        <v>292</v>
      </c>
      <c r="B62" s="307" t="s">
        <v>293</v>
      </c>
      <c r="C62" s="308"/>
      <c r="D62" s="113">
        <v>2.1477864888972347</v>
      </c>
      <c r="E62" s="115">
        <v>915</v>
      </c>
      <c r="F62" s="114">
        <v>928</v>
      </c>
      <c r="G62" s="114">
        <v>910</v>
      </c>
      <c r="H62" s="114">
        <v>909</v>
      </c>
      <c r="I62" s="140">
        <v>868</v>
      </c>
      <c r="J62" s="115">
        <v>47</v>
      </c>
      <c r="K62" s="116">
        <v>5.4147465437788016</v>
      </c>
    </row>
    <row r="63" spans="1:11" ht="14.1" customHeight="1" x14ac:dyDescent="0.2">
      <c r="A63" s="306"/>
      <c r="B63" s="307" t="s">
        <v>294</v>
      </c>
      <c r="C63" s="308"/>
      <c r="D63" s="113">
        <v>1.9905168771419182</v>
      </c>
      <c r="E63" s="115">
        <v>848</v>
      </c>
      <c r="F63" s="114">
        <v>850</v>
      </c>
      <c r="G63" s="114">
        <v>844</v>
      </c>
      <c r="H63" s="114">
        <v>841</v>
      </c>
      <c r="I63" s="140">
        <v>807</v>
      </c>
      <c r="J63" s="115">
        <v>41</v>
      </c>
      <c r="K63" s="116">
        <v>5.0805452292441142</v>
      </c>
    </row>
    <row r="64" spans="1:11" ht="14.1" customHeight="1" x14ac:dyDescent="0.2">
      <c r="A64" s="306" t="s">
        <v>295</v>
      </c>
      <c r="B64" s="307" t="s">
        <v>296</v>
      </c>
      <c r="C64" s="308"/>
      <c r="D64" s="113">
        <v>0.11971268954509177</v>
      </c>
      <c r="E64" s="115">
        <v>51</v>
      </c>
      <c r="F64" s="114">
        <v>51</v>
      </c>
      <c r="G64" s="114">
        <v>52</v>
      </c>
      <c r="H64" s="114">
        <v>51</v>
      </c>
      <c r="I64" s="140">
        <v>52</v>
      </c>
      <c r="J64" s="115">
        <v>-1</v>
      </c>
      <c r="K64" s="116">
        <v>-1.9230769230769231</v>
      </c>
    </row>
    <row r="65" spans="1:11" ht="14.1" customHeight="1" x14ac:dyDescent="0.2">
      <c r="A65" s="306" t="s">
        <v>297</v>
      </c>
      <c r="B65" s="307" t="s">
        <v>298</v>
      </c>
      <c r="C65" s="308"/>
      <c r="D65" s="113">
        <v>0.62673113938312752</v>
      </c>
      <c r="E65" s="115">
        <v>267</v>
      </c>
      <c r="F65" s="114">
        <v>279</v>
      </c>
      <c r="G65" s="114">
        <v>272</v>
      </c>
      <c r="H65" s="114">
        <v>265</v>
      </c>
      <c r="I65" s="140">
        <v>272</v>
      </c>
      <c r="J65" s="115">
        <v>-5</v>
      </c>
      <c r="K65" s="116">
        <v>-1.838235294117647</v>
      </c>
    </row>
    <row r="66" spans="1:11" ht="14.1" customHeight="1" x14ac:dyDescent="0.2">
      <c r="A66" s="306">
        <v>82</v>
      </c>
      <c r="B66" s="307" t="s">
        <v>299</v>
      </c>
      <c r="C66" s="308"/>
      <c r="D66" s="113">
        <v>2.7040983991361909</v>
      </c>
      <c r="E66" s="115">
        <v>1152</v>
      </c>
      <c r="F66" s="114">
        <v>1164</v>
      </c>
      <c r="G66" s="114">
        <v>1161</v>
      </c>
      <c r="H66" s="114">
        <v>1208</v>
      </c>
      <c r="I66" s="140">
        <v>1235</v>
      </c>
      <c r="J66" s="115">
        <v>-83</v>
      </c>
      <c r="K66" s="116">
        <v>-6.7206477732793521</v>
      </c>
    </row>
    <row r="67" spans="1:11" ht="14.1" customHeight="1" x14ac:dyDescent="0.2">
      <c r="A67" s="306" t="s">
        <v>300</v>
      </c>
      <c r="B67" s="307" t="s">
        <v>301</v>
      </c>
      <c r="C67" s="308"/>
      <c r="D67" s="113">
        <v>1.1994742030890568</v>
      </c>
      <c r="E67" s="115">
        <v>511</v>
      </c>
      <c r="F67" s="114">
        <v>516</v>
      </c>
      <c r="G67" s="114">
        <v>515</v>
      </c>
      <c r="H67" s="114">
        <v>553</v>
      </c>
      <c r="I67" s="140">
        <v>563</v>
      </c>
      <c r="J67" s="115">
        <v>-52</v>
      </c>
      <c r="K67" s="116">
        <v>-9.2362344582593252</v>
      </c>
    </row>
    <row r="68" spans="1:11" ht="14.1" customHeight="1" x14ac:dyDescent="0.2">
      <c r="A68" s="306" t="s">
        <v>302</v>
      </c>
      <c r="B68" s="307" t="s">
        <v>303</v>
      </c>
      <c r="C68" s="308"/>
      <c r="D68" s="113">
        <v>1.0328153607811841</v>
      </c>
      <c r="E68" s="115">
        <v>440</v>
      </c>
      <c r="F68" s="114">
        <v>452</v>
      </c>
      <c r="G68" s="114">
        <v>451</v>
      </c>
      <c r="H68" s="114">
        <v>451</v>
      </c>
      <c r="I68" s="140">
        <v>456</v>
      </c>
      <c r="J68" s="115">
        <v>-16</v>
      </c>
      <c r="K68" s="116">
        <v>-3.5087719298245612</v>
      </c>
    </row>
    <row r="69" spans="1:11" ht="14.1" customHeight="1" x14ac:dyDescent="0.2">
      <c r="A69" s="306">
        <v>83</v>
      </c>
      <c r="B69" s="307" t="s">
        <v>304</v>
      </c>
      <c r="C69" s="308"/>
      <c r="D69" s="113">
        <v>3.3496079996244306</v>
      </c>
      <c r="E69" s="115">
        <v>1427</v>
      </c>
      <c r="F69" s="114">
        <v>1419</v>
      </c>
      <c r="G69" s="114">
        <v>1388</v>
      </c>
      <c r="H69" s="114">
        <v>1406</v>
      </c>
      <c r="I69" s="140">
        <v>1384</v>
      </c>
      <c r="J69" s="115">
        <v>43</v>
      </c>
      <c r="K69" s="116">
        <v>3.1069364161849711</v>
      </c>
    </row>
    <row r="70" spans="1:11" ht="14.1" customHeight="1" x14ac:dyDescent="0.2">
      <c r="A70" s="306" t="s">
        <v>305</v>
      </c>
      <c r="B70" s="307" t="s">
        <v>306</v>
      </c>
      <c r="C70" s="308"/>
      <c r="D70" s="113">
        <v>2.06093610628609</v>
      </c>
      <c r="E70" s="115">
        <v>878</v>
      </c>
      <c r="F70" s="114">
        <v>873</v>
      </c>
      <c r="G70" s="114">
        <v>858</v>
      </c>
      <c r="H70" s="114">
        <v>866</v>
      </c>
      <c r="I70" s="140">
        <v>852</v>
      </c>
      <c r="J70" s="115">
        <v>26</v>
      </c>
      <c r="K70" s="116">
        <v>3.051643192488263</v>
      </c>
    </row>
    <row r="71" spans="1:11" ht="14.1" customHeight="1" x14ac:dyDescent="0.2">
      <c r="A71" s="306"/>
      <c r="B71" s="307" t="s">
        <v>307</v>
      </c>
      <c r="C71" s="308"/>
      <c r="D71" s="113">
        <v>0.95065959344631712</v>
      </c>
      <c r="E71" s="115">
        <v>405</v>
      </c>
      <c r="F71" s="114">
        <v>402</v>
      </c>
      <c r="G71" s="114">
        <v>404</v>
      </c>
      <c r="H71" s="114">
        <v>416</v>
      </c>
      <c r="I71" s="140">
        <v>416</v>
      </c>
      <c r="J71" s="115">
        <v>-11</v>
      </c>
      <c r="K71" s="116">
        <v>-2.6442307692307692</v>
      </c>
    </row>
    <row r="72" spans="1:11" ht="14.1" customHeight="1" x14ac:dyDescent="0.2">
      <c r="A72" s="306">
        <v>84</v>
      </c>
      <c r="B72" s="307" t="s">
        <v>308</v>
      </c>
      <c r="C72" s="308"/>
      <c r="D72" s="113">
        <v>1.9764330313130838</v>
      </c>
      <c r="E72" s="115">
        <v>842</v>
      </c>
      <c r="F72" s="114">
        <v>944</v>
      </c>
      <c r="G72" s="114">
        <v>851</v>
      </c>
      <c r="H72" s="114">
        <v>897</v>
      </c>
      <c r="I72" s="140">
        <v>815</v>
      </c>
      <c r="J72" s="115">
        <v>27</v>
      </c>
      <c r="K72" s="116">
        <v>3.3128834355828221</v>
      </c>
    </row>
    <row r="73" spans="1:11" ht="14.1" customHeight="1" x14ac:dyDescent="0.2">
      <c r="A73" s="306" t="s">
        <v>309</v>
      </c>
      <c r="B73" s="307" t="s">
        <v>310</v>
      </c>
      <c r="C73" s="308"/>
      <c r="D73" s="113">
        <v>5.6335383315337308E-2</v>
      </c>
      <c r="E73" s="115">
        <v>24</v>
      </c>
      <c r="F73" s="114">
        <v>28</v>
      </c>
      <c r="G73" s="114">
        <v>28</v>
      </c>
      <c r="H73" s="114">
        <v>32</v>
      </c>
      <c r="I73" s="140">
        <v>32</v>
      </c>
      <c r="J73" s="115">
        <v>-8</v>
      </c>
      <c r="K73" s="116">
        <v>-25</v>
      </c>
    </row>
    <row r="74" spans="1:11" ht="14.1" customHeight="1" x14ac:dyDescent="0.2">
      <c r="A74" s="306" t="s">
        <v>311</v>
      </c>
      <c r="B74" s="307" t="s">
        <v>312</v>
      </c>
      <c r="C74" s="308"/>
      <c r="D74" s="113">
        <v>6.3377306229754474E-2</v>
      </c>
      <c r="E74" s="115">
        <v>27</v>
      </c>
      <c r="F74" s="114">
        <v>32</v>
      </c>
      <c r="G74" s="114">
        <v>27</v>
      </c>
      <c r="H74" s="114">
        <v>26</v>
      </c>
      <c r="I74" s="140">
        <v>26</v>
      </c>
      <c r="J74" s="115">
        <v>1</v>
      </c>
      <c r="K74" s="116">
        <v>3.8461538461538463</v>
      </c>
    </row>
    <row r="75" spans="1:11" ht="14.1" customHeight="1" x14ac:dyDescent="0.2">
      <c r="A75" s="306" t="s">
        <v>313</v>
      </c>
      <c r="B75" s="307" t="s">
        <v>314</v>
      </c>
      <c r="C75" s="308"/>
      <c r="D75" s="113">
        <v>0.80982113515797383</v>
      </c>
      <c r="E75" s="115">
        <v>345</v>
      </c>
      <c r="F75" s="114">
        <v>451</v>
      </c>
      <c r="G75" s="114">
        <v>360</v>
      </c>
      <c r="H75" s="114">
        <v>431</v>
      </c>
      <c r="I75" s="140">
        <v>371</v>
      </c>
      <c r="J75" s="115">
        <v>-26</v>
      </c>
      <c r="K75" s="116">
        <v>-7.0080862533692718</v>
      </c>
    </row>
    <row r="76" spans="1:11" ht="14.1" customHeight="1" x14ac:dyDescent="0.2">
      <c r="A76" s="306">
        <v>91</v>
      </c>
      <c r="B76" s="307" t="s">
        <v>315</v>
      </c>
      <c r="C76" s="308"/>
      <c r="D76" s="113">
        <v>9.6239613163701235E-2</v>
      </c>
      <c r="E76" s="115">
        <v>41</v>
      </c>
      <c r="F76" s="114">
        <v>43</v>
      </c>
      <c r="G76" s="114">
        <v>47</v>
      </c>
      <c r="H76" s="114">
        <v>40</v>
      </c>
      <c r="I76" s="140">
        <v>54</v>
      </c>
      <c r="J76" s="115">
        <v>-13</v>
      </c>
      <c r="K76" s="116">
        <v>-24.074074074074073</v>
      </c>
    </row>
    <row r="77" spans="1:11" ht="14.1" customHeight="1" x14ac:dyDescent="0.2">
      <c r="A77" s="306">
        <v>92</v>
      </c>
      <c r="B77" s="307" t="s">
        <v>316</v>
      </c>
      <c r="C77" s="308"/>
      <c r="D77" s="113">
        <v>0.36148537627341437</v>
      </c>
      <c r="E77" s="115">
        <v>154</v>
      </c>
      <c r="F77" s="114">
        <v>171</v>
      </c>
      <c r="G77" s="114">
        <v>169</v>
      </c>
      <c r="H77" s="114">
        <v>177</v>
      </c>
      <c r="I77" s="140">
        <v>180</v>
      </c>
      <c r="J77" s="115">
        <v>-26</v>
      </c>
      <c r="K77" s="116">
        <v>-14.444444444444445</v>
      </c>
    </row>
    <row r="78" spans="1:11" ht="14.1" customHeight="1" x14ac:dyDescent="0.2">
      <c r="A78" s="306">
        <v>93</v>
      </c>
      <c r="B78" s="307" t="s">
        <v>317</v>
      </c>
      <c r="C78" s="308"/>
      <c r="D78" s="113">
        <v>8.9197690249284076E-2</v>
      </c>
      <c r="E78" s="115">
        <v>38</v>
      </c>
      <c r="F78" s="114">
        <v>45</v>
      </c>
      <c r="G78" s="114">
        <v>43</v>
      </c>
      <c r="H78" s="114">
        <v>46</v>
      </c>
      <c r="I78" s="140">
        <v>49</v>
      </c>
      <c r="J78" s="115">
        <v>-11</v>
      </c>
      <c r="K78" s="116">
        <v>-22.448979591836736</v>
      </c>
    </row>
    <row r="79" spans="1:11" ht="14.1" customHeight="1" x14ac:dyDescent="0.2">
      <c r="A79" s="306">
        <v>94</v>
      </c>
      <c r="B79" s="307" t="s">
        <v>318</v>
      </c>
      <c r="C79" s="308"/>
      <c r="D79" s="113">
        <v>0.53988075677198255</v>
      </c>
      <c r="E79" s="115">
        <v>230</v>
      </c>
      <c r="F79" s="114">
        <v>260</v>
      </c>
      <c r="G79" s="114">
        <v>265</v>
      </c>
      <c r="H79" s="114">
        <v>229</v>
      </c>
      <c r="I79" s="140">
        <v>244</v>
      </c>
      <c r="J79" s="115">
        <v>-14</v>
      </c>
      <c r="K79" s="116">
        <v>-5.7377049180327866</v>
      </c>
    </row>
    <row r="80" spans="1:11" ht="14.1" customHeight="1" x14ac:dyDescent="0.2">
      <c r="A80" s="306" t="s">
        <v>319</v>
      </c>
      <c r="B80" s="307" t="s">
        <v>320</v>
      </c>
      <c r="C80" s="308"/>
      <c r="D80" s="113">
        <v>7.0419229144171635E-3</v>
      </c>
      <c r="E80" s="115">
        <v>3</v>
      </c>
      <c r="F80" s="114">
        <v>4</v>
      </c>
      <c r="G80" s="114">
        <v>6</v>
      </c>
      <c r="H80" s="114">
        <v>6</v>
      </c>
      <c r="I80" s="140">
        <v>10</v>
      </c>
      <c r="J80" s="115">
        <v>-7</v>
      </c>
      <c r="K80" s="116">
        <v>-70</v>
      </c>
    </row>
    <row r="81" spans="1:11" ht="14.1" customHeight="1" x14ac:dyDescent="0.2">
      <c r="A81" s="310" t="s">
        <v>321</v>
      </c>
      <c r="B81" s="311" t="s">
        <v>334</v>
      </c>
      <c r="C81" s="312"/>
      <c r="D81" s="125">
        <v>4.8213698887376175</v>
      </c>
      <c r="E81" s="143">
        <v>2054</v>
      </c>
      <c r="F81" s="144">
        <v>2139</v>
      </c>
      <c r="G81" s="144">
        <v>2119</v>
      </c>
      <c r="H81" s="144">
        <v>2148</v>
      </c>
      <c r="I81" s="145">
        <v>2089</v>
      </c>
      <c r="J81" s="143">
        <v>-35</v>
      </c>
      <c r="K81" s="146">
        <v>-1.675442795595979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13277</v>
      </c>
      <c r="G12" s="536">
        <v>10820</v>
      </c>
      <c r="H12" s="536">
        <v>17403</v>
      </c>
      <c r="I12" s="536">
        <v>12102</v>
      </c>
      <c r="J12" s="537">
        <v>13817</v>
      </c>
      <c r="K12" s="538">
        <v>-540</v>
      </c>
      <c r="L12" s="349">
        <v>-3.9082289932691614</v>
      </c>
    </row>
    <row r="13" spans="1:17" s="110" customFormat="1" ht="15" customHeight="1" x14ac:dyDescent="0.2">
      <c r="A13" s="350" t="s">
        <v>345</v>
      </c>
      <c r="B13" s="351" t="s">
        <v>346</v>
      </c>
      <c r="C13" s="347"/>
      <c r="D13" s="347"/>
      <c r="E13" s="348"/>
      <c r="F13" s="536">
        <v>7636</v>
      </c>
      <c r="G13" s="536">
        <v>5895</v>
      </c>
      <c r="H13" s="536">
        <v>10229</v>
      </c>
      <c r="I13" s="536">
        <v>7174</v>
      </c>
      <c r="J13" s="537">
        <v>8039</v>
      </c>
      <c r="K13" s="538">
        <v>-403</v>
      </c>
      <c r="L13" s="349">
        <v>-5.0130613260355767</v>
      </c>
    </row>
    <row r="14" spans="1:17" s="110" customFormat="1" ht="22.5" customHeight="1" x14ac:dyDescent="0.2">
      <c r="A14" s="350"/>
      <c r="B14" s="351" t="s">
        <v>347</v>
      </c>
      <c r="C14" s="347"/>
      <c r="D14" s="347"/>
      <c r="E14" s="348"/>
      <c r="F14" s="536">
        <v>5641</v>
      </c>
      <c r="G14" s="536">
        <v>4925</v>
      </c>
      <c r="H14" s="536">
        <v>7174</v>
      </c>
      <c r="I14" s="536">
        <v>4928</v>
      </c>
      <c r="J14" s="537">
        <v>5778</v>
      </c>
      <c r="K14" s="538">
        <v>-137</v>
      </c>
      <c r="L14" s="349">
        <v>-2.3710626514364832</v>
      </c>
    </row>
    <row r="15" spans="1:17" s="110" customFormat="1" ht="15" customHeight="1" x14ac:dyDescent="0.2">
      <c r="A15" s="350" t="s">
        <v>348</v>
      </c>
      <c r="B15" s="351" t="s">
        <v>108</v>
      </c>
      <c r="C15" s="347"/>
      <c r="D15" s="347"/>
      <c r="E15" s="348"/>
      <c r="F15" s="536">
        <v>2783</v>
      </c>
      <c r="G15" s="536">
        <v>2390</v>
      </c>
      <c r="H15" s="536">
        <v>6693</v>
      </c>
      <c r="I15" s="536">
        <v>2667</v>
      </c>
      <c r="J15" s="537">
        <v>3044</v>
      </c>
      <c r="K15" s="538">
        <v>-261</v>
      </c>
      <c r="L15" s="349">
        <v>-8.5742444152431005</v>
      </c>
    </row>
    <row r="16" spans="1:17" s="110" customFormat="1" ht="15" customHeight="1" x14ac:dyDescent="0.2">
      <c r="A16" s="350"/>
      <c r="B16" s="351" t="s">
        <v>109</v>
      </c>
      <c r="C16" s="347"/>
      <c r="D16" s="347"/>
      <c r="E16" s="348"/>
      <c r="F16" s="536">
        <v>9058</v>
      </c>
      <c r="G16" s="536">
        <v>7453</v>
      </c>
      <c r="H16" s="536">
        <v>9408</v>
      </c>
      <c r="I16" s="536">
        <v>8249</v>
      </c>
      <c r="J16" s="537">
        <v>9304</v>
      </c>
      <c r="K16" s="538">
        <v>-246</v>
      </c>
      <c r="L16" s="349">
        <v>-2.6440240756663802</v>
      </c>
    </row>
    <row r="17" spans="1:12" s="110" customFormat="1" ht="15" customHeight="1" x14ac:dyDescent="0.2">
      <c r="A17" s="350"/>
      <c r="B17" s="351" t="s">
        <v>110</v>
      </c>
      <c r="C17" s="347"/>
      <c r="D17" s="347"/>
      <c r="E17" s="348"/>
      <c r="F17" s="536">
        <v>1260</v>
      </c>
      <c r="G17" s="536">
        <v>877</v>
      </c>
      <c r="H17" s="536">
        <v>1142</v>
      </c>
      <c r="I17" s="536">
        <v>1040</v>
      </c>
      <c r="J17" s="537">
        <v>1287</v>
      </c>
      <c r="K17" s="538">
        <v>-27</v>
      </c>
      <c r="L17" s="349">
        <v>-2.0979020979020979</v>
      </c>
    </row>
    <row r="18" spans="1:12" s="110" customFormat="1" ht="15" customHeight="1" x14ac:dyDescent="0.2">
      <c r="A18" s="350"/>
      <c r="B18" s="351" t="s">
        <v>111</v>
      </c>
      <c r="C18" s="347"/>
      <c r="D18" s="347"/>
      <c r="E18" s="348"/>
      <c r="F18" s="536">
        <v>176</v>
      </c>
      <c r="G18" s="536">
        <v>100</v>
      </c>
      <c r="H18" s="536">
        <v>160</v>
      </c>
      <c r="I18" s="536">
        <v>146</v>
      </c>
      <c r="J18" s="537">
        <v>182</v>
      </c>
      <c r="K18" s="538">
        <v>-6</v>
      </c>
      <c r="L18" s="349">
        <v>-3.2967032967032965</v>
      </c>
    </row>
    <row r="19" spans="1:12" s="110" customFormat="1" ht="15" customHeight="1" x14ac:dyDescent="0.2">
      <c r="A19" s="118" t="s">
        <v>113</v>
      </c>
      <c r="B19" s="119" t="s">
        <v>181</v>
      </c>
      <c r="C19" s="347"/>
      <c r="D19" s="347"/>
      <c r="E19" s="348"/>
      <c r="F19" s="536">
        <v>8513</v>
      </c>
      <c r="G19" s="536">
        <v>6739</v>
      </c>
      <c r="H19" s="536">
        <v>12341</v>
      </c>
      <c r="I19" s="536">
        <v>7801</v>
      </c>
      <c r="J19" s="537">
        <v>9054</v>
      </c>
      <c r="K19" s="538">
        <v>-541</v>
      </c>
      <c r="L19" s="349">
        <v>-5.9752595537883808</v>
      </c>
    </row>
    <row r="20" spans="1:12" s="110" customFormat="1" ht="15" customHeight="1" x14ac:dyDescent="0.2">
      <c r="A20" s="118"/>
      <c r="B20" s="119" t="s">
        <v>182</v>
      </c>
      <c r="C20" s="347"/>
      <c r="D20" s="347"/>
      <c r="E20" s="348"/>
      <c r="F20" s="536">
        <v>4764</v>
      </c>
      <c r="G20" s="536">
        <v>4081</v>
      </c>
      <c r="H20" s="536">
        <v>5062</v>
      </c>
      <c r="I20" s="536">
        <v>4301</v>
      </c>
      <c r="J20" s="537">
        <v>4763</v>
      </c>
      <c r="K20" s="538">
        <v>1</v>
      </c>
      <c r="L20" s="349">
        <v>2.0995171110644553E-2</v>
      </c>
    </row>
    <row r="21" spans="1:12" s="110" customFormat="1" ht="15" customHeight="1" x14ac:dyDescent="0.2">
      <c r="A21" s="118" t="s">
        <v>113</v>
      </c>
      <c r="B21" s="119" t="s">
        <v>116</v>
      </c>
      <c r="C21" s="347"/>
      <c r="D21" s="347"/>
      <c r="E21" s="348"/>
      <c r="F21" s="536">
        <v>10460</v>
      </c>
      <c r="G21" s="536">
        <v>8276</v>
      </c>
      <c r="H21" s="536">
        <v>13755</v>
      </c>
      <c r="I21" s="536">
        <v>9114</v>
      </c>
      <c r="J21" s="537">
        <v>10675</v>
      </c>
      <c r="K21" s="538">
        <v>-215</v>
      </c>
      <c r="L21" s="349">
        <v>-2.0140515222482436</v>
      </c>
    </row>
    <row r="22" spans="1:12" s="110" customFormat="1" ht="15" customHeight="1" x14ac:dyDescent="0.2">
      <c r="A22" s="118"/>
      <c r="B22" s="119" t="s">
        <v>117</v>
      </c>
      <c r="C22" s="347"/>
      <c r="D22" s="347"/>
      <c r="E22" s="348"/>
      <c r="F22" s="536">
        <v>2805</v>
      </c>
      <c r="G22" s="536">
        <v>2526</v>
      </c>
      <c r="H22" s="536">
        <v>3632</v>
      </c>
      <c r="I22" s="536">
        <v>2975</v>
      </c>
      <c r="J22" s="537">
        <v>3125</v>
      </c>
      <c r="K22" s="538">
        <v>-320</v>
      </c>
      <c r="L22" s="349">
        <v>-10.24</v>
      </c>
    </row>
    <row r="23" spans="1:12" s="110" customFormat="1" ht="15" customHeight="1" x14ac:dyDescent="0.2">
      <c r="A23" s="352" t="s">
        <v>348</v>
      </c>
      <c r="B23" s="353" t="s">
        <v>193</v>
      </c>
      <c r="C23" s="354"/>
      <c r="D23" s="354"/>
      <c r="E23" s="355"/>
      <c r="F23" s="539">
        <v>334</v>
      </c>
      <c r="G23" s="539">
        <v>584</v>
      </c>
      <c r="H23" s="539">
        <v>3170</v>
      </c>
      <c r="I23" s="539">
        <v>332</v>
      </c>
      <c r="J23" s="540">
        <v>350</v>
      </c>
      <c r="K23" s="541">
        <v>-16</v>
      </c>
      <c r="L23" s="356">
        <v>-4.5714285714285712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39.200000000000003</v>
      </c>
      <c r="G25" s="542">
        <v>41.8</v>
      </c>
      <c r="H25" s="542">
        <v>43.7</v>
      </c>
      <c r="I25" s="542">
        <v>43.9</v>
      </c>
      <c r="J25" s="542">
        <v>42.6</v>
      </c>
      <c r="K25" s="543" t="s">
        <v>350</v>
      </c>
      <c r="L25" s="364">
        <v>-3.3999999999999986</v>
      </c>
    </row>
    <row r="26" spans="1:12" s="110" customFormat="1" ht="15" customHeight="1" x14ac:dyDescent="0.2">
      <c r="A26" s="365" t="s">
        <v>105</v>
      </c>
      <c r="B26" s="366" t="s">
        <v>346</v>
      </c>
      <c r="C26" s="362"/>
      <c r="D26" s="362"/>
      <c r="E26" s="363"/>
      <c r="F26" s="542">
        <v>37.1</v>
      </c>
      <c r="G26" s="542">
        <v>39</v>
      </c>
      <c r="H26" s="542">
        <v>40.799999999999997</v>
      </c>
      <c r="I26" s="542">
        <v>42.9</v>
      </c>
      <c r="J26" s="544">
        <v>42</v>
      </c>
      <c r="K26" s="543" t="s">
        <v>350</v>
      </c>
      <c r="L26" s="364">
        <v>-4.8999999999999986</v>
      </c>
    </row>
    <row r="27" spans="1:12" s="110" customFormat="1" ht="15" customHeight="1" x14ac:dyDescent="0.2">
      <c r="A27" s="365"/>
      <c r="B27" s="366" t="s">
        <v>347</v>
      </c>
      <c r="C27" s="362"/>
      <c r="D27" s="362"/>
      <c r="E27" s="363"/>
      <c r="F27" s="542">
        <v>42.2</v>
      </c>
      <c r="G27" s="542">
        <v>45.2</v>
      </c>
      <c r="H27" s="542">
        <v>47.9</v>
      </c>
      <c r="I27" s="542">
        <v>45.6</v>
      </c>
      <c r="J27" s="542">
        <v>43.3</v>
      </c>
      <c r="K27" s="543" t="s">
        <v>350</v>
      </c>
      <c r="L27" s="364">
        <v>-1.0999999999999943</v>
      </c>
    </row>
    <row r="28" spans="1:12" s="110" customFormat="1" ht="15" customHeight="1" x14ac:dyDescent="0.2">
      <c r="A28" s="365" t="s">
        <v>113</v>
      </c>
      <c r="B28" s="366" t="s">
        <v>108</v>
      </c>
      <c r="C28" s="362"/>
      <c r="D28" s="362"/>
      <c r="E28" s="363"/>
      <c r="F28" s="542">
        <v>53.1</v>
      </c>
      <c r="G28" s="542">
        <v>53.7</v>
      </c>
      <c r="H28" s="542">
        <v>58.1</v>
      </c>
      <c r="I28" s="542">
        <v>56.7</v>
      </c>
      <c r="J28" s="542">
        <v>54.4</v>
      </c>
      <c r="K28" s="543" t="s">
        <v>350</v>
      </c>
      <c r="L28" s="364">
        <v>-1.2999999999999972</v>
      </c>
    </row>
    <row r="29" spans="1:12" s="110" customFormat="1" ht="11.25" x14ac:dyDescent="0.2">
      <c r="A29" s="365"/>
      <c r="B29" s="366" t="s">
        <v>109</v>
      </c>
      <c r="C29" s="362"/>
      <c r="D29" s="362"/>
      <c r="E29" s="363"/>
      <c r="F29" s="542">
        <v>37</v>
      </c>
      <c r="G29" s="542">
        <v>39.700000000000003</v>
      </c>
      <c r="H29" s="542">
        <v>39.5</v>
      </c>
      <c r="I29" s="542">
        <v>41.1</v>
      </c>
      <c r="J29" s="544">
        <v>40.1</v>
      </c>
      <c r="K29" s="543" t="s">
        <v>350</v>
      </c>
      <c r="L29" s="364">
        <v>-3.1000000000000014</v>
      </c>
    </row>
    <row r="30" spans="1:12" s="110" customFormat="1" ht="15" customHeight="1" x14ac:dyDescent="0.2">
      <c r="A30" s="365"/>
      <c r="B30" s="366" t="s">
        <v>110</v>
      </c>
      <c r="C30" s="362"/>
      <c r="D30" s="362"/>
      <c r="E30" s="363"/>
      <c r="F30" s="542">
        <v>28.5</v>
      </c>
      <c r="G30" s="542">
        <v>35.700000000000003</v>
      </c>
      <c r="H30" s="542">
        <v>37.700000000000003</v>
      </c>
      <c r="I30" s="542">
        <v>37.9</v>
      </c>
      <c r="J30" s="542">
        <v>35.700000000000003</v>
      </c>
      <c r="K30" s="543" t="s">
        <v>350</v>
      </c>
      <c r="L30" s="364">
        <v>-7.2000000000000028</v>
      </c>
    </row>
    <row r="31" spans="1:12" s="110" customFormat="1" ht="15" customHeight="1" x14ac:dyDescent="0.2">
      <c r="A31" s="365"/>
      <c r="B31" s="366" t="s">
        <v>111</v>
      </c>
      <c r="C31" s="362"/>
      <c r="D31" s="362"/>
      <c r="E31" s="363"/>
      <c r="F31" s="542">
        <v>35.799999999999997</v>
      </c>
      <c r="G31" s="542">
        <v>33</v>
      </c>
      <c r="H31" s="542">
        <v>41.2</v>
      </c>
      <c r="I31" s="542">
        <v>38.4</v>
      </c>
      <c r="J31" s="542">
        <v>44</v>
      </c>
      <c r="K31" s="543" t="s">
        <v>350</v>
      </c>
      <c r="L31" s="364">
        <v>-8.2000000000000028</v>
      </c>
    </row>
    <row r="32" spans="1:12" s="110" customFormat="1" ht="15" customHeight="1" x14ac:dyDescent="0.2">
      <c r="A32" s="367" t="s">
        <v>113</v>
      </c>
      <c r="B32" s="368" t="s">
        <v>181</v>
      </c>
      <c r="C32" s="362"/>
      <c r="D32" s="362"/>
      <c r="E32" s="363"/>
      <c r="F32" s="542">
        <v>36.4</v>
      </c>
      <c r="G32" s="542">
        <v>37.1</v>
      </c>
      <c r="H32" s="542">
        <v>39.1</v>
      </c>
      <c r="I32" s="542">
        <v>41.3</v>
      </c>
      <c r="J32" s="544">
        <v>41.7</v>
      </c>
      <c r="K32" s="543" t="s">
        <v>350</v>
      </c>
      <c r="L32" s="364">
        <v>-5.3000000000000043</v>
      </c>
    </row>
    <row r="33" spans="1:12" s="110" customFormat="1" ht="15" customHeight="1" x14ac:dyDescent="0.2">
      <c r="A33" s="367"/>
      <c r="B33" s="368" t="s">
        <v>182</v>
      </c>
      <c r="C33" s="362"/>
      <c r="D33" s="362"/>
      <c r="E33" s="363"/>
      <c r="F33" s="542">
        <v>44</v>
      </c>
      <c r="G33" s="542">
        <v>48.9</v>
      </c>
      <c r="H33" s="542">
        <v>51.7</v>
      </c>
      <c r="I33" s="542">
        <v>48.5</v>
      </c>
      <c r="J33" s="542">
        <v>44.2</v>
      </c>
      <c r="K33" s="543" t="s">
        <v>350</v>
      </c>
      <c r="L33" s="364">
        <v>-0.20000000000000284</v>
      </c>
    </row>
    <row r="34" spans="1:12" s="369" customFormat="1" ht="15" customHeight="1" x14ac:dyDescent="0.2">
      <c r="A34" s="367" t="s">
        <v>113</v>
      </c>
      <c r="B34" s="368" t="s">
        <v>116</v>
      </c>
      <c r="C34" s="362"/>
      <c r="D34" s="362"/>
      <c r="E34" s="363"/>
      <c r="F34" s="542">
        <v>38.4</v>
      </c>
      <c r="G34" s="542">
        <v>41.2</v>
      </c>
      <c r="H34" s="542">
        <v>42.5</v>
      </c>
      <c r="I34" s="542">
        <v>43.3</v>
      </c>
      <c r="J34" s="542">
        <v>41.8</v>
      </c>
      <c r="K34" s="543" t="s">
        <v>350</v>
      </c>
      <c r="L34" s="364">
        <v>-3.3999999999999986</v>
      </c>
    </row>
    <row r="35" spans="1:12" s="369" customFormat="1" ht="11.25" x14ac:dyDescent="0.2">
      <c r="A35" s="370"/>
      <c r="B35" s="371" t="s">
        <v>117</v>
      </c>
      <c r="C35" s="372"/>
      <c r="D35" s="372"/>
      <c r="E35" s="373"/>
      <c r="F35" s="545">
        <v>42.3</v>
      </c>
      <c r="G35" s="545">
        <v>43.9</v>
      </c>
      <c r="H35" s="545">
        <v>47.9</v>
      </c>
      <c r="I35" s="545">
        <v>45.8</v>
      </c>
      <c r="J35" s="546">
        <v>45.2</v>
      </c>
      <c r="K35" s="547" t="s">
        <v>350</v>
      </c>
      <c r="L35" s="374">
        <v>-2.9000000000000057</v>
      </c>
    </row>
    <row r="36" spans="1:12" s="369" customFormat="1" ht="15.95" customHeight="1" x14ac:dyDescent="0.2">
      <c r="A36" s="375" t="s">
        <v>351</v>
      </c>
      <c r="B36" s="376"/>
      <c r="C36" s="377"/>
      <c r="D36" s="376"/>
      <c r="E36" s="378"/>
      <c r="F36" s="548">
        <v>12851</v>
      </c>
      <c r="G36" s="548">
        <v>10084</v>
      </c>
      <c r="H36" s="548">
        <v>13392</v>
      </c>
      <c r="I36" s="548">
        <v>11664</v>
      </c>
      <c r="J36" s="548">
        <v>13270</v>
      </c>
      <c r="K36" s="549">
        <v>-419</v>
      </c>
      <c r="L36" s="380">
        <v>-3.1574981160512432</v>
      </c>
    </row>
    <row r="37" spans="1:12" s="369" customFormat="1" ht="15.95" customHeight="1" x14ac:dyDescent="0.2">
      <c r="A37" s="381"/>
      <c r="B37" s="382" t="s">
        <v>113</v>
      </c>
      <c r="C37" s="382" t="s">
        <v>352</v>
      </c>
      <c r="D37" s="382"/>
      <c r="E37" s="383"/>
      <c r="F37" s="548">
        <v>5042</v>
      </c>
      <c r="G37" s="548">
        <v>4218</v>
      </c>
      <c r="H37" s="548">
        <v>5858</v>
      </c>
      <c r="I37" s="548">
        <v>5126</v>
      </c>
      <c r="J37" s="548">
        <v>5648</v>
      </c>
      <c r="K37" s="549">
        <v>-606</v>
      </c>
      <c r="L37" s="380">
        <v>-10.729461756373938</v>
      </c>
    </row>
    <row r="38" spans="1:12" s="369" customFormat="1" ht="15.95" customHeight="1" x14ac:dyDescent="0.2">
      <c r="A38" s="381"/>
      <c r="B38" s="384" t="s">
        <v>105</v>
      </c>
      <c r="C38" s="384" t="s">
        <v>106</v>
      </c>
      <c r="D38" s="385"/>
      <c r="E38" s="383"/>
      <c r="F38" s="548">
        <v>7421</v>
      </c>
      <c r="G38" s="548">
        <v>5542</v>
      </c>
      <c r="H38" s="548">
        <v>7805</v>
      </c>
      <c r="I38" s="548">
        <v>7001</v>
      </c>
      <c r="J38" s="550">
        <v>7767</v>
      </c>
      <c r="K38" s="549">
        <v>-346</v>
      </c>
      <c r="L38" s="380">
        <v>-4.4547444315694609</v>
      </c>
    </row>
    <row r="39" spans="1:12" s="369" customFormat="1" ht="15.95" customHeight="1" x14ac:dyDescent="0.2">
      <c r="A39" s="381"/>
      <c r="B39" s="385"/>
      <c r="C39" s="382" t="s">
        <v>353</v>
      </c>
      <c r="D39" s="385"/>
      <c r="E39" s="383"/>
      <c r="F39" s="548">
        <v>2751</v>
      </c>
      <c r="G39" s="548">
        <v>2164</v>
      </c>
      <c r="H39" s="548">
        <v>3181</v>
      </c>
      <c r="I39" s="548">
        <v>3002</v>
      </c>
      <c r="J39" s="548">
        <v>3266</v>
      </c>
      <c r="K39" s="549">
        <v>-515</v>
      </c>
      <c r="L39" s="380">
        <v>-15.76852418860992</v>
      </c>
    </row>
    <row r="40" spans="1:12" s="369" customFormat="1" ht="15.95" customHeight="1" x14ac:dyDescent="0.2">
      <c r="A40" s="381"/>
      <c r="B40" s="384"/>
      <c r="C40" s="384" t="s">
        <v>107</v>
      </c>
      <c r="D40" s="385"/>
      <c r="E40" s="383"/>
      <c r="F40" s="548">
        <v>5430</v>
      </c>
      <c r="G40" s="548">
        <v>4542</v>
      </c>
      <c r="H40" s="548">
        <v>5587</v>
      </c>
      <c r="I40" s="548">
        <v>4663</v>
      </c>
      <c r="J40" s="548">
        <v>5503</v>
      </c>
      <c r="K40" s="549">
        <v>-73</v>
      </c>
      <c r="L40" s="380">
        <v>-1.3265491550063602</v>
      </c>
    </row>
    <row r="41" spans="1:12" s="369" customFormat="1" ht="24" customHeight="1" x14ac:dyDescent="0.2">
      <c r="A41" s="381"/>
      <c r="B41" s="385"/>
      <c r="C41" s="382" t="s">
        <v>353</v>
      </c>
      <c r="D41" s="385"/>
      <c r="E41" s="383"/>
      <c r="F41" s="548">
        <v>2291</v>
      </c>
      <c r="G41" s="548">
        <v>2054</v>
      </c>
      <c r="H41" s="548">
        <v>2677</v>
      </c>
      <c r="I41" s="548">
        <v>2124</v>
      </c>
      <c r="J41" s="550">
        <v>2382</v>
      </c>
      <c r="K41" s="549">
        <v>-91</v>
      </c>
      <c r="L41" s="380">
        <v>-3.8203190596137699</v>
      </c>
    </row>
    <row r="42" spans="1:12" s="110" customFormat="1" ht="15" customHeight="1" x14ac:dyDescent="0.2">
      <c r="A42" s="381"/>
      <c r="B42" s="384" t="s">
        <v>113</v>
      </c>
      <c r="C42" s="384" t="s">
        <v>354</v>
      </c>
      <c r="D42" s="385"/>
      <c r="E42" s="383"/>
      <c r="F42" s="548">
        <v>2459</v>
      </c>
      <c r="G42" s="548">
        <v>1822</v>
      </c>
      <c r="H42" s="548">
        <v>3133</v>
      </c>
      <c r="I42" s="548">
        <v>2363</v>
      </c>
      <c r="J42" s="548">
        <v>2623</v>
      </c>
      <c r="K42" s="549">
        <v>-164</v>
      </c>
      <c r="L42" s="380">
        <v>-6.2523827678231036</v>
      </c>
    </row>
    <row r="43" spans="1:12" s="110" customFormat="1" ht="15" customHeight="1" x14ac:dyDescent="0.2">
      <c r="A43" s="381"/>
      <c r="B43" s="385"/>
      <c r="C43" s="382" t="s">
        <v>353</v>
      </c>
      <c r="D43" s="385"/>
      <c r="E43" s="383"/>
      <c r="F43" s="548">
        <v>1306</v>
      </c>
      <c r="G43" s="548">
        <v>979</v>
      </c>
      <c r="H43" s="548">
        <v>1821</v>
      </c>
      <c r="I43" s="548">
        <v>1341</v>
      </c>
      <c r="J43" s="548">
        <v>1428</v>
      </c>
      <c r="K43" s="549">
        <v>-122</v>
      </c>
      <c r="L43" s="380">
        <v>-8.5434173669467786</v>
      </c>
    </row>
    <row r="44" spans="1:12" s="110" customFormat="1" ht="15" customHeight="1" x14ac:dyDescent="0.2">
      <c r="A44" s="381"/>
      <c r="B44" s="384"/>
      <c r="C44" s="366" t="s">
        <v>109</v>
      </c>
      <c r="D44" s="385"/>
      <c r="E44" s="383"/>
      <c r="F44" s="548">
        <v>8958</v>
      </c>
      <c r="G44" s="548">
        <v>7289</v>
      </c>
      <c r="H44" s="548">
        <v>8958</v>
      </c>
      <c r="I44" s="548">
        <v>8116</v>
      </c>
      <c r="J44" s="550">
        <v>9179</v>
      </c>
      <c r="K44" s="549">
        <v>-221</v>
      </c>
      <c r="L44" s="380">
        <v>-2.4076696807931146</v>
      </c>
    </row>
    <row r="45" spans="1:12" s="110" customFormat="1" ht="15" customHeight="1" x14ac:dyDescent="0.2">
      <c r="A45" s="381"/>
      <c r="B45" s="385"/>
      <c r="C45" s="382" t="s">
        <v>353</v>
      </c>
      <c r="D45" s="385"/>
      <c r="E45" s="383"/>
      <c r="F45" s="548">
        <v>3315</v>
      </c>
      <c r="G45" s="548">
        <v>2894</v>
      </c>
      <c r="H45" s="548">
        <v>3541</v>
      </c>
      <c r="I45" s="548">
        <v>3335</v>
      </c>
      <c r="J45" s="548">
        <v>3681</v>
      </c>
      <c r="K45" s="549">
        <v>-366</v>
      </c>
      <c r="L45" s="380">
        <v>-9.9429502852485729</v>
      </c>
    </row>
    <row r="46" spans="1:12" s="110" customFormat="1" ht="15" customHeight="1" x14ac:dyDescent="0.2">
      <c r="A46" s="381"/>
      <c r="B46" s="384"/>
      <c r="C46" s="366" t="s">
        <v>110</v>
      </c>
      <c r="D46" s="385"/>
      <c r="E46" s="383"/>
      <c r="F46" s="548">
        <v>1258</v>
      </c>
      <c r="G46" s="548">
        <v>873</v>
      </c>
      <c r="H46" s="548">
        <v>1141</v>
      </c>
      <c r="I46" s="548">
        <v>1039</v>
      </c>
      <c r="J46" s="548">
        <v>1286</v>
      </c>
      <c r="K46" s="549">
        <v>-28</v>
      </c>
      <c r="L46" s="380">
        <v>-2.1772939346811819</v>
      </c>
    </row>
    <row r="47" spans="1:12" s="110" customFormat="1" ht="15" customHeight="1" x14ac:dyDescent="0.2">
      <c r="A47" s="381"/>
      <c r="B47" s="385"/>
      <c r="C47" s="382" t="s">
        <v>353</v>
      </c>
      <c r="D47" s="385"/>
      <c r="E47" s="383"/>
      <c r="F47" s="548">
        <v>358</v>
      </c>
      <c r="G47" s="548">
        <v>312</v>
      </c>
      <c r="H47" s="548">
        <v>430</v>
      </c>
      <c r="I47" s="548">
        <v>394</v>
      </c>
      <c r="J47" s="550">
        <v>459</v>
      </c>
      <c r="K47" s="549">
        <v>-101</v>
      </c>
      <c r="L47" s="380">
        <v>-22.004357298474947</v>
      </c>
    </row>
    <row r="48" spans="1:12" s="110" customFormat="1" ht="15" customHeight="1" x14ac:dyDescent="0.2">
      <c r="A48" s="381"/>
      <c r="B48" s="385"/>
      <c r="C48" s="366" t="s">
        <v>111</v>
      </c>
      <c r="D48" s="386"/>
      <c r="E48" s="387"/>
      <c r="F48" s="548">
        <v>176</v>
      </c>
      <c r="G48" s="548">
        <v>100</v>
      </c>
      <c r="H48" s="548">
        <v>160</v>
      </c>
      <c r="I48" s="548">
        <v>146</v>
      </c>
      <c r="J48" s="548">
        <v>182</v>
      </c>
      <c r="K48" s="549">
        <v>-6</v>
      </c>
      <c r="L48" s="380">
        <v>-3.2967032967032965</v>
      </c>
    </row>
    <row r="49" spans="1:12" s="110" customFormat="1" ht="15" customHeight="1" x14ac:dyDescent="0.2">
      <c r="A49" s="381"/>
      <c r="B49" s="385"/>
      <c r="C49" s="382" t="s">
        <v>353</v>
      </c>
      <c r="D49" s="385"/>
      <c r="E49" s="383"/>
      <c r="F49" s="548">
        <v>63</v>
      </c>
      <c r="G49" s="548">
        <v>33</v>
      </c>
      <c r="H49" s="548">
        <v>66</v>
      </c>
      <c r="I49" s="548">
        <v>56</v>
      </c>
      <c r="J49" s="548">
        <v>80</v>
      </c>
      <c r="K49" s="549">
        <v>-17</v>
      </c>
      <c r="L49" s="380">
        <v>-21.25</v>
      </c>
    </row>
    <row r="50" spans="1:12" s="110" customFormat="1" ht="15" customHeight="1" x14ac:dyDescent="0.2">
      <c r="A50" s="381"/>
      <c r="B50" s="384" t="s">
        <v>113</v>
      </c>
      <c r="C50" s="382" t="s">
        <v>181</v>
      </c>
      <c r="D50" s="385"/>
      <c r="E50" s="383"/>
      <c r="F50" s="548">
        <v>8126</v>
      </c>
      <c r="G50" s="548">
        <v>6046</v>
      </c>
      <c r="H50" s="548">
        <v>8461</v>
      </c>
      <c r="I50" s="548">
        <v>7389</v>
      </c>
      <c r="J50" s="550">
        <v>8534</v>
      </c>
      <c r="K50" s="549">
        <v>-408</v>
      </c>
      <c r="L50" s="380">
        <v>-4.7808764940239046</v>
      </c>
    </row>
    <row r="51" spans="1:12" s="110" customFormat="1" ht="15" customHeight="1" x14ac:dyDescent="0.2">
      <c r="A51" s="381"/>
      <c r="B51" s="385"/>
      <c r="C51" s="382" t="s">
        <v>353</v>
      </c>
      <c r="D51" s="385"/>
      <c r="E51" s="383"/>
      <c r="F51" s="548">
        <v>2961</v>
      </c>
      <c r="G51" s="548">
        <v>2243</v>
      </c>
      <c r="H51" s="548">
        <v>3307</v>
      </c>
      <c r="I51" s="548">
        <v>3052</v>
      </c>
      <c r="J51" s="548">
        <v>3555</v>
      </c>
      <c r="K51" s="549">
        <v>-594</v>
      </c>
      <c r="L51" s="380">
        <v>-16.708860759493671</v>
      </c>
    </row>
    <row r="52" spans="1:12" s="110" customFormat="1" ht="15" customHeight="1" x14ac:dyDescent="0.2">
      <c r="A52" s="381"/>
      <c r="B52" s="384"/>
      <c r="C52" s="382" t="s">
        <v>182</v>
      </c>
      <c r="D52" s="385"/>
      <c r="E52" s="383"/>
      <c r="F52" s="548">
        <v>4725</v>
      </c>
      <c r="G52" s="548">
        <v>4038</v>
      </c>
      <c r="H52" s="548">
        <v>4931</v>
      </c>
      <c r="I52" s="548">
        <v>4275</v>
      </c>
      <c r="J52" s="548">
        <v>4736</v>
      </c>
      <c r="K52" s="549">
        <v>-11</v>
      </c>
      <c r="L52" s="380">
        <v>-0.23226351351351351</v>
      </c>
    </row>
    <row r="53" spans="1:12" s="269" customFormat="1" ht="11.25" customHeight="1" x14ac:dyDescent="0.2">
      <c r="A53" s="381"/>
      <c r="B53" s="385"/>
      <c r="C53" s="382" t="s">
        <v>353</v>
      </c>
      <c r="D53" s="385"/>
      <c r="E53" s="383"/>
      <c r="F53" s="548">
        <v>2081</v>
      </c>
      <c r="G53" s="548">
        <v>1975</v>
      </c>
      <c r="H53" s="548">
        <v>2551</v>
      </c>
      <c r="I53" s="548">
        <v>2074</v>
      </c>
      <c r="J53" s="550">
        <v>2093</v>
      </c>
      <c r="K53" s="549">
        <v>-12</v>
      </c>
      <c r="L53" s="380">
        <v>-0.5733397037744864</v>
      </c>
    </row>
    <row r="54" spans="1:12" s="151" customFormat="1" ht="12.75" customHeight="1" x14ac:dyDescent="0.2">
      <c r="A54" s="381"/>
      <c r="B54" s="384" t="s">
        <v>113</v>
      </c>
      <c r="C54" s="384" t="s">
        <v>116</v>
      </c>
      <c r="D54" s="385"/>
      <c r="E54" s="383"/>
      <c r="F54" s="548">
        <v>10106</v>
      </c>
      <c r="G54" s="548">
        <v>7675</v>
      </c>
      <c r="H54" s="548">
        <v>10306</v>
      </c>
      <c r="I54" s="548">
        <v>8744</v>
      </c>
      <c r="J54" s="548">
        <v>10213</v>
      </c>
      <c r="K54" s="549">
        <v>-107</v>
      </c>
      <c r="L54" s="380">
        <v>-1.0476843239009106</v>
      </c>
    </row>
    <row r="55" spans="1:12" ht="11.25" x14ac:dyDescent="0.2">
      <c r="A55" s="381"/>
      <c r="B55" s="385"/>
      <c r="C55" s="382" t="s">
        <v>353</v>
      </c>
      <c r="D55" s="385"/>
      <c r="E55" s="383"/>
      <c r="F55" s="548">
        <v>3882</v>
      </c>
      <c r="G55" s="548">
        <v>3160</v>
      </c>
      <c r="H55" s="548">
        <v>4380</v>
      </c>
      <c r="I55" s="548">
        <v>3789</v>
      </c>
      <c r="J55" s="548">
        <v>4267</v>
      </c>
      <c r="K55" s="549">
        <v>-385</v>
      </c>
      <c r="L55" s="380">
        <v>-9.0227325990157023</v>
      </c>
    </row>
    <row r="56" spans="1:12" ht="14.25" customHeight="1" x14ac:dyDescent="0.2">
      <c r="A56" s="381"/>
      <c r="B56" s="385"/>
      <c r="C56" s="384" t="s">
        <v>117</v>
      </c>
      <c r="D56" s="385"/>
      <c r="E56" s="383"/>
      <c r="F56" s="548">
        <v>2734</v>
      </c>
      <c r="G56" s="548">
        <v>2394</v>
      </c>
      <c r="H56" s="548">
        <v>3074</v>
      </c>
      <c r="I56" s="548">
        <v>2907</v>
      </c>
      <c r="J56" s="548">
        <v>3042</v>
      </c>
      <c r="K56" s="549">
        <v>-308</v>
      </c>
      <c r="L56" s="380">
        <v>-10.12491781722551</v>
      </c>
    </row>
    <row r="57" spans="1:12" ht="18.75" customHeight="1" x14ac:dyDescent="0.2">
      <c r="A57" s="388"/>
      <c r="B57" s="389"/>
      <c r="C57" s="390" t="s">
        <v>353</v>
      </c>
      <c r="D57" s="389"/>
      <c r="E57" s="391"/>
      <c r="F57" s="551">
        <v>1156</v>
      </c>
      <c r="G57" s="552">
        <v>1052</v>
      </c>
      <c r="H57" s="552">
        <v>1473</v>
      </c>
      <c r="I57" s="552">
        <v>1331</v>
      </c>
      <c r="J57" s="552">
        <v>1375</v>
      </c>
      <c r="K57" s="553">
        <f t="shared" ref="K57" si="0">IF(OR(F57=".",J57=".")=TRUE,".",IF(OR(F57="*",J57="*")=TRUE,"*",IF(AND(F57="-",J57="-")=TRUE,"-",IF(AND(ISNUMBER(J57),ISNUMBER(F57))=TRUE,IF(F57-J57=0,0,F57-J57),IF(ISNUMBER(F57)=TRUE,F57,-J57)))))</f>
        <v>-219</v>
      </c>
      <c r="L57" s="392">
        <f t="shared" ref="L57" si="1">IF(K57 =".",".",IF(K57 ="*","*",IF(K57="-","-",IF(K57=0,0,IF(OR(J57="-",J57=".",F57="-",F57=".")=TRUE,"X",IF(J57=0,"0,0",IF(ABS(K57*100/J57)&gt;250,".X",(K57*100/J57))))))))</f>
        <v>-15.927272727272728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13277</v>
      </c>
      <c r="E11" s="114">
        <v>10820</v>
      </c>
      <c r="F11" s="114">
        <v>17403</v>
      </c>
      <c r="G11" s="114">
        <v>12102</v>
      </c>
      <c r="H11" s="140">
        <v>13817</v>
      </c>
      <c r="I11" s="115">
        <v>-540</v>
      </c>
      <c r="J11" s="116">
        <v>-3.9082289932691614</v>
      </c>
    </row>
    <row r="12" spans="1:15" s="110" customFormat="1" ht="24.95" customHeight="1" x14ac:dyDescent="0.2">
      <c r="A12" s="193" t="s">
        <v>132</v>
      </c>
      <c r="B12" s="194" t="s">
        <v>133</v>
      </c>
      <c r="C12" s="113">
        <v>0.31633652180462452</v>
      </c>
      <c r="D12" s="115">
        <v>42</v>
      </c>
      <c r="E12" s="114">
        <v>36</v>
      </c>
      <c r="F12" s="114">
        <v>69</v>
      </c>
      <c r="G12" s="114">
        <v>42</v>
      </c>
      <c r="H12" s="140">
        <v>35</v>
      </c>
      <c r="I12" s="115">
        <v>7</v>
      </c>
      <c r="J12" s="116">
        <v>20</v>
      </c>
    </row>
    <row r="13" spans="1:15" s="110" customFormat="1" ht="24.95" customHeight="1" x14ac:dyDescent="0.2">
      <c r="A13" s="193" t="s">
        <v>134</v>
      </c>
      <c r="B13" s="199" t="s">
        <v>214</v>
      </c>
      <c r="C13" s="113">
        <v>0.72305490698199892</v>
      </c>
      <c r="D13" s="115">
        <v>96</v>
      </c>
      <c r="E13" s="114">
        <v>72</v>
      </c>
      <c r="F13" s="114">
        <v>92</v>
      </c>
      <c r="G13" s="114">
        <v>79</v>
      </c>
      <c r="H13" s="140">
        <v>94</v>
      </c>
      <c r="I13" s="115">
        <v>2</v>
      </c>
      <c r="J13" s="116">
        <v>2.1276595744680851</v>
      </c>
    </row>
    <row r="14" spans="1:15" s="287" customFormat="1" ht="24.95" customHeight="1" x14ac:dyDescent="0.2">
      <c r="A14" s="193" t="s">
        <v>215</v>
      </c>
      <c r="B14" s="199" t="s">
        <v>137</v>
      </c>
      <c r="C14" s="113">
        <v>14.943134744294644</v>
      </c>
      <c r="D14" s="115">
        <v>1984</v>
      </c>
      <c r="E14" s="114">
        <v>1357</v>
      </c>
      <c r="F14" s="114">
        <v>2689</v>
      </c>
      <c r="G14" s="114">
        <v>1726</v>
      </c>
      <c r="H14" s="140">
        <v>2183</v>
      </c>
      <c r="I14" s="115">
        <v>-199</v>
      </c>
      <c r="J14" s="116">
        <v>-9.1158955565735234</v>
      </c>
      <c r="K14" s="110"/>
      <c r="L14" s="110"/>
      <c r="M14" s="110"/>
      <c r="N14" s="110"/>
      <c r="O14" s="110"/>
    </row>
    <row r="15" spans="1:15" s="110" customFormat="1" ht="24.95" customHeight="1" x14ac:dyDescent="0.2">
      <c r="A15" s="193" t="s">
        <v>216</v>
      </c>
      <c r="B15" s="199" t="s">
        <v>217</v>
      </c>
      <c r="C15" s="113">
        <v>1.2578142652707689</v>
      </c>
      <c r="D15" s="115">
        <v>167</v>
      </c>
      <c r="E15" s="114">
        <v>150</v>
      </c>
      <c r="F15" s="114">
        <v>311</v>
      </c>
      <c r="G15" s="114">
        <v>169</v>
      </c>
      <c r="H15" s="140">
        <v>219</v>
      </c>
      <c r="I15" s="115">
        <v>-52</v>
      </c>
      <c r="J15" s="116">
        <v>-23.744292237442924</v>
      </c>
    </row>
    <row r="16" spans="1:15" s="287" customFormat="1" ht="24.95" customHeight="1" x14ac:dyDescent="0.2">
      <c r="A16" s="193" t="s">
        <v>218</v>
      </c>
      <c r="B16" s="199" t="s">
        <v>141</v>
      </c>
      <c r="C16" s="113">
        <v>11.011523687580025</v>
      </c>
      <c r="D16" s="115">
        <v>1462</v>
      </c>
      <c r="E16" s="114">
        <v>933</v>
      </c>
      <c r="F16" s="114">
        <v>2110</v>
      </c>
      <c r="G16" s="114">
        <v>1339</v>
      </c>
      <c r="H16" s="140">
        <v>1669</v>
      </c>
      <c r="I16" s="115">
        <v>-207</v>
      </c>
      <c r="J16" s="116">
        <v>-12.402636309167166</v>
      </c>
      <c r="K16" s="110"/>
      <c r="L16" s="110"/>
      <c r="M16" s="110"/>
      <c r="N16" s="110"/>
      <c r="O16" s="110"/>
    </row>
    <row r="17" spans="1:15" s="110" customFormat="1" ht="24.95" customHeight="1" x14ac:dyDescent="0.2">
      <c r="A17" s="193" t="s">
        <v>142</v>
      </c>
      <c r="B17" s="199" t="s">
        <v>220</v>
      </c>
      <c r="C17" s="113">
        <v>2.6737967914438503</v>
      </c>
      <c r="D17" s="115">
        <v>355</v>
      </c>
      <c r="E17" s="114">
        <v>274</v>
      </c>
      <c r="F17" s="114">
        <v>268</v>
      </c>
      <c r="G17" s="114">
        <v>218</v>
      </c>
      <c r="H17" s="140">
        <v>295</v>
      </c>
      <c r="I17" s="115">
        <v>60</v>
      </c>
      <c r="J17" s="116">
        <v>20.338983050847457</v>
      </c>
    </row>
    <row r="18" spans="1:15" s="287" customFormat="1" ht="24.95" customHeight="1" x14ac:dyDescent="0.2">
      <c r="A18" s="201" t="s">
        <v>144</v>
      </c>
      <c r="B18" s="202" t="s">
        <v>145</v>
      </c>
      <c r="C18" s="113">
        <v>5.6789937485877831</v>
      </c>
      <c r="D18" s="115">
        <v>754</v>
      </c>
      <c r="E18" s="114">
        <v>454</v>
      </c>
      <c r="F18" s="114">
        <v>1061</v>
      </c>
      <c r="G18" s="114">
        <v>792</v>
      </c>
      <c r="H18" s="140">
        <v>856</v>
      </c>
      <c r="I18" s="115">
        <v>-102</v>
      </c>
      <c r="J18" s="116">
        <v>-11.915887850467289</v>
      </c>
      <c r="K18" s="110"/>
      <c r="L18" s="110"/>
      <c r="M18" s="110"/>
      <c r="N18" s="110"/>
      <c r="O18" s="110"/>
    </row>
    <row r="19" spans="1:15" s="110" customFormat="1" ht="24.95" customHeight="1" x14ac:dyDescent="0.2">
      <c r="A19" s="193" t="s">
        <v>146</v>
      </c>
      <c r="B19" s="199" t="s">
        <v>147</v>
      </c>
      <c r="C19" s="113">
        <v>16.336521804624539</v>
      </c>
      <c r="D19" s="115">
        <v>2169</v>
      </c>
      <c r="E19" s="114">
        <v>1566</v>
      </c>
      <c r="F19" s="114">
        <v>2247</v>
      </c>
      <c r="G19" s="114">
        <v>1431</v>
      </c>
      <c r="H19" s="140">
        <v>1864</v>
      </c>
      <c r="I19" s="115">
        <v>305</v>
      </c>
      <c r="J19" s="116">
        <v>16.362660944206009</v>
      </c>
    </row>
    <row r="20" spans="1:15" s="287" customFormat="1" ht="24.95" customHeight="1" x14ac:dyDescent="0.2">
      <c r="A20" s="193" t="s">
        <v>148</v>
      </c>
      <c r="B20" s="199" t="s">
        <v>149</v>
      </c>
      <c r="C20" s="113">
        <v>7.1778263161858851</v>
      </c>
      <c r="D20" s="115">
        <v>953</v>
      </c>
      <c r="E20" s="114">
        <v>982</v>
      </c>
      <c r="F20" s="114">
        <v>1306</v>
      </c>
      <c r="G20" s="114">
        <v>857</v>
      </c>
      <c r="H20" s="140">
        <v>907</v>
      </c>
      <c r="I20" s="115">
        <v>46</v>
      </c>
      <c r="J20" s="116">
        <v>5.0716648291069459</v>
      </c>
      <c r="K20" s="110"/>
      <c r="L20" s="110"/>
      <c r="M20" s="110"/>
      <c r="N20" s="110"/>
      <c r="O20" s="110"/>
    </row>
    <row r="21" spans="1:15" s="110" customFormat="1" ht="24.95" customHeight="1" x14ac:dyDescent="0.2">
      <c r="A21" s="201" t="s">
        <v>150</v>
      </c>
      <c r="B21" s="202" t="s">
        <v>151</v>
      </c>
      <c r="C21" s="113">
        <v>4.1048429615123903</v>
      </c>
      <c r="D21" s="115">
        <v>545</v>
      </c>
      <c r="E21" s="114">
        <v>485</v>
      </c>
      <c r="F21" s="114">
        <v>727</v>
      </c>
      <c r="G21" s="114">
        <v>631</v>
      </c>
      <c r="H21" s="140">
        <v>718</v>
      </c>
      <c r="I21" s="115">
        <v>-173</v>
      </c>
      <c r="J21" s="116">
        <v>-24.094707520891365</v>
      </c>
    </row>
    <row r="22" spans="1:15" s="110" customFormat="1" ht="24.95" customHeight="1" x14ac:dyDescent="0.2">
      <c r="A22" s="201" t="s">
        <v>152</v>
      </c>
      <c r="B22" s="199" t="s">
        <v>153</v>
      </c>
      <c r="C22" s="113">
        <v>0.94147774346614443</v>
      </c>
      <c r="D22" s="115">
        <v>125</v>
      </c>
      <c r="E22" s="114">
        <v>84</v>
      </c>
      <c r="F22" s="114">
        <v>187</v>
      </c>
      <c r="G22" s="114">
        <v>129</v>
      </c>
      <c r="H22" s="140">
        <v>177</v>
      </c>
      <c r="I22" s="115">
        <v>-52</v>
      </c>
      <c r="J22" s="116">
        <v>-29.378531073446329</v>
      </c>
    </row>
    <row r="23" spans="1:15" s="110" customFormat="1" ht="24.95" customHeight="1" x14ac:dyDescent="0.2">
      <c r="A23" s="193" t="s">
        <v>154</v>
      </c>
      <c r="B23" s="199" t="s">
        <v>155</v>
      </c>
      <c r="C23" s="113">
        <v>0.95654138736160277</v>
      </c>
      <c r="D23" s="115">
        <v>127</v>
      </c>
      <c r="E23" s="114">
        <v>101</v>
      </c>
      <c r="F23" s="114">
        <v>172</v>
      </c>
      <c r="G23" s="114">
        <v>57</v>
      </c>
      <c r="H23" s="140">
        <v>139</v>
      </c>
      <c r="I23" s="115">
        <v>-12</v>
      </c>
      <c r="J23" s="116">
        <v>-8.6330935251798557</v>
      </c>
    </row>
    <row r="24" spans="1:15" s="110" customFormat="1" ht="24.95" customHeight="1" x14ac:dyDescent="0.2">
      <c r="A24" s="193" t="s">
        <v>156</v>
      </c>
      <c r="B24" s="199" t="s">
        <v>221</v>
      </c>
      <c r="C24" s="113">
        <v>5.3099344731490543</v>
      </c>
      <c r="D24" s="115">
        <v>705</v>
      </c>
      <c r="E24" s="114">
        <v>396</v>
      </c>
      <c r="F24" s="114">
        <v>758</v>
      </c>
      <c r="G24" s="114">
        <v>511</v>
      </c>
      <c r="H24" s="140">
        <v>542</v>
      </c>
      <c r="I24" s="115">
        <v>163</v>
      </c>
      <c r="J24" s="116">
        <v>30.073800738007382</v>
      </c>
    </row>
    <row r="25" spans="1:15" s="110" customFormat="1" ht="24.95" customHeight="1" x14ac:dyDescent="0.2">
      <c r="A25" s="193" t="s">
        <v>222</v>
      </c>
      <c r="B25" s="204" t="s">
        <v>159</v>
      </c>
      <c r="C25" s="113">
        <v>5.0538525269262635</v>
      </c>
      <c r="D25" s="115">
        <v>671</v>
      </c>
      <c r="E25" s="114">
        <v>542</v>
      </c>
      <c r="F25" s="114">
        <v>882</v>
      </c>
      <c r="G25" s="114">
        <v>633</v>
      </c>
      <c r="H25" s="140">
        <v>897</v>
      </c>
      <c r="I25" s="115">
        <v>-226</v>
      </c>
      <c r="J25" s="116">
        <v>-25.195094760312152</v>
      </c>
    </row>
    <row r="26" spans="1:15" s="110" customFormat="1" ht="24.95" customHeight="1" x14ac:dyDescent="0.2">
      <c r="A26" s="201">
        <v>782.78300000000002</v>
      </c>
      <c r="B26" s="203" t="s">
        <v>160</v>
      </c>
      <c r="C26" s="113">
        <v>11.177223770430068</v>
      </c>
      <c r="D26" s="115">
        <v>1484</v>
      </c>
      <c r="E26" s="114">
        <v>1308</v>
      </c>
      <c r="F26" s="114">
        <v>2069</v>
      </c>
      <c r="G26" s="114">
        <v>1733</v>
      </c>
      <c r="H26" s="140">
        <v>1614</v>
      </c>
      <c r="I26" s="115">
        <v>-130</v>
      </c>
      <c r="J26" s="116">
        <v>-8.0545229244113994</v>
      </c>
    </row>
    <row r="27" spans="1:15" s="110" customFormat="1" ht="24.95" customHeight="1" x14ac:dyDescent="0.2">
      <c r="A27" s="193" t="s">
        <v>161</v>
      </c>
      <c r="B27" s="199" t="s">
        <v>162</v>
      </c>
      <c r="C27" s="113">
        <v>3.2311516155758078</v>
      </c>
      <c r="D27" s="115">
        <v>429</v>
      </c>
      <c r="E27" s="114">
        <v>383</v>
      </c>
      <c r="F27" s="114">
        <v>627</v>
      </c>
      <c r="G27" s="114">
        <v>404</v>
      </c>
      <c r="H27" s="140">
        <v>418</v>
      </c>
      <c r="I27" s="115">
        <v>11</v>
      </c>
      <c r="J27" s="116">
        <v>2.6315789473684212</v>
      </c>
    </row>
    <row r="28" spans="1:15" s="110" customFormat="1" ht="24.95" customHeight="1" x14ac:dyDescent="0.2">
      <c r="A28" s="193" t="s">
        <v>163</v>
      </c>
      <c r="B28" s="199" t="s">
        <v>164</v>
      </c>
      <c r="C28" s="113">
        <v>3.7885064397077652</v>
      </c>
      <c r="D28" s="115">
        <v>503</v>
      </c>
      <c r="E28" s="114">
        <v>334</v>
      </c>
      <c r="F28" s="114">
        <v>666</v>
      </c>
      <c r="G28" s="114">
        <v>363</v>
      </c>
      <c r="H28" s="140">
        <v>400</v>
      </c>
      <c r="I28" s="115">
        <v>103</v>
      </c>
      <c r="J28" s="116">
        <v>25.75</v>
      </c>
    </row>
    <row r="29" spans="1:15" s="110" customFormat="1" ht="24.95" customHeight="1" x14ac:dyDescent="0.2">
      <c r="A29" s="193">
        <v>86</v>
      </c>
      <c r="B29" s="199" t="s">
        <v>165</v>
      </c>
      <c r="C29" s="113">
        <v>6.974467123597198</v>
      </c>
      <c r="D29" s="115">
        <v>926</v>
      </c>
      <c r="E29" s="114">
        <v>990</v>
      </c>
      <c r="F29" s="114">
        <v>1114</v>
      </c>
      <c r="G29" s="114">
        <v>862</v>
      </c>
      <c r="H29" s="140">
        <v>1013</v>
      </c>
      <c r="I29" s="115">
        <v>-87</v>
      </c>
      <c r="J29" s="116">
        <v>-8.5883514313919047</v>
      </c>
    </row>
    <row r="30" spans="1:15" s="110" customFormat="1" ht="24.95" customHeight="1" x14ac:dyDescent="0.2">
      <c r="A30" s="193">
        <v>87.88</v>
      </c>
      <c r="B30" s="204" t="s">
        <v>166</v>
      </c>
      <c r="C30" s="113">
        <v>7.5544174135723434</v>
      </c>
      <c r="D30" s="115">
        <v>1003</v>
      </c>
      <c r="E30" s="114">
        <v>1103</v>
      </c>
      <c r="F30" s="114">
        <v>1849</v>
      </c>
      <c r="G30" s="114">
        <v>1288</v>
      </c>
      <c r="H30" s="140">
        <v>1231</v>
      </c>
      <c r="I30" s="115">
        <v>-228</v>
      </c>
      <c r="J30" s="116">
        <v>-18.521527213647442</v>
      </c>
    </row>
    <row r="31" spans="1:15" s="110" customFormat="1" ht="24.95" customHeight="1" x14ac:dyDescent="0.2">
      <c r="A31" s="193" t="s">
        <v>167</v>
      </c>
      <c r="B31" s="199" t="s">
        <v>168</v>
      </c>
      <c r="C31" s="113">
        <v>5.7317165022218877</v>
      </c>
      <c r="D31" s="115">
        <v>761</v>
      </c>
      <c r="E31" s="114">
        <v>627</v>
      </c>
      <c r="F31" s="114">
        <v>888</v>
      </c>
      <c r="G31" s="114">
        <v>564</v>
      </c>
      <c r="H31" s="140">
        <v>729</v>
      </c>
      <c r="I31" s="115">
        <v>32</v>
      </c>
      <c r="J31" s="116">
        <v>4.3895747599451305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0.31633652180462452</v>
      </c>
      <c r="D34" s="115">
        <v>42</v>
      </c>
      <c r="E34" s="114">
        <v>36</v>
      </c>
      <c r="F34" s="114">
        <v>69</v>
      </c>
      <c r="G34" s="114">
        <v>42</v>
      </c>
      <c r="H34" s="140">
        <v>35</v>
      </c>
      <c r="I34" s="115">
        <v>7</v>
      </c>
      <c r="J34" s="116">
        <v>20</v>
      </c>
    </row>
    <row r="35" spans="1:10" s="110" customFormat="1" ht="24.95" customHeight="1" x14ac:dyDescent="0.2">
      <c r="A35" s="292" t="s">
        <v>171</v>
      </c>
      <c r="B35" s="293" t="s">
        <v>172</v>
      </c>
      <c r="C35" s="113">
        <v>21.345183399864428</v>
      </c>
      <c r="D35" s="115">
        <v>2834</v>
      </c>
      <c r="E35" s="114">
        <v>1883</v>
      </c>
      <c r="F35" s="114">
        <v>3842</v>
      </c>
      <c r="G35" s="114">
        <v>2597</v>
      </c>
      <c r="H35" s="140">
        <v>3133</v>
      </c>
      <c r="I35" s="115">
        <v>-299</v>
      </c>
      <c r="J35" s="116">
        <v>-9.5435684647302903</v>
      </c>
    </row>
    <row r="36" spans="1:10" s="110" customFormat="1" ht="24.95" customHeight="1" x14ac:dyDescent="0.2">
      <c r="A36" s="294" t="s">
        <v>173</v>
      </c>
      <c r="B36" s="295" t="s">
        <v>174</v>
      </c>
      <c r="C36" s="125">
        <v>78.338480078330946</v>
      </c>
      <c r="D36" s="143">
        <v>10401</v>
      </c>
      <c r="E36" s="144">
        <v>8901</v>
      </c>
      <c r="F36" s="144">
        <v>13492</v>
      </c>
      <c r="G36" s="144">
        <v>9463</v>
      </c>
      <c r="H36" s="145">
        <v>10649</v>
      </c>
      <c r="I36" s="143">
        <v>-248</v>
      </c>
      <c r="J36" s="146">
        <v>-2.3288571696872946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13277</v>
      </c>
      <c r="F11" s="264">
        <v>10820</v>
      </c>
      <c r="G11" s="264">
        <v>17403</v>
      </c>
      <c r="H11" s="264">
        <v>12102</v>
      </c>
      <c r="I11" s="265">
        <v>13817</v>
      </c>
      <c r="J11" s="263">
        <v>-540</v>
      </c>
      <c r="K11" s="266">
        <v>-3.9082289932691614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26.790690668072607</v>
      </c>
      <c r="E13" s="115">
        <v>3557</v>
      </c>
      <c r="F13" s="114">
        <v>3013</v>
      </c>
      <c r="G13" s="114">
        <v>4489</v>
      </c>
      <c r="H13" s="114">
        <v>3894</v>
      </c>
      <c r="I13" s="140">
        <v>4196</v>
      </c>
      <c r="J13" s="115">
        <v>-639</v>
      </c>
      <c r="K13" s="116">
        <v>-15.22878932316492</v>
      </c>
    </row>
    <row r="14" spans="1:15" ht="15.95" customHeight="1" x14ac:dyDescent="0.2">
      <c r="A14" s="306" t="s">
        <v>230</v>
      </c>
      <c r="B14" s="307"/>
      <c r="C14" s="308"/>
      <c r="D14" s="113">
        <v>55.253445808541088</v>
      </c>
      <c r="E14" s="115">
        <v>7336</v>
      </c>
      <c r="F14" s="114">
        <v>5868</v>
      </c>
      <c r="G14" s="114">
        <v>10063</v>
      </c>
      <c r="H14" s="114">
        <v>6273</v>
      </c>
      <c r="I14" s="140">
        <v>7358</v>
      </c>
      <c r="J14" s="115">
        <v>-22</v>
      </c>
      <c r="K14" s="116">
        <v>-0.2989942919271541</v>
      </c>
    </row>
    <row r="15" spans="1:15" ht="15.95" customHeight="1" x14ac:dyDescent="0.2">
      <c r="A15" s="306" t="s">
        <v>231</v>
      </c>
      <c r="B15" s="307"/>
      <c r="C15" s="308"/>
      <c r="D15" s="113">
        <v>7.8104993597951342</v>
      </c>
      <c r="E15" s="115">
        <v>1037</v>
      </c>
      <c r="F15" s="114">
        <v>887</v>
      </c>
      <c r="G15" s="114">
        <v>1248</v>
      </c>
      <c r="H15" s="114">
        <v>925</v>
      </c>
      <c r="I15" s="140">
        <v>962</v>
      </c>
      <c r="J15" s="115">
        <v>75</v>
      </c>
      <c r="K15" s="116">
        <v>7.7962577962577964</v>
      </c>
    </row>
    <row r="16" spans="1:15" ht="15.95" customHeight="1" x14ac:dyDescent="0.2">
      <c r="A16" s="306" t="s">
        <v>232</v>
      </c>
      <c r="B16" s="307"/>
      <c r="C16" s="308"/>
      <c r="D16" s="113">
        <v>9.7838367101001733</v>
      </c>
      <c r="E16" s="115">
        <v>1299</v>
      </c>
      <c r="F16" s="114">
        <v>1008</v>
      </c>
      <c r="G16" s="114">
        <v>1249</v>
      </c>
      <c r="H16" s="114">
        <v>973</v>
      </c>
      <c r="I16" s="140">
        <v>1211</v>
      </c>
      <c r="J16" s="115">
        <v>88</v>
      </c>
      <c r="K16" s="116">
        <v>7.2667217175887693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0.26361376817052046</v>
      </c>
      <c r="E18" s="115">
        <v>35</v>
      </c>
      <c r="F18" s="114">
        <v>35</v>
      </c>
      <c r="G18" s="114">
        <v>69</v>
      </c>
      <c r="H18" s="114">
        <v>32</v>
      </c>
      <c r="I18" s="140">
        <v>24</v>
      </c>
      <c r="J18" s="115">
        <v>11</v>
      </c>
      <c r="K18" s="116">
        <v>45.833333333333336</v>
      </c>
    </row>
    <row r="19" spans="1:11" ht="14.1" customHeight="1" x14ac:dyDescent="0.2">
      <c r="A19" s="306" t="s">
        <v>235</v>
      </c>
      <c r="B19" s="307" t="s">
        <v>236</v>
      </c>
      <c r="C19" s="308"/>
      <c r="D19" s="113">
        <v>7.5318219477291559E-2</v>
      </c>
      <c r="E19" s="115">
        <v>10</v>
      </c>
      <c r="F19" s="114">
        <v>12</v>
      </c>
      <c r="G19" s="114">
        <v>49</v>
      </c>
      <c r="H19" s="114">
        <v>17</v>
      </c>
      <c r="I19" s="140">
        <v>12</v>
      </c>
      <c r="J19" s="115">
        <v>-2</v>
      </c>
      <c r="K19" s="116">
        <v>-16.666666666666668</v>
      </c>
    </row>
    <row r="20" spans="1:11" ht="14.1" customHeight="1" x14ac:dyDescent="0.2">
      <c r="A20" s="306">
        <v>12</v>
      </c>
      <c r="B20" s="307" t="s">
        <v>237</v>
      </c>
      <c r="C20" s="308"/>
      <c r="D20" s="113">
        <v>1.1297732921593733</v>
      </c>
      <c r="E20" s="115">
        <v>150</v>
      </c>
      <c r="F20" s="114">
        <v>79</v>
      </c>
      <c r="G20" s="114">
        <v>203</v>
      </c>
      <c r="H20" s="114">
        <v>169</v>
      </c>
      <c r="I20" s="140">
        <v>162</v>
      </c>
      <c r="J20" s="115">
        <v>-12</v>
      </c>
      <c r="K20" s="116">
        <v>-7.4074074074074074</v>
      </c>
    </row>
    <row r="21" spans="1:11" ht="14.1" customHeight="1" x14ac:dyDescent="0.2">
      <c r="A21" s="306">
        <v>21</v>
      </c>
      <c r="B21" s="307" t="s">
        <v>238</v>
      </c>
      <c r="C21" s="308"/>
      <c r="D21" s="113">
        <v>0.24101830232733298</v>
      </c>
      <c r="E21" s="115">
        <v>32</v>
      </c>
      <c r="F21" s="114">
        <v>30</v>
      </c>
      <c r="G21" s="114">
        <v>38</v>
      </c>
      <c r="H21" s="114">
        <v>44</v>
      </c>
      <c r="I21" s="140">
        <v>31</v>
      </c>
      <c r="J21" s="115">
        <v>1</v>
      </c>
      <c r="K21" s="116">
        <v>3.225806451612903</v>
      </c>
    </row>
    <row r="22" spans="1:11" ht="14.1" customHeight="1" x14ac:dyDescent="0.2">
      <c r="A22" s="306">
        <v>22</v>
      </c>
      <c r="B22" s="307" t="s">
        <v>239</v>
      </c>
      <c r="C22" s="308"/>
      <c r="D22" s="113">
        <v>1.7699781577163516</v>
      </c>
      <c r="E22" s="115">
        <v>235</v>
      </c>
      <c r="F22" s="114">
        <v>268</v>
      </c>
      <c r="G22" s="114">
        <v>338</v>
      </c>
      <c r="H22" s="114">
        <v>241</v>
      </c>
      <c r="I22" s="140">
        <v>228</v>
      </c>
      <c r="J22" s="115">
        <v>7</v>
      </c>
      <c r="K22" s="116">
        <v>3.0701754385964914</v>
      </c>
    </row>
    <row r="23" spans="1:11" ht="14.1" customHeight="1" x14ac:dyDescent="0.2">
      <c r="A23" s="306">
        <v>23</v>
      </c>
      <c r="B23" s="307" t="s">
        <v>240</v>
      </c>
      <c r="C23" s="308"/>
      <c r="D23" s="113">
        <v>1.0017323190479777</v>
      </c>
      <c r="E23" s="115">
        <v>133</v>
      </c>
      <c r="F23" s="114">
        <v>89</v>
      </c>
      <c r="G23" s="114">
        <v>109</v>
      </c>
      <c r="H23" s="114">
        <v>73</v>
      </c>
      <c r="I23" s="140">
        <v>72</v>
      </c>
      <c r="J23" s="115">
        <v>61</v>
      </c>
      <c r="K23" s="116">
        <v>84.722222222222229</v>
      </c>
    </row>
    <row r="24" spans="1:11" ht="14.1" customHeight="1" x14ac:dyDescent="0.2">
      <c r="A24" s="306">
        <v>24</v>
      </c>
      <c r="B24" s="307" t="s">
        <v>241</v>
      </c>
      <c r="C24" s="308"/>
      <c r="D24" s="113">
        <v>6.7560442871130526</v>
      </c>
      <c r="E24" s="115">
        <v>897</v>
      </c>
      <c r="F24" s="114">
        <v>649</v>
      </c>
      <c r="G24" s="114">
        <v>1053</v>
      </c>
      <c r="H24" s="114">
        <v>953</v>
      </c>
      <c r="I24" s="140">
        <v>1131</v>
      </c>
      <c r="J24" s="115">
        <v>-234</v>
      </c>
      <c r="K24" s="116">
        <v>-20.689655172413794</v>
      </c>
    </row>
    <row r="25" spans="1:11" ht="14.1" customHeight="1" x14ac:dyDescent="0.2">
      <c r="A25" s="306">
        <v>25</v>
      </c>
      <c r="B25" s="307" t="s">
        <v>242</v>
      </c>
      <c r="C25" s="308"/>
      <c r="D25" s="113">
        <v>5.0463207049785339</v>
      </c>
      <c r="E25" s="115">
        <v>670</v>
      </c>
      <c r="F25" s="114">
        <v>471</v>
      </c>
      <c r="G25" s="114">
        <v>1090</v>
      </c>
      <c r="H25" s="114">
        <v>535</v>
      </c>
      <c r="I25" s="140">
        <v>638</v>
      </c>
      <c r="J25" s="115">
        <v>32</v>
      </c>
      <c r="K25" s="116">
        <v>5.015673981191223</v>
      </c>
    </row>
    <row r="26" spans="1:11" ht="14.1" customHeight="1" x14ac:dyDescent="0.2">
      <c r="A26" s="306">
        <v>26</v>
      </c>
      <c r="B26" s="307" t="s">
        <v>243</v>
      </c>
      <c r="C26" s="308"/>
      <c r="D26" s="113">
        <v>2.0486555697823303</v>
      </c>
      <c r="E26" s="115">
        <v>272</v>
      </c>
      <c r="F26" s="114">
        <v>183</v>
      </c>
      <c r="G26" s="114">
        <v>578</v>
      </c>
      <c r="H26" s="114">
        <v>266</v>
      </c>
      <c r="I26" s="140">
        <v>305</v>
      </c>
      <c r="J26" s="115">
        <v>-33</v>
      </c>
      <c r="K26" s="116">
        <v>-10.819672131147541</v>
      </c>
    </row>
    <row r="27" spans="1:11" ht="14.1" customHeight="1" x14ac:dyDescent="0.2">
      <c r="A27" s="306">
        <v>27</v>
      </c>
      <c r="B27" s="307" t="s">
        <v>244</v>
      </c>
      <c r="C27" s="308"/>
      <c r="D27" s="113">
        <v>1.7247872260299766</v>
      </c>
      <c r="E27" s="115">
        <v>229</v>
      </c>
      <c r="F27" s="114">
        <v>127</v>
      </c>
      <c r="G27" s="114">
        <v>198</v>
      </c>
      <c r="H27" s="114">
        <v>173</v>
      </c>
      <c r="I27" s="140">
        <v>208</v>
      </c>
      <c r="J27" s="115">
        <v>21</v>
      </c>
      <c r="K27" s="116">
        <v>10.096153846153847</v>
      </c>
    </row>
    <row r="28" spans="1:11" ht="14.1" customHeight="1" x14ac:dyDescent="0.2">
      <c r="A28" s="306">
        <v>28</v>
      </c>
      <c r="B28" s="307" t="s">
        <v>245</v>
      </c>
      <c r="C28" s="308"/>
      <c r="D28" s="113">
        <v>0.12804097311139565</v>
      </c>
      <c r="E28" s="115">
        <v>17</v>
      </c>
      <c r="F28" s="114">
        <v>12</v>
      </c>
      <c r="G28" s="114">
        <v>28</v>
      </c>
      <c r="H28" s="114">
        <v>13</v>
      </c>
      <c r="I28" s="140">
        <v>15</v>
      </c>
      <c r="J28" s="115">
        <v>2</v>
      </c>
      <c r="K28" s="116">
        <v>13.333333333333334</v>
      </c>
    </row>
    <row r="29" spans="1:11" ht="14.1" customHeight="1" x14ac:dyDescent="0.2">
      <c r="A29" s="306">
        <v>29</v>
      </c>
      <c r="B29" s="307" t="s">
        <v>246</v>
      </c>
      <c r="C29" s="308"/>
      <c r="D29" s="113">
        <v>2.0712510356255178</v>
      </c>
      <c r="E29" s="115">
        <v>275</v>
      </c>
      <c r="F29" s="114">
        <v>283</v>
      </c>
      <c r="G29" s="114">
        <v>411</v>
      </c>
      <c r="H29" s="114">
        <v>299</v>
      </c>
      <c r="I29" s="140">
        <v>311</v>
      </c>
      <c r="J29" s="115">
        <v>-36</v>
      </c>
      <c r="K29" s="116">
        <v>-11.57556270096463</v>
      </c>
    </row>
    <row r="30" spans="1:11" ht="14.1" customHeight="1" x14ac:dyDescent="0.2">
      <c r="A30" s="306" t="s">
        <v>247</v>
      </c>
      <c r="B30" s="307" t="s">
        <v>248</v>
      </c>
      <c r="C30" s="308"/>
      <c r="D30" s="113" t="s">
        <v>514</v>
      </c>
      <c r="E30" s="115" t="s">
        <v>514</v>
      </c>
      <c r="F30" s="114" t="s">
        <v>514</v>
      </c>
      <c r="G30" s="114">
        <v>122</v>
      </c>
      <c r="H30" s="114" t="s">
        <v>514</v>
      </c>
      <c r="I30" s="140">
        <v>77</v>
      </c>
      <c r="J30" s="115" t="s">
        <v>514</v>
      </c>
      <c r="K30" s="116" t="s">
        <v>514</v>
      </c>
    </row>
    <row r="31" spans="1:11" ht="14.1" customHeight="1" x14ac:dyDescent="0.2">
      <c r="A31" s="306" t="s">
        <v>249</v>
      </c>
      <c r="B31" s="307" t="s">
        <v>250</v>
      </c>
      <c r="C31" s="308"/>
      <c r="D31" s="113">
        <v>1.5666189651276643</v>
      </c>
      <c r="E31" s="115">
        <v>208</v>
      </c>
      <c r="F31" s="114">
        <v>221</v>
      </c>
      <c r="G31" s="114">
        <v>286</v>
      </c>
      <c r="H31" s="114">
        <v>229</v>
      </c>
      <c r="I31" s="140">
        <v>234</v>
      </c>
      <c r="J31" s="115">
        <v>-26</v>
      </c>
      <c r="K31" s="116">
        <v>-11.111111111111111</v>
      </c>
    </row>
    <row r="32" spans="1:11" ht="14.1" customHeight="1" x14ac:dyDescent="0.2">
      <c r="A32" s="306">
        <v>31</v>
      </c>
      <c r="B32" s="307" t="s">
        <v>251</v>
      </c>
      <c r="C32" s="308"/>
      <c r="D32" s="113">
        <v>0.52722753634104091</v>
      </c>
      <c r="E32" s="115">
        <v>70</v>
      </c>
      <c r="F32" s="114">
        <v>47</v>
      </c>
      <c r="G32" s="114">
        <v>64</v>
      </c>
      <c r="H32" s="114">
        <v>48</v>
      </c>
      <c r="I32" s="140">
        <v>57</v>
      </c>
      <c r="J32" s="115">
        <v>13</v>
      </c>
      <c r="K32" s="116">
        <v>22.807017543859651</v>
      </c>
    </row>
    <row r="33" spans="1:11" ht="14.1" customHeight="1" x14ac:dyDescent="0.2">
      <c r="A33" s="306">
        <v>32</v>
      </c>
      <c r="B33" s="307" t="s">
        <v>252</v>
      </c>
      <c r="C33" s="308"/>
      <c r="D33" s="113">
        <v>2.2218874745801007</v>
      </c>
      <c r="E33" s="115">
        <v>295</v>
      </c>
      <c r="F33" s="114">
        <v>152</v>
      </c>
      <c r="G33" s="114">
        <v>357</v>
      </c>
      <c r="H33" s="114">
        <v>319</v>
      </c>
      <c r="I33" s="140">
        <v>298</v>
      </c>
      <c r="J33" s="115">
        <v>-3</v>
      </c>
      <c r="K33" s="116">
        <v>-1.0067114093959733</v>
      </c>
    </row>
    <row r="34" spans="1:11" ht="14.1" customHeight="1" x14ac:dyDescent="0.2">
      <c r="A34" s="306">
        <v>33</v>
      </c>
      <c r="B34" s="307" t="s">
        <v>253</v>
      </c>
      <c r="C34" s="308"/>
      <c r="D34" s="113">
        <v>1.6494690065526851</v>
      </c>
      <c r="E34" s="115">
        <v>219</v>
      </c>
      <c r="F34" s="114">
        <v>117</v>
      </c>
      <c r="G34" s="114">
        <v>298</v>
      </c>
      <c r="H34" s="114">
        <v>183</v>
      </c>
      <c r="I34" s="140">
        <v>243</v>
      </c>
      <c r="J34" s="115">
        <v>-24</v>
      </c>
      <c r="K34" s="116">
        <v>-9.8765432098765427</v>
      </c>
    </row>
    <row r="35" spans="1:11" ht="14.1" customHeight="1" x14ac:dyDescent="0.2">
      <c r="A35" s="306">
        <v>34</v>
      </c>
      <c r="B35" s="307" t="s">
        <v>254</v>
      </c>
      <c r="C35" s="308"/>
      <c r="D35" s="113">
        <v>2.3574602696392257</v>
      </c>
      <c r="E35" s="115">
        <v>313</v>
      </c>
      <c r="F35" s="114">
        <v>269</v>
      </c>
      <c r="G35" s="114">
        <v>431</v>
      </c>
      <c r="H35" s="114">
        <v>383</v>
      </c>
      <c r="I35" s="140">
        <v>387</v>
      </c>
      <c r="J35" s="115">
        <v>-74</v>
      </c>
      <c r="K35" s="116">
        <v>-19.121447028423773</v>
      </c>
    </row>
    <row r="36" spans="1:11" ht="14.1" customHeight="1" x14ac:dyDescent="0.2">
      <c r="A36" s="306">
        <v>41</v>
      </c>
      <c r="B36" s="307" t="s">
        <v>255</v>
      </c>
      <c r="C36" s="308"/>
      <c r="D36" s="113">
        <v>0.59501393387060331</v>
      </c>
      <c r="E36" s="115">
        <v>79</v>
      </c>
      <c r="F36" s="114">
        <v>54</v>
      </c>
      <c r="G36" s="114">
        <v>98</v>
      </c>
      <c r="H36" s="114">
        <v>69</v>
      </c>
      <c r="I36" s="140">
        <v>83</v>
      </c>
      <c r="J36" s="115">
        <v>-4</v>
      </c>
      <c r="K36" s="116">
        <v>-4.8192771084337354</v>
      </c>
    </row>
    <row r="37" spans="1:11" ht="14.1" customHeight="1" x14ac:dyDescent="0.2">
      <c r="A37" s="306">
        <v>42</v>
      </c>
      <c r="B37" s="307" t="s">
        <v>256</v>
      </c>
      <c r="C37" s="308"/>
      <c r="D37" s="113" t="s">
        <v>514</v>
      </c>
      <c r="E37" s="115" t="s">
        <v>514</v>
      </c>
      <c r="F37" s="114" t="s">
        <v>514</v>
      </c>
      <c r="G37" s="114">
        <v>21</v>
      </c>
      <c r="H37" s="114" t="s">
        <v>514</v>
      </c>
      <c r="I37" s="140">
        <v>23</v>
      </c>
      <c r="J37" s="115" t="s">
        <v>514</v>
      </c>
      <c r="K37" s="116" t="s">
        <v>514</v>
      </c>
    </row>
    <row r="38" spans="1:11" ht="14.1" customHeight="1" x14ac:dyDescent="0.2">
      <c r="A38" s="306">
        <v>43</v>
      </c>
      <c r="B38" s="307" t="s">
        <v>257</v>
      </c>
      <c r="C38" s="308"/>
      <c r="D38" s="113">
        <v>1.1373051141071024</v>
      </c>
      <c r="E38" s="115">
        <v>151</v>
      </c>
      <c r="F38" s="114">
        <v>88</v>
      </c>
      <c r="G38" s="114">
        <v>200</v>
      </c>
      <c r="H38" s="114">
        <v>102</v>
      </c>
      <c r="I38" s="140">
        <v>124</v>
      </c>
      <c r="J38" s="115">
        <v>27</v>
      </c>
      <c r="K38" s="116">
        <v>21.774193548387096</v>
      </c>
    </row>
    <row r="39" spans="1:11" ht="14.1" customHeight="1" x14ac:dyDescent="0.2">
      <c r="A39" s="306">
        <v>51</v>
      </c>
      <c r="B39" s="307" t="s">
        <v>258</v>
      </c>
      <c r="C39" s="308"/>
      <c r="D39" s="113">
        <v>7.8180311817428638</v>
      </c>
      <c r="E39" s="115">
        <v>1038</v>
      </c>
      <c r="F39" s="114">
        <v>919</v>
      </c>
      <c r="G39" s="114">
        <v>1581</v>
      </c>
      <c r="H39" s="114">
        <v>1297</v>
      </c>
      <c r="I39" s="140">
        <v>1285</v>
      </c>
      <c r="J39" s="115">
        <v>-247</v>
      </c>
      <c r="K39" s="116">
        <v>-19.221789883268482</v>
      </c>
    </row>
    <row r="40" spans="1:11" ht="14.1" customHeight="1" x14ac:dyDescent="0.2">
      <c r="A40" s="306" t="s">
        <v>259</v>
      </c>
      <c r="B40" s="307" t="s">
        <v>260</v>
      </c>
      <c r="C40" s="308"/>
      <c r="D40" s="113">
        <v>7.1326353844995101</v>
      </c>
      <c r="E40" s="115">
        <v>947</v>
      </c>
      <c r="F40" s="114">
        <v>836</v>
      </c>
      <c r="G40" s="114">
        <v>1455</v>
      </c>
      <c r="H40" s="114">
        <v>1208</v>
      </c>
      <c r="I40" s="140">
        <v>1183</v>
      </c>
      <c r="J40" s="115">
        <v>-236</v>
      </c>
      <c r="K40" s="116">
        <v>-19.949281487743026</v>
      </c>
    </row>
    <row r="41" spans="1:11" ht="14.1" customHeight="1" x14ac:dyDescent="0.2">
      <c r="A41" s="306"/>
      <c r="B41" s="307" t="s">
        <v>261</v>
      </c>
      <c r="C41" s="308"/>
      <c r="D41" s="113">
        <v>6.4547714092038868</v>
      </c>
      <c r="E41" s="115">
        <v>857</v>
      </c>
      <c r="F41" s="114">
        <v>677</v>
      </c>
      <c r="G41" s="114">
        <v>1169</v>
      </c>
      <c r="H41" s="114">
        <v>1077</v>
      </c>
      <c r="I41" s="140">
        <v>1063</v>
      </c>
      <c r="J41" s="115">
        <v>-206</v>
      </c>
      <c r="K41" s="116">
        <v>-19.379115710253998</v>
      </c>
    </row>
    <row r="42" spans="1:11" ht="14.1" customHeight="1" x14ac:dyDescent="0.2">
      <c r="A42" s="306">
        <v>52</v>
      </c>
      <c r="B42" s="307" t="s">
        <v>262</v>
      </c>
      <c r="C42" s="308"/>
      <c r="D42" s="113">
        <v>5.882352941176471</v>
      </c>
      <c r="E42" s="115">
        <v>781</v>
      </c>
      <c r="F42" s="114">
        <v>638</v>
      </c>
      <c r="G42" s="114">
        <v>756</v>
      </c>
      <c r="H42" s="114">
        <v>686</v>
      </c>
      <c r="I42" s="140">
        <v>734</v>
      </c>
      <c r="J42" s="115">
        <v>47</v>
      </c>
      <c r="K42" s="116">
        <v>6.4032697547683926</v>
      </c>
    </row>
    <row r="43" spans="1:11" ht="14.1" customHeight="1" x14ac:dyDescent="0.2">
      <c r="A43" s="306" t="s">
        <v>263</v>
      </c>
      <c r="B43" s="307" t="s">
        <v>264</v>
      </c>
      <c r="C43" s="308"/>
      <c r="D43" s="113">
        <v>5.0011297732921598</v>
      </c>
      <c r="E43" s="115">
        <v>664</v>
      </c>
      <c r="F43" s="114">
        <v>534</v>
      </c>
      <c r="G43" s="114">
        <v>642</v>
      </c>
      <c r="H43" s="114">
        <v>597</v>
      </c>
      <c r="I43" s="140">
        <v>628</v>
      </c>
      <c r="J43" s="115">
        <v>36</v>
      </c>
      <c r="K43" s="116">
        <v>5.7324840764331206</v>
      </c>
    </row>
    <row r="44" spans="1:11" ht="14.1" customHeight="1" x14ac:dyDescent="0.2">
      <c r="A44" s="306">
        <v>53</v>
      </c>
      <c r="B44" s="307" t="s">
        <v>265</v>
      </c>
      <c r="C44" s="308"/>
      <c r="D44" s="113">
        <v>0.9264140995706861</v>
      </c>
      <c r="E44" s="115">
        <v>123</v>
      </c>
      <c r="F44" s="114">
        <v>120</v>
      </c>
      <c r="G44" s="114">
        <v>144</v>
      </c>
      <c r="H44" s="114">
        <v>104</v>
      </c>
      <c r="I44" s="140">
        <v>158</v>
      </c>
      <c r="J44" s="115">
        <v>-35</v>
      </c>
      <c r="K44" s="116">
        <v>-22.151898734177216</v>
      </c>
    </row>
    <row r="45" spans="1:11" ht="14.1" customHeight="1" x14ac:dyDescent="0.2">
      <c r="A45" s="306" t="s">
        <v>266</v>
      </c>
      <c r="B45" s="307" t="s">
        <v>267</v>
      </c>
      <c r="C45" s="308"/>
      <c r="D45" s="113">
        <v>0.91135045567522788</v>
      </c>
      <c r="E45" s="115">
        <v>121</v>
      </c>
      <c r="F45" s="114">
        <v>101</v>
      </c>
      <c r="G45" s="114">
        <v>136</v>
      </c>
      <c r="H45" s="114">
        <v>101</v>
      </c>
      <c r="I45" s="140">
        <v>150</v>
      </c>
      <c r="J45" s="115">
        <v>-29</v>
      </c>
      <c r="K45" s="116">
        <v>-19.333333333333332</v>
      </c>
    </row>
    <row r="46" spans="1:11" ht="14.1" customHeight="1" x14ac:dyDescent="0.2">
      <c r="A46" s="306">
        <v>54</v>
      </c>
      <c r="B46" s="307" t="s">
        <v>268</v>
      </c>
      <c r="C46" s="308"/>
      <c r="D46" s="113">
        <v>3.8939519469759736</v>
      </c>
      <c r="E46" s="115">
        <v>517</v>
      </c>
      <c r="F46" s="114">
        <v>420</v>
      </c>
      <c r="G46" s="114">
        <v>538</v>
      </c>
      <c r="H46" s="114">
        <v>440</v>
      </c>
      <c r="I46" s="140">
        <v>590</v>
      </c>
      <c r="J46" s="115">
        <v>-73</v>
      </c>
      <c r="K46" s="116">
        <v>-12.372881355932204</v>
      </c>
    </row>
    <row r="47" spans="1:11" ht="14.1" customHeight="1" x14ac:dyDescent="0.2">
      <c r="A47" s="306">
        <v>61</v>
      </c>
      <c r="B47" s="307" t="s">
        <v>269</v>
      </c>
      <c r="C47" s="308"/>
      <c r="D47" s="113">
        <v>2.6060103939142878</v>
      </c>
      <c r="E47" s="115">
        <v>346</v>
      </c>
      <c r="F47" s="114">
        <v>323</v>
      </c>
      <c r="G47" s="114">
        <v>470</v>
      </c>
      <c r="H47" s="114">
        <v>247</v>
      </c>
      <c r="I47" s="140">
        <v>334</v>
      </c>
      <c r="J47" s="115">
        <v>12</v>
      </c>
      <c r="K47" s="116">
        <v>3.5928143712574849</v>
      </c>
    </row>
    <row r="48" spans="1:11" ht="14.1" customHeight="1" x14ac:dyDescent="0.2">
      <c r="A48" s="306">
        <v>62</v>
      </c>
      <c r="B48" s="307" t="s">
        <v>270</v>
      </c>
      <c r="C48" s="308"/>
      <c r="D48" s="113">
        <v>10.26587331475484</v>
      </c>
      <c r="E48" s="115">
        <v>1363</v>
      </c>
      <c r="F48" s="114">
        <v>906</v>
      </c>
      <c r="G48" s="114">
        <v>1257</v>
      </c>
      <c r="H48" s="114">
        <v>767</v>
      </c>
      <c r="I48" s="140">
        <v>949</v>
      </c>
      <c r="J48" s="115">
        <v>414</v>
      </c>
      <c r="K48" s="116">
        <v>43.624868282402531</v>
      </c>
    </row>
    <row r="49" spans="1:11" ht="14.1" customHeight="1" x14ac:dyDescent="0.2">
      <c r="A49" s="306">
        <v>63</v>
      </c>
      <c r="B49" s="307" t="s">
        <v>271</v>
      </c>
      <c r="C49" s="308"/>
      <c r="D49" s="113">
        <v>2.6286058597574753</v>
      </c>
      <c r="E49" s="115">
        <v>349</v>
      </c>
      <c r="F49" s="114">
        <v>319</v>
      </c>
      <c r="G49" s="114">
        <v>454</v>
      </c>
      <c r="H49" s="114">
        <v>385</v>
      </c>
      <c r="I49" s="140">
        <v>507</v>
      </c>
      <c r="J49" s="115">
        <v>-158</v>
      </c>
      <c r="K49" s="116">
        <v>-31.163708086785011</v>
      </c>
    </row>
    <row r="50" spans="1:11" ht="14.1" customHeight="1" x14ac:dyDescent="0.2">
      <c r="A50" s="306" t="s">
        <v>272</v>
      </c>
      <c r="B50" s="307" t="s">
        <v>273</v>
      </c>
      <c r="C50" s="308"/>
      <c r="D50" s="113">
        <v>0.1882955486932289</v>
      </c>
      <c r="E50" s="115">
        <v>25</v>
      </c>
      <c r="F50" s="114">
        <v>19</v>
      </c>
      <c r="G50" s="114">
        <v>65</v>
      </c>
      <c r="H50" s="114">
        <v>31</v>
      </c>
      <c r="I50" s="140">
        <v>61</v>
      </c>
      <c r="J50" s="115">
        <v>-36</v>
      </c>
      <c r="K50" s="116">
        <v>-59.016393442622949</v>
      </c>
    </row>
    <row r="51" spans="1:11" ht="14.1" customHeight="1" x14ac:dyDescent="0.2">
      <c r="A51" s="306" t="s">
        <v>274</v>
      </c>
      <c r="B51" s="307" t="s">
        <v>275</v>
      </c>
      <c r="C51" s="308"/>
      <c r="D51" s="113">
        <v>1.9733373503050389</v>
      </c>
      <c r="E51" s="115">
        <v>262</v>
      </c>
      <c r="F51" s="114">
        <v>253</v>
      </c>
      <c r="G51" s="114">
        <v>336</v>
      </c>
      <c r="H51" s="114">
        <v>324</v>
      </c>
      <c r="I51" s="140">
        <v>382</v>
      </c>
      <c r="J51" s="115">
        <v>-120</v>
      </c>
      <c r="K51" s="116">
        <v>-31.413612565445025</v>
      </c>
    </row>
    <row r="52" spans="1:11" ht="14.1" customHeight="1" x14ac:dyDescent="0.2">
      <c r="A52" s="306">
        <v>71</v>
      </c>
      <c r="B52" s="307" t="s">
        <v>276</v>
      </c>
      <c r="C52" s="308"/>
      <c r="D52" s="113">
        <v>8.4130451156134676</v>
      </c>
      <c r="E52" s="115">
        <v>1117</v>
      </c>
      <c r="F52" s="114">
        <v>760</v>
      </c>
      <c r="G52" s="114">
        <v>1320</v>
      </c>
      <c r="H52" s="114">
        <v>843</v>
      </c>
      <c r="I52" s="140">
        <v>1118</v>
      </c>
      <c r="J52" s="115">
        <v>-1</v>
      </c>
      <c r="K52" s="116">
        <v>-8.9445438282647588E-2</v>
      </c>
    </row>
    <row r="53" spans="1:11" ht="14.1" customHeight="1" x14ac:dyDescent="0.2">
      <c r="A53" s="306" t="s">
        <v>277</v>
      </c>
      <c r="B53" s="307" t="s">
        <v>278</v>
      </c>
      <c r="C53" s="308"/>
      <c r="D53" s="113">
        <v>3.1332379302553286</v>
      </c>
      <c r="E53" s="115">
        <v>416</v>
      </c>
      <c r="F53" s="114">
        <v>278</v>
      </c>
      <c r="G53" s="114">
        <v>528</v>
      </c>
      <c r="H53" s="114">
        <v>292</v>
      </c>
      <c r="I53" s="140">
        <v>356</v>
      </c>
      <c r="J53" s="115">
        <v>60</v>
      </c>
      <c r="K53" s="116">
        <v>16.853932584269664</v>
      </c>
    </row>
    <row r="54" spans="1:11" ht="14.1" customHeight="1" x14ac:dyDescent="0.2">
      <c r="A54" s="306" t="s">
        <v>279</v>
      </c>
      <c r="B54" s="307" t="s">
        <v>280</v>
      </c>
      <c r="C54" s="308"/>
      <c r="D54" s="113">
        <v>4.247947578519244</v>
      </c>
      <c r="E54" s="115">
        <v>564</v>
      </c>
      <c r="F54" s="114">
        <v>389</v>
      </c>
      <c r="G54" s="114">
        <v>686</v>
      </c>
      <c r="H54" s="114">
        <v>446</v>
      </c>
      <c r="I54" s="140">
        <v>657</v>
      </c>
      <c r="J54" s="115">
        <v>-93</v>
      </c>
      <c r="K54" s="116">
        <v>-14.155251141552512</v>
      </c>
    </row>
    <row r="55" spans="1:11" ht="14.1" customHeight="1" x14ac:dyDescent="0.2">
      <c r="A55" s="306">
        <v>72</v>
      </c>
      <c r="B55" s="307" t="s">
        <v>281</v>
      </c>
      <c r="C55" s="308"/>
      <c r="D55" s="113">
        <v>1.9130827747232055</v>
      </c>
      <c r="E55" s="115">
        <v>254</v>
      </c>
      <c r="F55" s="114">
        <v>126</v>
      </c>
      <c r="G55" s="114">
        <v>278</v>
      </c>
      <c r="H55" s="114">
        <v>135</v>
      </c>
      <c r="I55" s="140">
        <v>247</v>
      </c>
      <c r="J55" s="115">
        <v>7</v>
      </c>
      <c r="K55" s="116">
        <v>2.834008097165992</v>
      </c>
    </row>
    <row r="56" spans="1:11" ht="14.1" customHeight="1" x14ac:dyDescent="0.2">
      <c r="A56" s="306" t="s">
        <v>282</v>
      </c>
      <c r="B56" s="307" t="s">
        <v>283</v>
      </c>
      <c r="C56" s="308"/>
      <c r="D56" s="113">
        <v>0.67033215334789487</v>
      </c>
      <c r="E56" s="115">
        <v>89</v>
      </c>
      <c r="F56" s="114">
        <v>42</v>
      </c>
      <c r="G56" s="114">
        <v>138</v>
      </c>
      <c r="H56" s="114">
        <v>36</v>
      </c>
      <c r="I56" s="140">
        <v>102</v>
      </c>
      <c r="J56" s="115">
        <v>-13</v>
      </c>
      <c r="K56" s="116">
        <v>-12.745098039215685</v>
      </c>
    </row>
    <row r="57" spans="1:11" ht="14.1" customHeight="1" x14ac:dyDescent="0.2">
      <c r="A57" s="306" t="s">
        <v>284</v>
      </c>
      <c r="B57" s="307" t="s">
        <v>285</v>
      </c>
      <c r="C57" s="308"/>
      <c r="D57" s="113">
        <v>0.76071401672064476</v>
      </c>
      <c r="E57" s="115">
        <v>101</v>
      </c>
      <c r="F57" s="114">
        <v>60</v>
      </c>
      <c r="G57" s="114">
        <v>75</v>
      </c>
      <c r="H57" s="114">
        <v>76</v>
      </c>
      <c r="I57" s="140">
        <v>101</v>
      </c>
      <c r="J57" s="115">
        <v>0</v>
      </c>
      <c r="K57" s="116">
        <v>0</v>
      </c>
    </row>
    <row r="58" spans="1:11" ht="14.1" customHeight="1" x14ac:dyDescent="0.2">
      <c r="A58" s="306">
        <v>73</v>
      </c>
      <c r="B58" s="307" t="s">
        <v>286</v>
      </c>
      <c r="C58" s="308"/>
      <c r="D58" s="113">
        <v>2.078782857573247</v>
      </c>
      <c r="E58" s="115">
        <v>276</v>
      </c>
      <c r="F58" s="114">
        <v>181</v>
      </c>
      <c r="G58" s="114">
        <v>362</v>
      </c>
      <c r="H58" s="114">
        <v>202</v>
      </c>
      <c r="I58" s="140">
        <v>229</v>
      </c>
      <c r="J58" s="115">
        <v>47</v>
      </c>
      <c r="K58" s="116">
        <v>20.524017467248907</v>
      </c>
    </row>
    <row r="59" spans="1:11" ht="14.1" customHeight="1" x14ac:dyDescent="0.2">
      <c r="A59" s="306" t="s">
        <v>287</v>
      </c>
      <c r="B59" s="307" t="s">
        <v>288</v>
      </c>
      <c r="C59" s="308"/>
      <c r="D59" s="113">
        <v>1.5289598553890187</v>
      </c>
      <c r="E59" s="115">
        <v>203</v>
      </c>
      <c r="F59" s="114">
        <v>134</v>
      </c>
      <c r="G59" s="114">
        <v>280</v>
      </c>
      <c r="H59" s="114">
        <v>165</v>
      </c>
      <c r="I59" s="140">
        <v>169</v>
      </c>
      <c r="J59" s="115">
        <v>34</v>
      </c>
      <c r="K59" s="116">
        <v>20.118343195266274</v>
      </c>
    </row>
    <row r="60" spans="1:11" ht="14.1" customHeight="1" x14ac:dyDescent="0.2">
      <c r="A60" s="306">
        <v>81</v>
      </c>
      <c r="B60" s="307" t="s">
        <v>289</v>
      </c>
      <c r="C60" s="308"/>
      <c r="D60" s="113">
        <v>8.5712133765157787</v>
      </c>
      <c r="E60" s="115">
        <v>1138</v>
      </c>
      <c r="F60" s="114">
        <v>1206</v>
      </c>
      <c r="G60" s="114">
        <v>1446</v>
      </c>
      <c r="H60" s="114">
        <v>1253</v>
      </c>
      <c r="I60" s="140">
        <v>1263</v>
      </c>
      <c r="J60" s="115">
        <v>-125</v>
      </c>
      <c r="K60" s="116">
        <v>-9.8970704671417256</v>
      </c>
    </row>
    <row r="61" spans="1:11" ht="14.1" customHeight="1" x14ac:dyDescent="0.2">
      <c r="A61" s="306" t="s">
        <v>290</v>
      </c>
      <c r="B61" s="307" t="s">
        <v>291</v>
      </c>
      <c r="C61" s="308"/>
      <c r="D61" s="113">
        <v>2.3122693379528507</v>
      </c>
      <c r="E61" s="115">
        <v>307</v>
      </c>
      <c r="F61" s="114">
        <v>235</v>
      </c>
      <c r="G61" s="114">
        <v>437</v>
      </c>
      <c r="H61" s="114">
        <v>278</v>
      </c>
      <c r="I61" s="140">
        <v>287</v>
      </c>
      <c r="J61" s="115">
        <v>20</v>
      </c>
      <c r="K61" s="116">
        <v>6.968641114982578</v>
      </c>
    </row>
    <row r="62" spans="1:11" ht="14.1" customHeight="1" x14ac:dyDescent="0.2">
      <c r="A62" s="306" t="s">
        <v>292</v>
      </c>
      <c r="B62" s="307" t="s">
        <v>293</v>
      </c>
      <c r="C62" s="308"/>
      <c r="D62" s="113">
        <v>3.5173608495895157</v>
      </c>
      <c r="E62" s="115">
        <v>467</v>
      </c>
      <c r="F62" s="114">
        <v>660</v>
      </c>
      <c r="G62" s="114">
        <v>682</v>
      </c>
      <c r="H62" s="114">
        <v>678</v>
      </c>
      <c r="I62" s="140">
        <v>559</v>
      </c>
      <c r="J62" s="115">
        <v>-92</v>
      </c>
      <c r="K62" s="116">
        <v>-16.457960644007155</v>
      </c>
    </row>
    <row r="63" spans="1:11" ht="14.1" customHeight="1" x14ac:dyDescent="0.2">
      <c r="A63" s="306"/>
      <c r="B63" s="307" t="s">
        <v>294</v>
      </c>
      <c r="C63" s="308"/>
      <c r="D63" s="113">
        <v>2.9901333132484749</v>
      </c>
      <c r="E63" s="115">
        <v>397</v>
      </c>
      <c r="F63" s="114">
        <v>615</v>
      </c>
      <c r="G63" s="114">
        <v>615</v>
      </c>
      <c r="H63" s="114">
        <v>628</v>
      </c>
      <c r="I63" s="140">
        <v>517</v>
      </c>
      <c r="J63" s="115">
        <v>-120</v>
      </c>
      <c r="K63" s="116">
        <v>-23.210831721470019</v>
      </c>
    </row>
    <row r="64" spans="1:11" ht="14.1" customHeight="1" x14ac:dyDescent="0.2">
      <c r="A64" s="306" t="s">
        <v>295</v>
      </c>
      <c r="B64" s="307" t="s">
        <v>296</v>
      </c>
      <c r="C64" s="308"/>
      <c r="D64" s="113">
        <v>1.1599005799502899</v>
      </c>
      <c r="E64" s="115">
        <v>154</v>
      </c>
      <c r="F64" s="114">
        <v>124</v>
      </c>
      <c r="G64" s="114">
        <v>125</v>
      </c>
      <c r="H64" s="114">
        <v>129</v>
      </c>
      <c r="I64" s="140">
        <v>184</v>
      </c>
      <c r="J64" s="115">
        <v>-30</v>
      </c>
      <c r="K64" s="116">
        <v>-16.304347826086957</v>
      </c>
    </row>
    <row r="65" spans="1:11" ht="14.1" customHeight="1" x14ac:dyDescent="0.2">
      <c r="A65" s="306" t="s">
        <v>297</v>
      </c>
      <c r="B65" s="307" t="s">
        <v>298</v>
      </c>
      <c r="C65" s="308"/>
      <c r="D65" s="113">
        <v>0.71552308503426976</v>
      </c>
      <c r="E65" s="115">
        <v>95</v>
      </c>
      <c r="F65" s="114">
        <v>97</v>
      </c>
      <c r="G65" s="114">
        <v>77</v>
      </c>
      <c r="H65" s="114">
        <v>71</v>
      </c>
      <c r="I65" s="140">
        <v>98</v>
      </c>
      <c r="J65" s="115">
        <v>-3</v>
      </c>
      <c r="K65" s="116">
        <v>-3.0612244897959182</v>
      </c>
    </row>
    <row r="66" spans="1:11" ht="14.1" customHeight="1" x14ac:dyDescent="0.2">
      <c r="A66" s="306">
        <v>82</v>
      </c>
      <c r="B66" s="307" t="s">
        <v>299</v>
      </c>
      <c r="C66" s="308"/>
      <c r="D66" s="113">
        <v>4.383520373578369</v>
      </c>
      <c r="E66" s="115">
        <v>582</v>
      </c>
      <c r="F66" s="114">
        <v>732</v>
      </c>
      <c r="G66" s="114">
        <v>825</v>
      </c>
      <c r="H66" s="114">
        <v>731</v>
      </c>
      <c r="I66" s="140">
        <v>708</v>
      </c>
      <c r="J66" s="115">
        <v>-126</v>
      </c>
      <c r="K66" s="116">
        <v>-17.796610169491526</v>
      </c>
    </row>
    <row r="67" spans="1:11" ht="14.1" customHeight="1" x14ac:dyDescent="0.2">
      <c r="A67" s="306" t="s">
        <v>300</v>
      </c>
      <c r="B67" s="307" t="s">
        <v>301</v>
      </c>
      <c r="C67" s="308"/>
      <c r="D67" s="113">
        <v>3.0202606010393915</v>
      </c>
      <c r="E67" s="115">
        <v>401</v>
      </c>
      <c r="F67" s="114">
        <v>605</v>
      </c>
      <c r="G67" s="114">
        <v>605</v>
      </c>
      <c r="H67" s="114">
        <v>609</v>
      </c>
      <c r="I67" s="140">
        <v>526</v>
      </c>
      <c r="J67" s="115">
        <v>-125</v>
      </c>
      <c r="K67" s="116">
        <v>-23.764258555133079</v>
      </c>
    </row>
    <row r="68" spans="1:11" ht="14.1" customHeight="1" x14ac:dyDescent="0.2">
      <c r="A68" s="306" t="s">
        <v>302</v>
      </c>
      <c r="B68" s="307" t="s">
        <v>303</v>
      </c>
      <c r="C68" s="308"/>
      <c r="D68" s="113">
        <v>0.91135045567522788</v>
      </c>
      <c r="E68" s="115">
        <v>121</v>
      </c>
      <c r="F68" s="114">
        <v>97</v>
      </c>
      <c r="G68" s="114">
        <v>133</v>
      </c>
      <c r="H68" s="114">
        <v>85</v>
      </c>
      <c r="I68" s="140">
        <v>113</v>
      </c>
      <c r="J68" s="115">
        <v>8</v>
      </c>
      <c r="K68" s="116">
        <v>7.0796460176991154</v>
      </c>
    </row>
    <row r="69" spans="1:11" ht="14.1" customHeight="1" x14ac:dyDescent="0.2">
      <c r="A69" s="306">
        <v>83</v>
      </c>
      <c r="B69" s="307" t="s">
        <v>304</v>
      </c>
      <c r="C69" s="308"/>
      <c r="D69" s="113">
        <v>5.0086615952398885</v>
      </c>
      <c r="E69" s="115">
        <v>665</v>
      </c>
      <c r="F69" s="114">
        <v>618</v>
      </c>
      <c r="G69" s="114">
        <v>1367</v>
      </c>
      <c r="H69" s="114">
        <v>589</v>
      </c>
      <c r="I69" s="140">
        <v>681</v>
      </c>
      <c r="J69" s="115">
        <v>-16</v>
      </c>
      <c r="K69" s="116">
        <v>-2.3494860499265786</v>
      </c>
    </row>
    <row r="70" spans="1:11" ht="14.1" customHeight="1" x14ac:dyDescent="0.2">
      <c r="A70" s="306" t="s">
        <v>305</v>
      </c>
      <c r="B70" s="307" t="s">
        <v>306</v>
      </c>
      <c r="C70" s="308"/>
      <c r="D70" s="113">
        <v>3.7508473299691194</v>
      </c>
      <c r="E70" s="115">
        <v>498</v>
      </c>
      <c r="F70" s="114">
        <v>486</v>
      </c>
      <c r="G70" s="114">
        <v>1184</v>
      </c>
      <c r="H70" s="114">
        <v>443</v>
      </c>
      <c r="I70" s="140">
        <v>525</v>
      </c>
      <c r="J70" s="115">
        <v>-27</v>
      </c>
      <c r="K70" s="116">
        <v>-5.1428571428571432</v>
      </c>
    </row>
    <row r="71" spans="1:11" ht="14.1" customHeight="1" x14ac:dyDescent="0.2">
      <c r="A71" s="306"/>
      <c r="B71" s="307" t="s">
        <v>307</v>
      </c>
      <c r="C71" s="308"/>
      <c r="D71" s="113">
        <v>1.9130827747232055</v>
      </c>
      <c r="E71" s="115">
        <v>254</v>
      </c>
      <c r="F71" s="114">
        <v>245</v>
      </c>
      <c r="G71" s="114">
        <v>664</v>
      </c>
      <c r="H71" s="114">
        <v>186</v>
      </c>
      <c r="I71" s="140">
        <v>273</v>
      </c>
      <c r="J71" s="115">
        <v>-19</v>
      </c>
      <c r="K71" s="116">
        <v>-6.9597069597069599</v>
      </c>
    </row>
    <row r="72" spans="1:11" ht="14.1" customHeight="1" x14ac:dyDescent="0.2">
      <c r="A72" s="306">
        <v>84</v>
      </c>
      <c r="B72" s="307" t="s">
        <v>308</v>
      </c>
      <c r="C72" s="308"/>
      <c r="D72" s="113">
        <v>2.4553739549597049</v>
      </c>
      <c r="E72" s="115">
        <v>326</v>
      </c>
      <c r="F72" s="114">
        <v>296</v>
      </c>
      <c r="G72" s="114">
        <v>359</v>
      </c>
      <c r="H72" s="114">
        <v>233</v>
      </c>
      <c r="I72" s="140">
        <v>289</v>
      </c>
      <c r="J72" s="115">
        <v>37</v>
      </c>
      <c r="K72" s="116">
        <v>12.802768166089965</v>
      </c>
    </row>
    <row r="73" spans="1:11" ht="14.1" customHeight="1" x14ac:dyDescent="0.2">
      <c r="A73" s="306" t="s">
        <v>309</v>
      </c>
      <c r="B73" s="307" t="s">
        <v>310</v>
      </c>
      <c r="C73" s="308"/>
      <c r="D73" s="113">
        <v>0.94147774346614443</v>
      </c>
      <c r="E73" s="115">
        <v>125</v>
      </c>
      <c r="F73" s="114">
        <v>113</v>
      </c>
      <c r="G73" s="114">
        <v>147</v>
      </c>
      <c r="H73" s="114">
        <v>79</v>
      </c>
      <c r="I73" s="140">
        <v>117</v>
      </c>
      <c r="J73" s="115">
        <v>8</v>
      </c>
      <c r="K73" s="116">
        <v>6.8376068376068373</v>
      </c>
    </row>
    <row r="74" spans="1:11" ht="14.1" customHeight="1" x14ac:dyDescent="0.2">
      <c r="A74" s="306" t="s">
        <v>311</v>
      </c>
      <c r="B74" s="307" t="s">
        <v>312</v>
      </c>
      <c r="C74" s="308"/>
      <c r="D74" s="113">
        <v>0.10544550726820819</v>
      </c>
      <c r="E74" s="115">
        <v>14</v>
      </c>
      <c r="F74" s="114">
        <v>15</v>
      </c>
      <c r="G74" s="114">
        <v>27</v>
      </c>
      <c r="H74" s="114">
        <v>18</v>
      </c>
      <c r="I74" s="140">
        <v>26</v>
      </c>
      <c r="J74" s="115">
        <v>-12</v>
      </c>
      <c r="K74" s="116">
        <v>-46.153846153846153</v>
      </c>
    </row>
    <row r="75" spans="1:11" ht="14.1" customHeight="1" x14ac:dyDescent="0.2">
      <c r="A75" s="306" t="s">
        <v>313</v>
      </c>
      <c r="B75" s="307" t="s">
        <v>314</v>
      </c>
      <c r="C75" s="308"/>
      <c r="D75" s="113">
        <v>0.9490095654138736</v>
      </c>
      <c r="E75" s="115">
        <v>126</v>
      </c>
      <c r="F75" s="114">
        <v>100</v>
      </c>
      <c r="G75" s="114">
        <v>83</v>
      </c>
      <c r="H75" s="114">
        <v>88</v>
      </c>
      <c r="I75" s="140">
        <v>89</v>
      </c>
      <c r="J75" s="115">
        <v>37</v>
      </c>
      <c r="K75" s="116">
        <v>41.573033707865171</v>
      </c>
    </row>
    <row r="76" spans="1:11" ht="14.1" customHeight="1" x14ac:dyDescent="0.2">
      <c r="A76" s="306">
        <v>91</v>
      </c>
      <c r="B76" s="307" t="s">
        <v>315</v>
      </c>
      <c r="C76" s="308"/>
      <c r="D76" s="113">
        <v>0.2862092340137079</v>
      </c>
      <c r="E76" s="115">
        <v>38</v>
      </c>
      <c r="F76" s="114">
        <v>25</v>
      </c>
      <c r="G76" s="114">
        <v>23</v>
      </c>
      <c r="H76" s="114">
        <v>25</v>
      </c>
      <c r="I76" s="140">
        <v>30</v>
      </c>
      <c r="J76" s="115">
        <v>8</v>
      </c>
      <c r="K76" s="116">
        <v>26.666666666666668</v>
      </c>
    </row>
    <row r="77" spans="1:11" ht="14.1" customHeight="1" x14ac:dyDescent="0.2">
      <c r="A77" s="306">
        <v>92</v>
      </c>
      <c r="B77" s="307" t="s">
        <v>316</v>
      </c>
      <c r="C77" s="308"/>
      <c r="D77" s="113">
        <v>0.82850041425020715</v>
      </c>
      <c r="E77" s="115">
        <v>110</v>
      </c>
      <c r="F77" s="114">
        <v>119</v>
      </c>
      <c r="G77" s="114">
        <v>141</v>
      </c>
      <c r="H77" s="114">
        <v>93</v>
      </c>
      <c r="I77" s="140">
        <v>131</v>
      </c>
      <c r="J77" s="115">
        <v>-21</v>
      </c>
      <c r="K77" s="116">
        <v>-16.03053435114504</v>
      </c>
    </row>
    <row r="78" spans="1:11" ht="14.1" customHeight="1" x14ac:dyDescent="0.2">
      <c r="A78" s="306">
        <v>93</v>
      </c>
      <c r="B78" s="307" t="s">
        <v>317</v>
      </c>
      <c r="C78" s="308"/>
      <c r="D78" s="113">
        <v>9.0381863372749865E-2</v>
      </c>
      <c r="E78" s="115">
        <v>12</v>
      </c>
      <c r="F78" s="114">
        <v>9</v>
      </c>
      <c r="G78" s="114" t="s">
        <v>514</v>
      </c>
      <c r="H78" s="114">
        <v>11</v>
      </c>
      <c r="I78" s="140" t="s">
        <v>514</v>
      </c>
      <c r="J78" s="115" t="s">
        <v>514</v>
      </c>
      <c r="K78" s="116" t="s">
        <v>514</v>
      </c>
    </row>
    <row r="79" spans="1:11" ht="14.1" customHeight="1" x14ac:dyDescent="0.2">
      <c r="A79" s="306">
        <v>94</v>
      </c>
      <c r="B79" s="307" t="s">
        <v>318</v>
      </c>
      <c r="C79" s="308"/>
      <c r="D79" s="113">
        <v>0.81343677035474882</v>
      </c>
      <c r="E79" s="115">
        <v>108</v>
      </c>
      <c r="F79" s="114">
        <v>98</v>
      </c>
      <c r="G79" s="114">
        <v>123</v>
      </c>
      <c r="H79" s="114">
        <v>114</v>
      </c>
      <c r="I79" s="140">
        <v>120</v>
      </c>
      <c r="J79" s="115">
        <v>-12</v>
      </c>
      <c r="K79" s="116">
        <v>-10</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0.36152745349099946</v>
      </c>
      <c r="E81" s="143">
        <v>48</v>
      </c>
      <c r="F81" s="144">
        <v>44</v>
      </c>
      <c r="G81" s="144">
        <v>354</v>
      </c>
      <c r="H81" s="144">
        <v>37</v>
      </c>
      <c r="I81" s="145">
        <v>90</v>
      </c>
      <c r="J81" s="143">
        <v>-42</v>
      </c>
      <c r="K81" s="146">
        <v>-46.666666666666664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14781</v>
      </c>
      <c r="E11" s="114">
        <v>12553</v>
      </c>
      <c r="F11" s="114">
        <v>14884</v>
      </c>
      <c r="G11" s="114">
        <v>12572</v>
      </c>
      <c r="H11" s="140">
        <v>13929</v>
      </c>
      <c r="I11" s="115">
        <v>852</v>
      </c>
      <c r="J11" s="116">
        <v>6.1167348696963169</v>
      </c>
    </row>
    <row r="12" spans="1:15" s="110" customFormat="1" ht="24.95" customHeight="1" x14ac:dyDescent="0.2">
      <c r="A12" s="193" t="s">
        <v>132</v>
      </c>
      <c r="B12" s="194" t="s">
        <v>133</v>
      </c>
      <c r="C12" s="113">
        <v>0.27061768486570598</v>
      </c>
      <c r="D12" s="115">
        <v>40</v>
      </c>
      <c r="E12" s="114">
        <v>50</v>
      </c>
      <c r="F12" s="114">
        <v>58</v>
      </c>
      <c r="G12" s="114">
        <v>25</v>
      </c>
      <c r="H12" s="140">
        <v>36</v>
      </c>
      <c r="I12" s="115">
        <v>4</v>
      </c>
      <c r="J12" s="116">
        <v>11.111111111111111</v>
      </c>
    </row>
    <row r="13" spans="1:15" s="110" customFormat="1" ht="24.95" customHeight="1" x14ac:dyDescent="0.2">
      <c r="A13" s="193" t="s">
        <v>134</v>
      </c>
      <c r="B13" s="199" t="s">
        <v>214</v>
      </c>
      <c r="C13" s="113">
        <v>0.62242067519112376</v>
      </c>
      <c r="D13" s="115">
        <v>92</v>
      </c>
      <c r="E13" s="114">
        <v>69</v>
      </c>
      <c r="F13" s="114">
        <v>66</v>
      </c>
      <c r="G13" s="114">
        <v>76</v>
      </c>
      <c r="H13" s="140">
        <v>122</v>
      </c>
      <c r="I13" s="115">
        <v>-30</v>
      </c>
      <c r="J13" s="116">
        <v>-24.590163934426229</v>
      </c>
    </row>
    <row r="14" spans="1:15" s="287" customFormat="1" ht="24.95" customHeight="1" x14ac:dyDescent="0.2">
      <c r="A14" s="193" t="s">
        <v>215</v>
      </c>
      <c r="B14" s="199" t="s">
        <v>137</v>
      </c>
      <c r="C14" s="113">
        <v>17.021852378052905</v>
      </c>
      <c r="D14" s="115">
        <v>2516</v>
      </c>
      <c r="E14" s="114">
        <v>2180</v>
      </c>
      <c r="F14" s="114">
        <v>2388</v>
      </c>
      <c r="G14" s="114">
        <v>1992</v>
      </c>
      <c r="H14" s="140">
        <v>2188</v>
      </c>
      <c r="I14" s="115">
        <v>328</v>
      </c>
      <c r="J14" s="116">
        <v>14.990859232175502</v>
      </c>
      <c r="K14" s="110"/>
      <c r="L14" s="110"/>
      <c r="M14" s="110"/>
      <c r="N14" s="110"/>
      <c r="O14" s="110"/>
    </row>
    <row r="15" spans="1:15" s="110" customFormat="1" ht="24.95" customHeight="1" x14ac:dyDescent="0.2">
      <c r="A15" s="193" t="s">
        <v>216</v>
      </c>
      <c r="B15" s="199" t="s">
        <v>217</v>
      </c>
      <c r="C15" s="113">
        <v>1.2110141397740342</v>
      </c>
      <c r="D15" s="115">
        <v>179</v>
      </c>
      <c r="E15" s="114">
        <v>256</v>
      </c>
      <c r="F15" s="114">
        <v>369</v>
      </c>
      <c r="G15" s="114">
        <v>315</v>
      </c>
      <c r="H15" s="140">
        <v>287</v>
      </c>
      <c r="I15" s="115">
        <v>-108</v>
      </c>
      <c r="J15" s="116">
        <v>-37.630662020905923</v>
      </c>
    </row>
    <row r="16" spans="1:15" s="287" customFormat="1" ht="24.95" customHeight="1" x14ac:dyDescent="0.2">
      <c r="A16" s="193" t="s">
        <v>218</v>
      </c>
      <c r="B16" s="199" t="s">
        <v>141</v>
      </c>
      <c r="C16" s="113">
        <v>13.375279074487517</v>
      </c>
      <c r="D16" s="115">
        <v>1977</v>
      </c>
      <c r="E16" s="114">
        <v>1634</v>
      </c>
      <c r="F16" s="114">
        <v>1797</v>
      </c>
      <c r="G16" s="114">
        <v>1479</v>
      </c>
      <c r="H16" s="140">
        <v>1633</v>
      </c>
      <c r="I16" s="115">
        <v>344</v>
      </c>
      <c r="J16" s="116">
        <v>21.06552357624005</v>
      </c>
      <c r="K16" s="110"/>
      <c r="L16" s="110"/>
      <c r="M16" s="110"/>
      <c r="N16" s="110"/>
      <c r="O16" s="110"/>
    </row>
    <row r="17" spans="1:15" s="110" customFormat="1" ht="24.95" customHeight="1" x14ac:dyDescent="0.2">
      <c r="A17" s="193" t="s">
        <v>142</v>
      </c>
      <c r="B17" s="199" t="s">
        <v>220</v>
      </c>
      <c r="C17" s="113">
        <v>2.4355591637913538</v>
      </c>
      <c r="D17" s="115">
        <v>360</v>
      </c>
      <c r="E17" s="114">
        <v>290</v>
      </c>
      <c r="F17" s="114">
        <v>222</v>
      </c>
      <c r="G17" s="114">
        <v>198</v>
      </c>
      <c r="H17" s="140">
        <v>268</v>
      </c>
      <c r="I17" s="115">
        <v>92</v>
      </c>
      <c r="J17" s="116">
        <v>34.328358208955223</v>
      </c>
    </row>
    <row r="18" spans="1:15" s="287" customFormat="1" ht="24.95" customHeight="1" x14ac:dyDescent="0.2">
      <c r="A18" s="201" t="s">
        <v>144</v>
      </c>
      <c r="B18" s="202" t="s">
        <v>145</v>
      </c>
      <c r="C18" s="113">
        <v>5.3176375076111224</v>
      </c>
      <c r="D18" s="115">
        <v>786</v>
      </c>
      <c r="E18" s="114">
        <v>636</v>
      </c>
      <c r="F18" s="114">
        <v>784</v>
      </c>
      <c r="G18" s="114">
        <v>740</v>
      </c>
      <c r="H18" s="140">
        <v>784</v>
      </c>
      <c r="I18" s="115">
        <v>2</v>
      </c>
      <c r="J18" s="116">
        <v>0.25510204081632654</v>
      </c>
      <c r="K18" s="110"/>
      <c r="L18" s="110"/>
      <c r="M18" s="110"/>
      <c r="N18" s="110"/>
      <c r="O18" s="110"/>
    </row>
    <row r="19" spans="1:15" s="110" customFormat="1" ht="24.95" customHeight="1" x14ac:dyDescent="0.2">
      <c r="A19" s="193" t="s">
        <v>146</v>
      </c>
      <c r="B19" s="199" t="s">
        <v>147</v>
      </c>
      <c r="C19" s="113">
        <v>16.521209661051351</v>
      </c>
      <c r="D19" s="115">
        <v>2442</v>
      </c>
      <c r="E19" s="114">
        <v>1683</v>
      </c>
      <c r="F19" s="114">
        <v>1987</v>
      </c>
      <c r="G19" s="114">
        <v>1640</v>
      </c>
      <c r="H19" s="140">
        <v>2127</v>
      </c>
      <c r="I19" s="115">
        <v>315</v>
      </c>
      <c r="J19" s="116">
        <v>14.809590973201692</v>
      </c>
    </row>
    <row r="20" spans="1:15" s="287" customFormat="1" ht="24.95" customHeight="1" x14ac:dyDescent="0.2">
      <c r="A20" s="193" t="s">
        <v>148</v>
      </c>
      <c r="B20" s="199" t="s">
        <v>149</v>
      </c>
      <c r="C20" s="113">
        <v>7.0089980380217849</v>
      </c>
      <c r="D20" s="115">
        <v>1036</v>
      </c>
      <c r="E20" s="114">
        <v>808</v>
      </c>
      <c r="F20" s="114">
        <v>983</v>
      </c>
      <c r="G20" s="114">
        <v>857</v>
      </c>
      <c r="H20" s="140">
        <v>911</v>
      </c>
      <c r="I20" s="115">
        <v>125</v>
      </c>
      <c r="J20" s="116">
        <v>13.721185510428102</v>
      </c>
      <c r="K20" s="110"/>
      <c r="L20" s="110"/>
      <c r="M20" s="110"/>
      <c r="N20" s="110"/>
      <c r="O20" s="110"/>
    </row>
    <row r="21" spans="1:15" s="110" customFormat="1" ht="24.95" customHeight="1" x14ac:dyDescent="0.2">
      <c r="A21" s="201" t="s">
        <v>150</v>
      </c>
      <c r="B21" s="202" t="s">
        <v>151</v>
      </c>
      <c r="C21" s="113">
        <v>4.2960557472430825</v>
      </c>
      <c r="D21" s="115">
        <v>635</v>
      </c>
      <c r="E21" s="114">
        <v>712</v>
      </c>
      <c r="F21" s="114">
        <v>632</v>
      </c>
      <c r="G21" s="114">
        <v>561</v>
      </c>
      <c r="H21" s="140">
        <v>642</v>
      </c>
      <c r="I21" s="115">
        <v>-7</v>
      </c>
      <c r="J21" s="116">
        <v>-1.0903426791277258</v>
      </c>
    </row>
    <row r="22" spans="1:15" s="110" customFormat="1" ht="24.95" customHeight="1" x14ac:dyDescent="0.2">
      <c r="A22" s="201" t="s">
        <v>152</v>
      </c>
      <c r="B22" s="199" t="s">
        <v>153</v>
      </c>
      <c r="C22" s="113">
        <v>0.97422366551654149</v>
      </c>
      <c r="D22" s="115">
        <v>144</v>
      </c>
      <c r="E22" s="114">
        <v>91</v>
      </c>
      <c r="F22" s="114">
        <v>170</v>
      </c>
      <c r="G22" s="114">
        <v>149</v>
      </c>
      <c r="H22" s="140">
        <v>142</v>
      </c>
      <c r="I22" s="115">
        <v>2</v>
      </c>
      <c r="J22" s="116">
        <v>1.408450704225352</v>
      </c>
    </row>
    <row r="23" spans="1:15" s="110" customFormat="1" ht="24.95" customHeight="1" x14ac:dyDescent="0.2">
      <c r="A23" s="193" t="s">
        <v>154</v>
      </c>
      <c r="B23" s="199" t="s">
        <v>155</v>
      </c>
      <c r="C23" s="113">
        <v>1.1501251606792504</v>
      </c>
      <c r="D23" s="115">
        <v>170</v>
      </c>
      <c r="E23" s="114">
        <v>90</v>
      </c>
      <c r="F23" s="114">
        <v>102</v>
      </c>
      <c r="G23" s="114">
        <v>112</v>
      </c>
      <c r="H23" s="140">
        <v>169</v>
      </c>
      <c r="I23" s="115">
        <v>1</v>
      </c>
      <c r="J23" s="116">
        <v>0.59171597633136097</v>
      </c>
    </row>
    <row r="24" spans="1:15" s="110" customFormat="1" ht="24.95" customHeight="1" x14ac:dyDescent="0.2">
      <c r="A24" s="193" t="s">
        <v>156</v>
      </c>
      <c r="B24" s="199" t="s">
        <v>221</v>
      </c>
      <c r="C24" s="113">
        <v>6.745145795277721</v>
      </c>
      <c r="D24" s="115">
        <v>997</v>
      </c>
      <c r="E24" s="114">
        <v>474</v>
      </c>
      <c r="F24" s="114">
        <v>702</v>
      </c>
      <c r="G24" s="114">
        <v>539</v>
      </c>
      <c r="H24" s="140">
        <v>671</v>
      </c>
      <c r="I24" s="115">
        <v>326</v>
      </c>
      <c r="J24" s="116">
        <v>48.584202682563337</v>
      </c>
    </row>
    <row r="25" spans="1:15" s="110" customFormat="1" ht="24.95" customHeight="1" x14ac:dyDescent="0.2">
      <c r="A25" s="193" t="s">
        <v>222</v>
      </c>
      <c r="B25" s="204" t="s">
        <v>159</v>
      </c>
      <c r="C25" s="113">
        <v>4.7019822745416411</v>
      </c>
      <c r="D25" s="115">
        <v>695</v>
      </c>
      <c r="E25" s="114">
        <v>569</v>
      </c>
      <c r="F25" s="114">
        <v>736</v>
      </c>
      <c r="G25" s="114">
        <v>650</v>
      </c>
      <c r="H25" s="140">
        <v>796</v>
      </c>
      <c r="I25" s="115">
        <v>-101</v>
      </c>
      <c r="J25" s="116">
        <v>-12.688442211055277</v>
      </c>
    </row>
    <row r="26" spans="1:15" s="110" customFormat="1" ht="24.95" customHeight="1" x14ac:dyDescent="0.2">
      <c r="A26" s="201">
        <v>782.78300000000002</v>
      </c>
      <c r="B26" s="203" t="s">
        <v>160</v>
      </c>
      <c r="C26" s="113">
        <v>11.217103037683513</v>
      </c>
      <c r="D26" s="115">
        <v>1658</v>
      </c>
      <c r="E26" s="114">
        <v>1983</v>
      </c>
      <c r="F26" s="114">
        <v>2064</v>
      </c>
      <c r="G26" s="114">
        <v>1639</v>
      </c>
      <c r="H26" s="140">
        <v>1622</v>
      </c>
      <c r="I26" s="115">
        <v>36</v>
      </c>
      <c r="J26" s="116">
        <v>2.219482120838471</v>
      </c>
    </row>
    <row r="27" spans="1:15" s="110" customFormat="1" ht="24.95" customHeight="1" x14ac:dyDescent="0.2">
      <c r="A27" s="193" t="s">
        <v>161</v>
      </c>
      <c r="B27" s="199" t="s">
        <v>162</v>
      </c>
      <c r="C27" s="113">
        <v>2.354373858331642</v>
      </c>
      <c r="D27" s="115">
        <v>348</v>
      </c>
      <c r="E27" s="114">
        <v>339</v>
      </c>
      <c r="F27" s="114">
        <v>507</v>
      </c>
      <c r="G27" s="114">
        <v>422</v>
      </c>
      <c r="H27" s="140">
        <v>396</v>
      </c>
      <c r="I27" s="115">
        <v>-48</v>
      </c>
      <c r="J27" s="116">
        <v>-12.121212121212121</v>
      </c>
    </row>
    <row r="28" spans="1:15" s="110" customFormat="1" ht="24.95" customHeight="1" x14ac:dyDescent="0.2">
      <c r="A28" s="193" t="s">
        <v>163</v>
      </c>
      <c r="B28" s="199" t="s">
        <v>164</v>
      </c>
      <c r="C28" s="113">
        <v>2.9023746701846966</v>
      </c>
      <c r="D28" s="115">
        <v>429</v>
      </c>
      <c r="E28" s="114">
        <v>339</v>
      </c>
      <c r="F28" s="114">
        <v>514</v>
      </c>
      <c r="G28" s="114">
        <v>446</v>
      </c>
      <c r="H28" s="140">
        <v>399</v>
      </c>
      <c r="I28" s="115">
        <v>30</v>
      </c>
      <c r="J28" s="116">
        <v>7.518796992481203</v>
      </c>
    </row>
    <row r="29" spans="1:15" s="110" customFormat="1" ht="24.95" customHeight="1" x14ac:dyDescent="0.2">
      <c r="A29" s="193">
        <v>86</v>
      </c>
      <c r="B29" s="199" t="s">
        <v>165</v>
      </c>
      <c r="C29" s="113">
        <v>6.6707259319396526</v>
      </c>
      <c r="D29" s="115">
        <v>986</v>
      </c>
      <c r="E29" s="114">
        <v>794</v>
      </c>
      <c r="F29" s="114">
        <v>987</v>
      </c>
      <c r="G29" s="114">
        <v>884</v>
      </c>
      <c r="H29" s="140">
        <v>1086</v>
      </c>
      <c r="I29" s="115">
        <v>-100</v>
      </c>
      <c r="J29" s="116">
        <v>-9.2081031307550649</v>
      </c>
    </row>
    <row r="30" spans="1:15" s="110" customFormat="1" ht="24.95" customHeight="1" x14ac:dyDescent="0.2">
      <c r="A30" s="193">
        <v>87.88</v>
      </c>
      <c r="B30" s="204" t="s">
        <v>166</v>
      </c>
      <c r="C30" s="113">
        <v>7.2051958595494217</v>
      </c>
      <c r="D30" s="115">
        <v>1065</v>
      </c>
      <c r="E30" s="114">
        <v>1043</v>
      </c>
      <c r="F30" s="114">
        <v>1391</v>
      </c>
      <c r="G30" s="114">
        <v>1267</v>
      </c>
      <c r="H30" s="140">
        <v>1178</v>
      </c>
      <c r="I30" s="115">
        <v>-113</v>
      </c>
      <c r="J30" s="116">
        <v>-9.5925297113752119</v>
      </c>
    </row>
    <row r="31" spans="1:15" s="110" customFormat="1" ht="24.95" customHeight="1" x14ac:dyDescent="0.2">
      <c r="A31" s="193" t="s">
        <v>167</v>
      </c>
      <c r="B31" s="199" t="s">
        <v>168</v>
      </c>
      <c r="C31" s="113">
        <v>5.0199580542588462</v>
      </c>
      <c r="D31" s="115">
        <v>742</v>
      </c>
      <c r="E31" s="114">
        <v>693</v>
      </c>
      <c r="F31" s="114">
        <v>813</v>
      </c>
      <c r="G31" s="114">
        <v>573</v>
      </c>
      <c r="H31" s="140">
        <v>660</v>
      </c>
      <c r="I31" s="115">
        <v>82</v>
      </c>
      <c r="J31" s="116">
        <v>12.424242424242424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0.27061768486570598</v>
      </c>
      <c r="D34" s="115">
        <v>40</v>
      </c>
      <c r="E34" s="114">
        <v>50</v>
      </c>
      <c r="F34" s="114">
        <v>58</v>
      </c>
      <c r="G34" s="114">
        <v>25</v>
      </c>
      <c r="H34" s="140">
        <v>36</v>
      </c>
      <c r="I34" s="115">
        <v>4</v>
      </c>
      <c r="J34" s="116">
        <v>11.111111111111111</v>
      </c>
    </row>
    <row r="35" spans="1:10" s="110" customFormat="1" ht="24.95" customHeight="1" x14ac:dyDescent="0.2">
      <c r="A35" s="292" t="s">
        <v>171</v>
      </c>
      <c r="B35" s="293" t="s">
        <v>172</v>
      </c>
      <c r="C35" s="113">
        <v>22.961910560855152</v>
      </c>
      <c r="D35" s="115">
        <v>3394</v>
      </c>
      <c r="E35" s="114">
        <v>2885</v>
      </c>
      <c r="F35" s="114">
        <v>3238</v>
      </c>
      <c r="G35" s="114">
        <v>2808</v>
      </c>
      <c r="H35" s="140">
        <v>3094</v>
      </c>
      <c r="I35" s="115">
        <v>300</v>
      </c>
      <c r="J35" s="116">
        <v>9.6961861667744014</v>
      </c>
    </row>
    <row r="36" spans="1:10" s="110" customFormat="1" ht="24.95" customHeight="1" x14ac:dyDescent="0.2">
      <c r="A36" s="294" t="s">
        <v>173</v>
      </c>
      <c r="B36" s="295" t="s">
        <v>174</v>
      </c>
      <c r="C36" s="125">
        <v>76.767471754279143</v>
      </c>
      <c r="D36" s="143">
        <v>11347</v>
      </c>
      <c r="E36" s="144">
        <v>9618</v>
      </c>
      <c r="F36" s="144">
        <v>11588</v>
      </c>
      <c r="G36" s="144">
        <v>9739</v>
      </c>
      <c r="H36" s="145">
        <v>10799</v>
      </c>
      <c r="I36" s="143">
        <v>548</v>
      </c>
      <c r="J36" s="146">
        <v>5.0745439392536342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14781</v>
      </c>
      <c r="F11" s="264">
        <v>12553</v>
      </c>
      <c r="G11" s="264">
        <v>14884</v>
      </c>
      <c r="H11" s="264">
        <v>12572</v>
      </c>
      <c r="I11" s="265">
        <v>13929</v>
      </c>
      <c r="J11" s="263">
        <v>852</v>
      </c>
      <c r="K11" s="266">
        <v>6.1167348696963169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25.180975576753941</v>
      </c>
      <c r="E13" s="115">
        <v>3722</v>
      </c>
      <c r="F13" s="114">
        <v>3739</v>
      </c>
      <c r="G13" s="114">
        <v>4332</v>
      </c>
      <c r="H13" s="114">
        <v>3683</v>
      </c>
      <c r="I13" s="140">
        <v>3967</v>
      </c>
      <c r="J13" s="115">
        <v>-245</v>
      </c>
      <c r="K13" s="116">
        <v>-6.1759516007058233</v>
      </c>
    </row>
    <row r="14" spans="1:17" ht="15.95" customHeight="1" x14ac:dyDescent="0.2">
      <c r="A14" s="306" t="s">
        <v>230</v>
      </c>
      <c r="B14" s="307"/>
      <c r="C14" s="308"/>
      <c r="D14" s="113">
        <v>58.196333130370071</v>
      </c>
      <c r="E14" s="115">
        <v>8602</v>
      </c>
      <c r="F14" s="114">
        <v>6949</v>
      </c>
      <c r="G14" s="114">
        <v>8106</v>
      </c>
      <c r="H14" s="114">
        <v>6805</v>
      </c>
      <c r="I14" s="140">
        <v>7702</v>
      </c>
      <c r="J14" s="115">
        <v>900</v>
      </c>
      <c r="K14" s="116">
        <v>11.685276551545053</v>
      </c>
    </row>
    <row r="15" spans="1:17" ht="15.95" customHeight="1" x14ac:dyDescent="0.2">
      <c r="A15" s="306" t="s">
        <v>231</v>
      </c>
      <c r="B15" s="307"/>
      <c r="C15" s="308"/>
      <c r="D15" s="113">
        <v>7.7531966714024758</v>
      </c>
      <c r="E15" s="115">
        <v>1146</v>
      </c>
      <c r="F15" s="114">
        <v>799</v>
      </c>
      <c r="G15" s="114">
        <v>1012</v>
      </c>
      <c r="H15" s="114">
        <v>937</v>
      </c>
      <c r="I15" s="140">
        <v>954</v>
      </c>
      <c r="J15" s="115">
        <v>192</v>
      </c>
      <c r="K15" s="116">
        <v>20.125786163522012</v>
      </c>
    </row>
    <row r="16" spans="1:17" ht="15.95" customHeight="1" x14ac:dyDescent="0.2">
      <c r="A16" s="306" t="s">
        <v>232</v>
      </c>
      <c r="B16" s="307"/>
      <c r="C16" s="308"/>
      <c r="D16" s="113">
        <v>8.2267776199174616</v>
      </c>
      <c r="E16" s="115">
        <v>1216</v>
      </c>
      <c r="F16" s="114">
        <v>978</v>
      </c>
      <c r="G16" s="114">
        <v>1198</v>
      </c>
      <c r="H16" s="114">
        <v>1037</v>
      </c>
      <c r="I16" s="140">
        <v>1204</v>
      </c>
      <c r="J16" s="115">
        <v>12</v>
      </c>
      <c r="K16" s="116">
        <v>0.99667774086378735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0.28414856910899128</v>
      </c>
      <c r="E18" s="115">
        <v>42</v>
      </c>
      <c r="F18" s="114">
        <v>36</v>
      </c>
      <c r="G18" s="114">
        <v>54</v>
      </c>
      <c r="H18" s="114">
        <v>23</v>
      </c>
      <c r="I18" s="140">
        <v>33</v>
      </c>
      <c r="J18" s="115">
        <v>9</v>
      </c>
      <c r="K18" s="116">
        <v>27.272727272727273</v>
      </c>
    </row>
    <row r="19" spans="1:11" ht="14.1" customHeight="1" x14ac:dyDescent="0.2">
      <c r="A19" s="306" t="s">
        <v>235</v>
      </c>
      <c r="B19" s="307" t="s">
        <v>236</v>
      </c>
      <c r="C19" s="308"/>
      <c r="D19" s="113">
        <v>0.12854340031121034</v>
      </c>
      <c r="E19" s="115">
        <v>19</v>
      </c>
      <c r="F19" s="114">
        <v>16</v>
      </c>
      <c r="G19" s="114">
        <v>31</v>
      </c>
      <c r="H19" s="114">
        <v>9</v>
      </c>
      <c r="I19" s="140">
        <v>16</v>
      </c>
      <c r="J19" s="115">
        <v>3</v>
      </c>
      <c r="K19" s="116">
        <v>18.75</v>
      </c>
    </row>
    <row r="20" spans="1:11" ht="14.1" customHeight="1" x14ac:dyDescent="0.2">
      <c r="A20" s="306">
        <v>12</v>
      </c>
      <c r="B20" s="307" t="s">
        <v>237</v>
      </c>
      <c r="C20" s="308"/>
      <c r="D20" s="113">
        <v>0.83891482308368848</v>
      </c>
      <c r="E20" s="115">
        <v>124</v>
      </c>
      <c r="F20" s="114">
        <v>125</v>
      </c>
      <c r="G20" s="114">
        <v>162</v>
      </c>
      <c r="H20" s="114">
        <v>131</v>
      </c>
      <c r="I20" s="140">
        <v>183</v>
      </c>
      <c r="J20" s="115">
        <v>-59</v>
      </c>
      <c r="K20" s="116">
        <v>-32.240437158469945</v>
      </c>
    </row>
    <row r="21" spans="1:11" ht="14.1" customHeight="1" x14ac:dyDescent="0.2">
      <c r="A21" s="306">
        <v>21</v>
      </c>
      <c r="B21" s="307" t="s">
        <v>238</v>
      </c>
      <c r="C21" s="308"/>
      <c r="D21" s="113">
        <v>0.13530884243285299</v>
      </c>
      <c r="E21" s="115">
        <v>20</v>
      </c>
      <c r="F21" s="114">
        <v>24</v>
      </c>
      <c r="G21" s="114">
        <v>24</v>
      </c>
      <c r="H21" s="114">
        <v>27</v>
      </c>
      <c r="I21" s="140">
        <v>27</v>
      </c>
      <c r="J21" s="115">
        <v>-7</v>
      </c>
      <c r="K21" s="116">
        <v>-25.925925925925927</v>
      </c>
    </row>
    <row r="22" spans="1:11" ht="14.1" customHeight="1" x14ac:dyDescent="0.2">
      <c r="A22" s="306">
        <v>22</v>
      </c>
      <c r="B22" s="307" t="s">
        <v>239</v>
      </c>
      <c r="C22" s="308"/>
      <c r="D22" s="113">
        <v>1.9078546783032271</v>
      </c>
      <c r="E22" s="115">
        <v>282</v>
      </c>
      <c r="F22" s="114">
        <v>273</v>
      </c>
      <c r="G22" s="114">
        <v>306</v>
      </c>
      <c r="H22" s="114">
        <v>254</v>
      </c>
      <c r="I22" s="140">
        <v>245</v>
      </c>
      <c r="J22" s="115">
        <v>37</v>
      </c>
      <c r="K22" s="116">
        <v>15.102040816326531</v>
      </c>
    </row>
    <row r="23" spans="1:11" ht="14.1" customHeight="1" x14ac:dyDescent="0.2">
      <c r="A23" s="306">
        <v>23</v>
      </c>
      <c r="B23" s="307" t="s">
        <v>240</v>
      </c>
      <c r="C23" s="308"/>
      <c r="D23" s="113">
        <v>0.77802584398890462</v>
      </c>
      <c r="E23" s="115">
        <v>115</v>
      </c>
      <c r="F23" s="114">
        <v>99</v>
      </c>
      <c r="G23" s="114">
        <v>99</v>
      </c>
      <c r="H23" s="114">
        <v>89</v>
      </c>
      <c r="I23" s="140">
        <v>74</v>
      </c>
      <c r="J23" s="115">
        <v>41</v>
      </c>
      <c r="K23" s="116">
        <v>55.405405405405403</v>
      </c>
    </row>
    <row r="24" spans="1:11" ht="14.1" customHeight="1" x14ac:dyDescent="0.2">
      <c r="A24" s="306">
        <v>24</v>
      </c>
      <c r="B24" s="307" t="s">
        <v>241</v>
      </c>
      <c r="C24" s="308"/>
      <c r="D24" s="113">
        <v>7.8952709559569714</v>
      </c>
      <c r="E24" s="115">
        <v>1167</v>
      </c>
      <c r="F24" s="114">
        <v>1081</v>
      </c>
      <c r="G24" s="114">
        <v>1185</v>
      </c>
      <c r="H24" s="114">
        <v>1135</v>
      </c>
      <c r="I24" s="140">
        <v>1161</v>
      </c>
      <c r="J24" s="115">
        <v>6</v>
      </c>
      <c r="K24" s="116">
        <v>0.51679586563307489</v>
      </c>
    </row>
    <row r="25" spans="1:11" ht="14.1" customHeight="1" x14ac:dyDescent="0.2">
      <c r="A25" s="306">
        <v>25</v>
      </c>
      <c r="B25" s="307" t="s">
        <v>242</v>
      </c>
      <c r="C25" s="308"/>
      <c r="D25" s="113">
        <v>5.3108720654894794</v>
      </c>
      <c r="E25" s="115">
        <v>785</v>
      </c>
      <c r="F25" s="114">
        <v>815</v>
      </c>
      <c r="G25" s="114">
        <v>755</v>
      </c>
      <c r="H25" s="114">
        <v>630</v>
      </c>
      <c r="I25" s="140">
        <v>699</v>
      </c>
      <c r="J25" s="115">
        <v>86</v>
      </c>
      <c r="K25" s="116">
        <v>12.303290414878397</v>
      </c>
    </row>
    <row r="26" spans="1:11" ht="14.1" customHeight="1" x14ac:dyDescent="0.2">
      <c r="A26" s="306">
        <v>26</v>
      </c>
      <c r="B26" s="307" t="s">
        <v>243</v>
      </c>
      <c r="C26" s="308"/>
      <c r="D26" s="113">
        <v>2.2664231107502877</v>
      </c>
      <c r="E26" s="115">
        <v>335</v>
      </c>
      <c r="F26" s="114">
        <v>305</v>
      </c>
      <c r="G26" s="114">
        <v>349</v>
      </c>
      <c r="H26" s="114">
        <v>295</v>
      </c>
      <c r="I26" s="140">
        <v>327</v>
      </c>
      <c r="J26" s="115">
        <v>8</v>
      </c>
      <c r="K26" s="116">
        <v>2.4464831804281344</v>
      </c>
    </row>
    <row r="27" spans="1:11" ht="14.1" customHeight="1" x14ac:dyDescent="0.2">
      <c r="A27" s="306">
        <v>27</v>
      </c>
      <c r="B27" s="307" t="s">
        <v>244</v>
      </c>
      <c r="C27" s="308"/>
      <c r="D27" s="113">
        <v>1.8672620255733712</v>
      </c>
      <c r="E27" s="115">
        <v>276</v>
      </c>
      <c r="F27" s="114">
        <v>162</v>
      </c>
      <c r="G27" s="114">
        <v>214</v>
      </c>
      <c r="H27" s="114">
        <v>194</v>
      </c>
      <c r="I27" s="140">
        <v>183</v>
      </c>
      <c r="J27" s="115">
        <v>93</v>
      </c>
      <c r="K27" s="116">
        <v>50.819672131147541</v>
      </c>
    </row>
    <row r="28" spans="1:11" ht="14.1" customHeight="1" x14ac:dyDescent="0.2">
      <c r="A28" s="306">
        <v>28</v>
      </c>
      <c r="B28" s="307" t="s">
        <v>245</v>
      </c>
      <c r="C28" s="308"/>
      <c r="D28" s="113">
        <v>0.16237061091942359</v>
      </c>
      <c r="E28" s="115">
        <v>24</v>
      </c>
      <c r="F28" s="114">
        <v>19</v>
      </c>
      <c r="G28" s="114">
        <v>31</v>
      </c>
      <c r="H28" s="114">
        <v>21</v>
      </c>
      <c r="I28" s="140">
        <v>30</v>
      </c>
      <c r="J28" s="115">
        <v>-6</v>
      </c>
      <c r="K28" s="116">
        <v>-20</v>
      </c>
    </row>
    <row r="29" spans="1:11" ht="14.1" customHeight="1" x14ac:dyDescent="0.2">
      <c r="A29" s="306">
        <v>29</v>
      </c>
      <c r="B29" s="307" t="s">
        <v>246</v>
      </c>
      <c r="C29" s="308"/>
      <c r="D29" s="113">
        <v>2.2934848792368583</v>
      </c>
      <c r="E29" s="115">
        <v>339</v>
      </c>
      <c r="F29" s="114">
        <v>278</v>
      </c>
      <c r="G29" s="114">
        <v>365</v>
      </c>
      <c r="H29" s="114">
        <v>283</v>
      </c>
      <c r="I29" s="140">
        <v>341</v>
      </c>
      <c r="J29" s="115">
        <v>-2</v>
      </c>
      <c r="K29" s="116">
        <v>-0.5865102639296188</v>
      </c>
    </row>
    <row r="30" spans="1:11" ht="14.1" customHeight="1" x14ac:dyDescent="0.2">
      <c r="A30" s="306" t="s">
        <v>247</v>
      </c>
      <c r="B30" s="307" t="s">
        <v>248</v>
      </c>
      <c r="C30" s="308"/>
      <c r="D30" s="113" t="s">
        <v>514</v>
      </c>
      <c r="E30" s="115" t="s">
        <v>514</v>
      </c>
      <c r="F30" s="114">
        <v>69</v>
      </c>
      <c r="G30" s="114">
        <v>105</v>
      </c>
      <c r="H30" s="114">
        <v>70</v>
      </c>
      <c r="I30" s="140" t="s">
        <v>514</v>
      </c>
      <c r="J30" s="115" t="s">
        <v>514</v>
      </c>
      <c r="K30" s="116" t="s">
        <v>514</v>
      </c>
    </row>
    <row r="31" spans="1:11" ht="14.1" customHeight="1" x14ac:dyDescent="0.2">
      <c r="A31" s="306" t="s">
        <v>249</v>
      </c>
      <c r="B31" s="307" t="s">
        <v>250</v>
      </c>
      <c r="C31" s="308"/>
      <c r="D31" s="113">
        <v>1.8402002570868006</v>
      </c>
      <c r="E31" s="115">
        <v>272</v>
      </c>
      <c r="F31" s="114">
        <v>209</v>
      </c>
      <c r="G31" s="114">
        <v>255</v>
      </c>
      <c r="H31" s="114">
        <v>213</v>
      </c>
      <c r="I31" s="140">
        <v>239</v>
      </c>
      <c r="J31" s="115">
        <v>33</v>
      </c>
      <c r="K31" s="116">
        <v>13.807531380753138</v>
      </c>
    </row>
    <row r="32" spans="1:11" ht="14.1" customHeight="1" x14ac:dyDescent="0.2">
      <c r="A32" s="306">
        <v>31</v>
      </c>
      <c r="B32" s="307" t="s">
        <v>251</v>
      </c>
      <c r="C32" s="308"/>
      <c r="D32" s="113">
        <v>0.27738312698734863</v>
      </c>
      <c r="E32" s="115">
        <v>41</v>
      </c>
      <c r="F32" s="114">
        <v>47</v>
      </c>
      <c r="G32" s="114">
        <v>58</v>
      </c>
      <c r="H32" s="114">
        <v>43</v>
      </c>
      <c r="I32" s="140">
        <v>55</v>
      </c>
      <c r="J32" s="115">
        <v>-14</v>
      </c>
      <c r="K32" s="116">
        <v>-25.454545454545453</v>
      </c>
    </row>
    <row r="33" spans="1:11" ht="14.1" customHeight="1" x14ac:dyDescent="0.2">
      <c r="A33" s="306">
        <v>32</v>
      </c>
      <c r="B33" s="307" t="s">
        <v>252</v>
      </c>
      <c r="C33" s="308"/>
      <c r="D33" s="113">
        <v>1.833434814965158</v>
      </c>
      <c r="E33" s="115">
        <v>271</v>
      </c>
      <c r="F33" s="114">
        <v>227</v>
      </c>
      <c r="G33" s="114">
        <v>315</v>
      </c>
      <c r="H33" s="114">
        <v>259</v>
      </c>
      <c r="I33" s="140">
        <v>228</v>
      </c>
      <c r="J33" s="115">
        <v>43</v>
      </c>
      <c r="K33" s="116">
        <v>18.859649122807017</v>
      </c>
    </row>
    <row r="34" spans="1:11" ht="14.1" customHeight="1" x14ac:dyDescent="0.2">
      <c r="A34" s="306">
        <v>33</v>
      </c>
      <c r="B34" s="307" t="s">
        <v>253</v>
      </c>
      <c r="C34" s="308"/>
      <c r="D34" s="113">
        <v>1.3801501928151005</v>
      </c>
      <c r="E34" s="115">
        <v>204</v>
      </c>
      <c r="F34" s="114">
        <v>218</v>
      </c>
      <c r="G34" s="114">
        <v>205</v>
      </c>
      <c r="H34" s="114">
        <v>147</v>
      </c>
      <c r="I34" s="140">
        <v>234</v>
      </c>
      <c r="J34" s="115">
        <v>-30</v>
      </c>
      <c r="K34" s="116">
        <v>-12.820512820512821</v>
      </c>
    </row>
    <row r="35" spans="1:11" ht="14.1" customHeight="1" x14ac:dyDescent="0.2">
      <c r="A35" s="306">
        <v>34</v>
      </c>
      <c r="B35" s="307" t="s">
        <v>254</v>
      </c>
      <c r="C35" s="308"/>
      <c r="D35" s="113">
        <v>2.4287937216697113</v>
      </c>
      <c r="E35" s="115">
        <v>359</v>
      </c>
      <c r="F35" s="114">
        <v>284</v>
      </c>
      <c r="G35" s="114">
        <v>331</v>
      </c>
      <c r="H35" s="114">
        <v>387</v>
      </c>
      <c r="I35" s="140">
        <v>377</v>
      </c>
      <c r="J35" s="115">
        <v>-18</v>
      </c>
      <c r="K35" s="116">
        <v>-4.7745358090185679</v>
      </c>
    </row>
    <row r="36" spans="1:11" ht="14.1" customHeight="1" x14ac:dyDescent="0.2">
      <c r="A36" s="306">
        <v>41</v>
      </c>
      <c r="B36" s="307" t="s">
        <v>255</v>
      </c>
      <c r="C36" s="308"/>
      <c r="D36" s="113">
        <v>0.64271700155605171</v>
      </c>
      <c r="E36" s="115">
        <v>95</v>
      </c>
      <c r="F36" s="114">
        <v>60</v>
      </c>
      <c r="G36" s="114">
        <v>67</v>
      </c>
      <c r="H36" s="114">
        <v>65</v>
      </c>
      <c r="I36" s="140">
        <v>71</v>
      </c>
      <c r="J36" s="115">
        <v>24</v>
      </c>
      <c r="K36" s="116">
        <v>33.802816901408448</v>
      </c>
    </row>
    <row r="37" spans="1:11" ht="14.1" customHeight="1" x14ac:dyDescent="0.2">
      <c r="A37" s="306">
        <v>42</v>
      </c>
      <c r="B37" s="307" t="s">
        <v>256</v>
      </c>
      <c r="C37" s="308"/>
      <c r="D37" s="113">
        <v>9.4716189702997097E-2</v>
      </c>
      <c r="E37" s="115">
        <v>14</v>
      </c>
      <c r="F37" s="114" t="s">
        <v>514</v>
      </c>
      <c r="G37" s="114">
        <v>20</v>
      </c>
      <c r="H37" s="114">
        <v>13</v>
      </c>
      <c r="I37" s="140" t="s">
        <v>514</v>
      </c>
      <c r="J37" s="115" t="s">
        <v>514</v>
      </c>
      <c r="K37" s="116" t="s">
        <v>514</v>
      </c>
    </row>
    <row r="38" spans="1:11" ht="14.1" customHeight="1" x14ac:dyDescent="0.2">
      <c r="A38" s="306">
        <v>43</v>
      </c>
      <c r="B38" s="307" t="s">
        <v>257</v>
      </c>
      <c r="C38" s="308"/>
      <c r="D38" s="113">
        <v>0.85244570732697378</v>
      </c>
      <c r="E38" s="115">
        <v>126</v>
      </c>
      <c r="F38" s="114">
        <v>89</v>
      </c>
      <c r="G38" s="114">
        <v>136</v>
      </c>
      <c r="H38" s="114">
        <v>102</v>
      </c>
      <c r="I38" s="140">
        <v>113</v>
      </c>
      <c r="J38" s="115">
        <v>13</v>
      </c>
      <c r="K38" s="116">
        <v>11.504424778761061</v>
      </c>
    </row>
    <row r="39" spans="1:11" ht="14.1" customHeight="1" x14ac:dyDescent="0.2">
      <c r="A39" s="306">
        <v>51</v>
      </c>
      <c r="B39" s="307" t="s">
        <v>258</v>
      </c>
      <c r="C39" s="308"/>
      <c r="D39" s="113">
        <v>9.2077667275556454</v>
      </c>
      <c r="E39" s="115">
        <v>1361</v>
      </c>
      <c r="F39" s="114">
        <v>1323</v>
      </c>
      <c r="G39" s="114">
        <v>1436</v>
      </c>
      <c r="H39" s="114">
        <v>1297</v>
      </c>
      <c r="I39" s="140">
        <v>1350</v>
      </c>
      <c r="J39" s="115">
        <v>11</v>
      </c>
      <c r="K39" s="116">
        <v>0.81481481481481477</v>
      </c>
    </row>
    <row r="40" spans="1:11" ht="14.1" customHeight="1" x14ac:dyDescent="0.2">
      <c r="A40" s="306" t="s">
        <v>259</v>
      </c>
      <c r="B40" s="307" t="s">
        <v>260</v>
      </c>
      <c r="C40" s="308"/>
      <c r="D40" s="113">
        <v>8.592111494486165</v>
      </c>
      <c r="E40" s="115">
        <v>1270</v>
      </c>
      <c r="F40" s="114">
        <v>1219</v>
      </c>
      <c r="G40" s="114">
        <v>1330</v>
      </c>
      <c r="H40" s="114">
        <v>1205</v>
      </c>
      <c r="I40" s="140">
        <v>1219</v>
      </c>
      <c r="J40" s="115">
        <v>51</v>
      </c>
      <c r="K40" s="116">
        <v>4.1837571780147664</v>
      </c>
    </row>
    <row r="41" spans="1:11" ht="14.1" customHeight="1" x14ac:dyDescent="0.2">
      <c r="A41" s="306"/>
      <c r="B41" s="307" t="s">
        <v>261</v>
      </c>
      <c r="C41" s="308"/>
      <c r="D41" s="113">
        <v>7.3743319125904874</v>
      </c>
      <c r="E41" s="115">
        <v>1090</v>
      </c>
      <c r="F41" s="114">
        <v>1069</v>
      </c>
      <c r="G41" s="114">
        <v>1076</v>
      </c>
      <c r="H41" s="114">
        <v>1027</v>
      </c>
      <c r="I41" s="140">
        <v>1061</v>
      </c>
      <c r="J41" s="115">
        <v>29</v>
      </c>
      <c r="K41" s="116">
        <v>2.7332704995287465</v>
      </c>
    </row>
    <row r="42" spans="1:11" ht="14.1" customHeight="1" x14ac:dyDescent="0.2">
      <c r="A42" s="306">
        <v>52</v>
      </c>
      <c r="B42" s="307" t="s">
        <v>262</v>
      </c>
      <c r="C42" s="308"/>
      <c r="D42" s="113">
        <v>5.5341316555036872</v>
      </c>
      <c r="E42" s="115">
        <v>818</v>
      </c>
      <c r="F42" s="114">
        <v>621</v>
      </c>
      <c r="G42" s="114">
        <v>696</v>
      </c>
      <c r="H42" s="114">
        <v>645</v>
      </c>
      <c r="I42" s="140">
        <v>713</v>
      </c>
      <c r="J42" s="115">
        <v>105</v>
      </c>
      <c r="K42" s="116">
        <v>14.726507713884994</v>
      </c>
    </row>
    <row r="43" spans="1:11" ht="14.1" customHeight="1" x14ac:dyDescent="0.2">
      <c r="A43" s="306" t="s">
        <v>263</v>
      </c>
      <c r="B43" s="307" t="s">
        <v>264</v>
      </c>
      <c r="C43" s="308"/>
      <c r="D43" s="113">
        <v>4.9252418645558489</v>
      </c>
      <c r="E43" s="115">
        <v>728</v>
      </c>
      <c r="F43" s="114">
        <v>534</v>
      </c>
      <c r="G43" s="114">
        <v>590</v>
      </c>
      <c r="H43" s="114">
        <v>551</v>
      </c>
      <c r="I43" s="140">
        <v>625</v>
      </c>
      <c r="J43" s="115">
        <v>103</v>
      </c>
      <c r="K43" s="116">
        <v>16.48</v>
      </c>
    </row>
    <row r="44" spans="1:11" ht="14.1" customHeight="1" x14ac:dyDescent="0.2">
      <c r="A44" s="306">
        <v>53</v>
      </c>
      <c r="B44" s="307" t="s">
        <v>265</v>
      </c>
      <c r="C44" s="308"/>
      <c r="D44" s="113">
        <v>1.0689398552195386</v>
      </c>
      <c r="E44" s="115">
        <v>158</v>
      </c>
      <c r="F44" s="114">
        <v>136</v>
      </c>
      <c r="G44" s="114">
        <v>158</v>
      </c>
      <c r="H44" s="114">
        <v>94</v>
      </c>
      <c r="I44" s="140">
        <v>127</v>
      </c>
      <c r="J44" s="115">
        <v>31</v>
      </c>
      <c r="K44" s="116">
        <v>24.409448818897637</v>
      </c>
    </row>
    <row r="45" spans="1:11" ht="14.1" customHeight="1" x14ac:dyDescent="0.2">
      <c r="A45" s="306" t="s">
        <v>266</v>
      </c>
      <c r="B45" s="307" t="s">
        <v>267</v>
      </c>
      <c r="C45" s="308"/>
      <c r="D45" s="113">
        <v>1.0554089709762533</v>
      </c>
      <c r="E45" s="115">
        <v>156</v>
      </c>
      <c r="F45" s="114">
        <v>122</v>
      </c>
      <c r="G45" s="114">
        <v>146</v>
      </c>
      <c r="H45" s="114">
        <v>91</v>
      </c>
      <c r="I45" s="140">
        <v>123</v>
      </c>
      <c r="J45" s="115">
        <v>33</v>
      </c>
      <c r="K45" s="116">
        <v>26.829268292682926</v>
      </c>
    </row>
    <row r="46" spans="1:11" ht="14.1" customHeight="1" x14ac:dyDescent="0.2">
      <c r="A46" s="306">
        <v>54</v>
      </c>
      <c r="B46" s="307" t="s">
        <v>268</v>
      </c>
      <c r="C46" s="308"/>
      <c r="D46" s="113">
        <v>3.4097828293078951</v>
      </c>
      <c r="E46" s="115">
        <v>504</v>
      </c>
      <c r="F46" s="114">
        <v>442</v>
      </c>
      <c r="G46" s="114">
        <v>468</v>
      </c>
      <c r="H46" s="114">
        <v>398</v>
      </c>
      <c r="I46" s="140">
        <v>509</v>
      </c>
      <c r="J46" s="115">
        <v>-5</v>
      </c>
      <c r="K46" s="116">
        <v>-0.98231827111984282</v>
      </c>
    </row>
    <row r="47" spans="1:11" ht="14.1" customHeight="1" x14ac:dyDescent="0.2">
      <c r="A47" s="306">
        <v>61</v>
      </c>
      <c r="B47" s="307" t="s">
        <v>269</v>
      </c>
      <c r="C47" s="308"/>
      <c r="D47" s="113">
        <v>2.3137812056017859</v>
      </c>
      <c r="E47" s="115">
        <v>342</v>
      </c>
      <c r="F47" s="114">
        <v>264</v>
      </c>
      <c r="G47" s="114">
        <v>358</v>
      </c>
      <c r="H47" s="114">
        <v>253</v>
      </c>
      <c r="I47" s="140">
        <v>297</v>
      </c>
      <c r="J47" s="115">
        <v>45</v>
      </c>
      <c r="K47" s="116">
        <v>15.151515151515152</v>
      </c>
    </row>
    <row r="48" spans="1:11" ht="14.1" customHeight="1" x14ac:dyDescent="0.2">
      <c r="A48" s="306">
        <v>62</v>
      </c>
      <c r="B48" s="307" t="s">
        <v>270</v>
      </c>
      <c r="C48" s="308"/>
      <c r="D48" s="113">
        <v>10.29023746701847</v>
      </c>
      <c r="E48" s="115">
        <v>1521</v>
      </c>
      <c r="F48" s="114">
        <v>986</v>
      </c>
      <c r="G48" s="114">
        <v>1157</v>
      </c>
      <c r="H48" s="114">
        <v>937</v>
      </c>
      <c r="I48" s="140">
        <v>1186</v>
      </c>
      <c r="J48" s="115">
        <v>335</v>
      </c>
      <c r="K48" s="116">
        <v>28.246205733558178</v>
      </c>
    </row>
    <row r="49" spans="1:11" ht="14.1" customHeight="1" x14ac:dyDescent="0.2">
      <c r="A49" s="306">
        <v>63</v>
      </c>
      <c r="B49" s="307" t="s">
        <v>271</v>
      </c>
      <c r="C49" s="308"/>
      <c r="D49" s="113">
        <v>2.6520533116839187</v>
      </c>
      <c r="E49" s="115">
        <v>392</v>
      </c>
      <c r="F49" s="114">
        <v>393</v>
      </c>
      <c r="G49" s="114">
        <v>419</v>
      </c>
      <c r="H49" s="114">
        <v>331</v>
      </c>
      <c r="I49" s="140">
        <v>421</v>
      </c>
      <c r="J49" s="115">
        <v>-29</v>
      </c>
      <c r="K49" s="116">
        <v>-6.8883610451306412</v>
      </c>
    </row>
    <row r="50" spans="1:11" ht="14.1" customHeight="1" x14ac:dyDescent="0.2">
      <c r="A50" s="306" t="s">
        <v>272</v>
      </c>
      <c r="B50" s="307" t="s">
        <v>273</v>
      </c>
      <c r="C50" s="308"/>
      <c r="D50" s="113">
        <v>0.18943237940599419</v>
      </c>
      <c r="E50" s="115">
        <v>28</v>
      </c>
      <c r="F50" s="114">
        <v>36</v>
      </c>
      <c r="G50" s="114">
        <v>55</v>
      </c>
      <c r="H50" s="114">
        <v>37</v>
      </c>
      <c r="I50" s="140">
        <v>61</v>
      </c>
      <c r="J50" s="115">
        <v>-33</v>
      </c>
      <c r="K50" s="116">
        <v>-54.098360655737707</v>
      </c>
    </row>
    <row r="51" spans="1:11" ht="14.1" customHeight="1" x14ac:dyDescent="0.2">
      <c r="A51" s="306" t="s">
        <v>274</v>
      </c>
      <c r="B51" s="307" t="s">
        <v>275</v>
      </c>
      <c r="C51" s="308"/>
      <c r="D51" s="113">
        <v>2.0905216155875785</v>
      </c>
      <c r="E51" s="115">
        <v>309</v>
      </c>
      <c r="F51" s="114">
        <v>302</v>
      </c>
      <c r="G51" s="114">
        <v>311</v>
      </c>
      <c r="H51" s="114">
        <v>255</v>
      </c>
      <c r="I51" s="140">
        <v>294</v>
      </c>
      <c r="J51" s="115">
        <v>15</v>
      </c>
      <c r="K51" s="116">
        <v>5.1020408163265305</v>
      </c>
    </row>
    <row r="52" spans="1:11" ht="14.1" customHeight="1" x14ac:dyDescent="0.2">
      <c r="A52" s="306">
        <v>71</v>
      </c>
      <c r="B52" s="307" t="s">
        <v>276</v>
      </c>
      <c r="C52" s="308"/>
      <c r="D52" s="113">
        <v>8.7003585684324474</v>
      </c>
      <c r="E52" s="115">
        <v>1286</v>
      </c>
      <c r="F52" s="114">
        <v>865</v>
      </c>
      <c r="G52" s="114">
        <v>1185</v>
      </c>
      <c r="H52" s="114">
        <v>950</v>
      </c>
      <c r="I52" s="140">
        <v>1207</v>
      </c>
      <c r="J52" s="115">
        <v>79</v>
      </c>
      <c r="K52" s="116">
        <v>6.5451532725766359</v>
      </c>
    </row>
    <row r="53" spans="1:11" ht="14.1" customHeight="1" x14ac:dyDescent="0.2">
      <c r="A53" s="306" t="s">
        <v>277</v>
      </c>
      <c r="B53" s="307" t="s">
        <v>278</v>
      </c>
      <c r="C53" s="308"/>
      <c r="D53" s="113">
        <v>3.2541776605101145</v>
      </c>
      <c r="E53" s="115">
        <v>481</v>
      </c>
      <c r="F53" s="114">
        <v>312</v>
      </c>
      <c r="G53" s="114">
        <v>454</v>
      </c>
      <c r="H53" s="114">
        <v>334</v>
      </c>
      <c r="I53" s="140">
        <v>422</v>
      </c>
      <c r="J53" s="115">
        <v>59</v>
      </c>
      <c r="K53" s="116">
        <v>13.981042654028435</v>
      </c>
    </row>
    <row r="54" spans="1:11" ht="14.1" customHeight="1" x14ac:dyDescent="0.2">
      <c r="A54" s="306" t="s">
        <v>279</v>
      </c>
      <c r="B54" s="307" t="s">
        <v>280</v>
      </c>
      <c r="C54" s="308"/>
      <c r="D54" s="113">
        <v>4.5057844530140043</v>
      </c>
      <c r="E54" s="115">
        <v>666</v>
      </c>
      <c r="F54" s="114">
        <v>451</v>
      </c>
      <c r="G54" s="114">
        <v>638</v>
      </c>
      <c r="H54" s="114">
        <v>533</v>
      </c>
      <c r="I54" s="140">
        <v>649</v>
      </c>
      <c r="J54" s="115">
        <v>17</v>
      </c>
      <c r="K54" s="116">
        <v>2.6194144838212634</v>
      </c>
    </row>
    <row r="55" spans="1:11" ht="14.1" customHeight="1" x14ac:dyDescent="0.2">
      <c r="A55" s="306">
        <v>72</v>
      </c>
      <c r="B55" s="307" t="s">
        <v>281</v>
      </c>
      <c r="C55" s="308"/>
      <c r="D55" s="113">
        <v>2.0566944049793654</v>
      </c>
      <c r="E55" s="115">
        <v>304</v>
      </c>
      <c r="F55" s="114">
        <v>177</v>
      </c>
      <c r="G55" s="114">
        <v>223</v>
      </c>
      <c r="H55" s="114">
        <v>189</v>
      </c>
      <c r="I55" s="140">
        <v>292</v>
      </c>
      <c r="J55" s="115">
        <v>12</v>
      </c>
      <c r="K55" s="116">
        <v>4.1095890410958908</v>
      </c>
    </row>
    <row r="56" spans="1:11" ht="14.1" customHeight="1" x14ac:dyDescent="0.2">
      <c r="A56" s="306" t="s">
        <v>282</v>
      </c>
      <c r="B56" s="307" t="s">
        <v>283</v>
      </c>
      <c r="C56" s="308"/>
      <c r="D56" s="113">
        <v>0.95392733915161354</v>
      </c>
      <c r="E56" s="115">
        <v>141</v>
      </c>
      <c r="F56" s="114">
        <v>68</v>
      </c>
      <c r="G56" s="114">
        <v>82</v>
      </c>
      <c r="H56" s="114">
        <v>89</v>
      </c>
      <c r="I56" s="140">
        <v>140</v>
      </c>
      <c r="J56" s="115">
        <v>1</v>
      </c>
      <c r="K56" s="116">
        <v>0.7142857142857143</v>
      </c>
    </row>
    <row r="57" spans="1:11" ht="14.1" customHeight="1" x14ac:dyDescent="0.2">
      <c r="A57" s="306" t="s">
        <v>284</v>
      </c>
      <c r="B57" s="307" t="s">
        <v>285</v>
      </c>
      <c r="C57" s="308"/>
      <c r="D57" s="113">
        <v>0.69684053852919292</v>
      </c>
      <c r="E57" s="115">
        <v>103</v>
      </c>
      <c r="F57" s="114">
        <v>70</v>
      </c>
      <c r="G57" s="114">
        <v>89</v>
      </c>
      <c r="H57" s="114">
        <v>70</v>
      </c>
      <c r="I57" s="140">
        <v>98</v>
      </c>
      <c r="J57" s="115">
        <v>5</v>
      </c>
      <c r="K57" s="116">
        <v>5.1020408163265305</v>
      </c>
    </row>
    <row r="58" spans="1:11" ht="14.1" customHeight="1" x14ac:dyDescent="0.2">
      <c r="A58" s="306">
        <v>73</v>
      </c>
      <c r="B58" s="307" t="s">
        <v>286</v>
      </c>
      <c r="C58" s="308"/>
      <c r="D58" s="113">
        <v>1.5019281510046683</v>
      </c>
      <c r="E58" s="115">
        <v>222</v>
      </c>
      <c r="F58" s="114">
        <v>176</v>
      </c>
      <c r="G58" s="114">
        <v>269</v>
      </c>
      <c r="H58" s="114">
        <v>192</v>
      </c>
      <c r="I58" s="140">
        <v>203</v>
      </c>
      <c r="J58" s="115">
        <v>19</v>
      </c>
      <c r="K58" s="116">
        <v>9.3596059113300498</v>
      </c>
    </row>
    <row r="59" spans="1:11" ht="14.1" customHeight="1" x14ac:dyDescent="0.2">
      <c r="A59" s="306" t="s">
        <v>287</v>
      </c>
      <c r="B59" s="307" t="s">
        <v>288</v>
      </c>
      <c r="C59" s="308"/>
      <c r="D59" s="113">
        <v>1.0080508761247549</v>
      </c>
      <c r="E59" s="115">
        <v>149</v>
      </c>
      <c r="F59" s="114">
        <v>124</v>
      </c>
      <c r="G59" s="114">
        <v>210</v>
      </c>
      <c r="H59" s="114">
        <v>131</v>
      </c>
      <c r="I59" s="140">
        <v>152</v>
      </c>
      <c r="J59" s="115">
        <v>-3</v>
      </c>
      <c r="K59" s="116">
        <v>-1.9736842105263157</v>
      </c>
    </row>
    <row r="60" spans="1:11" ht="14.1" customHeight="1" x14ac:dyDescent="0.2">
      <c r="A60" s="306">
        <v>81</v>
      </c>
      <c r="B60" s="307" t="s">
        <v>289</v>
      </c>
      <c r="C60" s="308"/>
      <c r="D60" s="113">
        <v>8.4906298626615246</v>
      </c>
      <c r="E60" s="115">
        <v>1255</v>
      </c>
      <c r="F60" s="114">
        <v>1140</v>
      </c>
      <c r="G60" s="114">
        <v>1281</v>
      </c>
      <c r="H60" s="114">
        <v>1303</v>
      </c>
      <c r="I60" s="140">
        <v>1272</v>
      </c>
      <c r="J60" s="115">
        <v>-17</v>
      </c>
      <c r="K60" s="116">
        <v>-1.3364779874213837</v>
      </c>
    </row>
    <row r="61" spans="1:11" ht="14.1" customHeight="1" x14ac:dyDescent="0.2">
      <c r="A61" s="306" t="s">
        <v>290</v>
      </c>
      <c r="B61" s="307" t="s">
        <v>291</v>
      </c>
      <c r="C61" s="308"/>
      <c r="D61" s="113">
        <v>2.2867194371152153</v>
      </c>
      <c r="E61" s="115">
        <v>338</v>
      </c>
      <c r="F61" s="114">
        <v>209</v>
      </c>
      <c r="G61" s="114">
        <v>299</v>
      </c>
      <c r="H61" s="114">
        <v>343</v>
      </c>
      <c r="I61" s="140">
        <v>331</v>
      </c>
      <c r="J61" s="115">
        <v>7</v>
      </c>
      <c r="K61" s="116">
        <v>2.1148036253776437</v>
      </c>
    </row>
    <row r="62" spans="1:11" ht="14.1" customHeight="1" x14ac:dyDescent="0.2">
      <c r="A62" s="306" t="s">
        <v>292</v>
      </c>
      <c r="B62" s="307" t="s">
        <v>293</v>
      </c>
      <c r="C62" s="308"/>
      <c r="D62" s="113">
        <v>3.8021784723631691</v>
      </c>
      <c r="E62" s="115">
        <v>562</v>
      </c>
      <c r="F62" s="114">
        <v>670</v>
      </c>
      <c r="G62" s="114">
        <v>658</v>
      </c>
      <c r="H62" s="114">
        <v>665</v>
      </c>
      <c r="I62" s="140">
        <v>568</v>
      </c>
      <c r="J62" s="115">
        <v>-6</v>
      </c>
      <c r="K62" s="116">
        <v>-1.056338028169014</v>
      </c>
    </row>
    <row r="63" spans="1:11" ht="14.1" customHeight="1" x14ac:dyDescent="0.2">
      <c r="A63" s="306"/>
      <c r="B63" s="307" t="s">
        <v>294</v>
      </c>
      <c r="C63" s="308"/>
      <c r="D63" s="113">
        <v>3.5044990190108924</v>
      </c>
      <c r="E63" s="115">
        <v>518</v>
      </c>
      <c r="F63" s="114">
        <v>623</v>
      </c>
      <c r="G63" s="114">
        <v>606</v>
      </c>
      <c r="H63" s="114">
        <v>607</v>
      </c>
      <c r="I63" s="140">
        <v>511</v>
      </c>
      <c r="J63" s="115">
        <v>7</v>
      </c>
      <c r="K63" s="116">
        <v>1.3698630136986301</v>
      </c>
    </row>
    <row r="64" spans="1:11" ht="14.1" customHeight="1" x14ac:dyDescent="0.2">
      <c r="A64" s="306" t="s">
        <v>295</v>
      </c>
      <c r="B64" s="307" t="s">
        <v>296</v>
      </c>
      <c r="C64" s="308"/>
      <c r="D64" s="113">
        <v>0.93363101278668559</v>
      </c>
      <c r="E64" s="115">
        <v>138</v>
      </c>
      <c r="F64" s="114">
        <v>110</v>
      </c>
      <c r="G64" s="114">
        <v>136</v>
      </c>
      <c r="H64" s="114">
        <v>132</v>
      </c>
      <c r="I64" s="140">
        <v>173</v>
      </c>
      <c r="J64" s="115">
        <v>-35</v>
      </c>
      <c r="K64" s="116">
        <v>-20.23121387283237</v>
      </c>
    </row>
    <row r="65" spans="1:11" ht="14.1" customHeight="1" x14ac:dyDescent="0.2">
      <c r="A65" s="306" t="s">
        <v>297</v>
      </c>
      <c r="B65" s="307" t="s">
        <v>298</v>
      </c>
      <c r="C65" s="308"/>
      <c r="D65" s="113">
        <v>0.62918611731276641</v>
      </c>
      <c r="E65" s="115">
        <v>93</v>
      </c>
      <c r="F65" s="114">
        <v>74</v>
      </c>
      <c r="G65" s="114">
        <v>66</v>
      </c>
      <c r="H65" s="114">
        <v>73</v>
      </c>
      <c r="I65" s="140">
        <v>78</v>
      </c>
      <c r="J65" s="115">
        <v>15</v>
      </c>
      <c r="K65" s="116">
        <v>19.23076923076923</v>
      </c>
    </row>
    <row r="66" spans="1:11" ht="14.1" customHeight="1" x14ac:dyDescent="0.2">
      <c r="A66" s="306">
        <v>82</v>
      </c>
      <c r="B66" s="307" t="s">
        <v>299</v>
      </c>
      <c r="C66" s="308"/>
      <c r="D66" s="113">
        <v>4.5396116636222175</v>
      </c>
      <c r="E66" s="115">
        <v>671</v>
      </c>
      <c r="F66" s="114">
        <v>740</v>
      </c>
      <c r="G66" s="114">
        <v>651</v>
      </c>
      <c r="H66" s="114">
        <v>643</v>
      </c>
      <c r="I66" s="140">
        <v>628</v>
      </c>
      <c r="J66" s="115">
        <v>43</v>
      </c>
      <c r="K66" s="116">
        <v>6.8471337579617835</v>
      </c>
    </row>
    <row r="67" spans="1:11" ht="14.1" customHeight="1" x14ac:dyDescent="0.2">
      <c r="A67" s="306" t="s">
        <v>300</v>
      </c>
      <c r="B67" s="307" t="s">
        <v>301</v>
      </c>
      <c r="C67" s="308"/>
      <c r="D67" s="113">
        <v>3.2677085447533996</v>
      </c>
      <c r="E67" s="115">
        <v>483</v>
      </c>
      <c r="F67" s="114">
        <v>591</v>
      </c>
      <c r="G67" s="114">
        <v>487</v>
      </c>
      <c r="H67" s="114">
        <v>512</v>
      </c>
      <c r="I67" s="140">
        <v>451</v>
      </c>
      <c r="J67" s="115">
        <v>32</v>
      </c>
      <c r="K67" s="116">
        <v>7.0953436807095347</v>
      </c>
    </row>
    <row r="68" spans="1:11" ht="14.1" customHeight="1" x14ac:dyDescent="0.2">
      <c r="A68" s="306" t="s">
        <v>302</v>
      </c>
      <c r="B68" s="307" t="s">
        <v>303</v>
      </c>
      <c r="C68" s="308"/>
      <c r="D68" s="113">
        <v>0.77802584398890462</v>
      </c>
      <c r="E68" s="115">
        <v>115</v>
      </c>
      <c r="F68" s="114">
        <v>107</v>
      </c>
      <c r="G68" s="114">
        <v>108</v>
      </c>
      <c r="H68" s="114">
        <v>88</v>
      </c>
      <c r="I68" s="140">
        <v>127</v>
      </c>
      <c r="J68" s="115">
        <v>-12</v>
      </c>
      <c r="K68" s="116">
        <v>-9.4488188976377945</v>
      </c>
    </row>
    <row r="69" spans="1:11" ht="14.1" customHeight="1" x14ac:dyDescent="0.2">
      <c r="A69" s="306">
        <v>83</v>
      </c>
      <c r="B69" s="307" t="s">
        <v>304</v>
      </c>
      <c r="C69" s="308"/>
      <c r="D69" s="113">
        <v>4.2013395575400851</v>
      </c>
      <c r="E69" s="115">
        <v>621</v>
      </c>
      <c r="F69" s="114">
        <v>495</v>
      </c>
      <c r="G69" s="114">
        <v>1103</v>
      </c>
      <c r="H69" s="114">
        <v>565</v>
      </c>
      <c r="I69" s="140">
        <v>672</v>
      </c>
      <c r="J69" s="115">
        <v>-51</v>
      </c>
      <c r="K69" s="116">
        <v>-7.5892857142857144</v>
      </c>
    </row>
    <row r="70" spans="1:11" ht="14.1" customHeight="1" x14ac:dyDescent="0.2">
      <c r="A70" s="306" t="s">
        <v>305</v>
      </c>
      <c r="B70" s="307" t="s">
        <v>306</v>
      </c>
      <c r="C70" s="308"/>
      <c r="D70" s="113">
        <v>3.2744739868750421</v>
      </c>
      <c r="E70" s="115">
        <v>484</v>
      </c>
      <c r="F70" s="114">
        <v>392</v>
      </c>
      <c r="G70" s="114">
        <v>955</v>
      </c>
      <c r="H70" s="114">
        <v>436</v>
      </c>
      <c r="I70" s="140">
        <v>493</v>
      </c>
      <c r="J70" s="115">
        <v>-9</v>
      </c>
      <c r="K70" s="116">
        <v>-1.8255578093306288</v>
      </c>
    </row>
    <row r="71" spans="1:11" ht="14.1" customHeight="1" x14ac:dyDescent="0.2">
      <c r="A71" s="306"/>
      <c r="B71" s="307" t="s">
        <v>307</v>
      </c>
      <c r="C71" s="308"/>
      <c r="D71" s="113">
        <v>1.677829646167377</v>
      </c>
      <c r="E71" s="115">
        <v>248</v>
      </c>
      <c r="F71" s="114">
        <v>201</v>
      </c>
      <c r="G71" s="114">
        <v>553</v>
      </c>
      <c r="H71" s="114">
        <v>214</v>
      </c>
      <c r="I71" s="140">
        <v>245</v>
      </c>
      <c r="J71" s="115">
        <v>3</v>
      </c>
      <c r="K71" s="116">
        <v>1.2244897959183674</v>
      </c>
    </row>
    <row r="72" spans="1:11" ht="14.1" customHeight="1" x14ac:dyDescent="0.2">
      <c r="A72" s="306">
        <v>84</v>
      </c>
      <c r="B72" s="307" t="s">
        <v>308</v>
      </c>
      <c r="C72" s="308"/>
      <c r="D72" s="113">
        <v>2.2664231107502877</v>
      </c>
      <c r="E72" s="115">
        <v>335</v>
      </c>
      <c r="F72" s="114">
        <v>288</v>
      </c>
      <c r="G72" s="114">
        <v>326</v>
      </c>
      <c r="H72" s="114">
        <v>297</v>
      </c>
      <c r="I72" s="140">
        <v>280</v>
      </c>
      <c r="J72" s="115">
        <v>55</v>
      </c>
      <c r="K72" s="116">
        <v>19.642857142857142</v>
      </c>
    </row>
    <row r="73" spans="1:11" ht="14.1" customHeight="1" x14ac:dyDescent="0.2">
      <c r="A73" s="306" t="s">
        <v>309</v>
      </c>
      <c r="B73" s="307" t="s">
        <v>310</v>
      </c>
      <c r="C73" s="308"/>
      <c r="D73" s="113">
        <v>0.75772951762397678</v>
      </c>
      <c r="E73" s="115">
        <v>112</v>
      </c>
      <c r="F73" s="114">
        <v>102</v>
      </c>
      <c r="G73" s="114">
        <v>148</v>
      </c>
      <c r="H73" s="114">
        <v>113</v>
      </c>
      <c r="I73" s="140">
        <v>108</v>
      </c>
      <c r="J73" s="115">
        <v>4</v>
      </c>
      <c r="K73" s="116">
        <v>3.7037037037037037</v>
      </c>
    </row>
    <row r="74" spans="1:11" ht="14.1" customHeight="1" x14ac:dyDescent="0.2">
      <c r="A74" s="306" t="s">
        <v>311</v>
      </c>
      <c r="B74" s="307" t="s">
        <v>312</v>
      </c>
      <c r="C74" s="308"/>
      <c r="D74" s="113">
        <v>0.24355591637913537</v>
      </c>
      <c r="E74" s="115">
        <v>36</v>
      </c>
      <c r="F74" s="114">
        <v>31</v>
      </c>
      <c r="G74" s="114">
        <v>34</v>
      </c>
      <c r="H74" s="114">
        <v>27</v>
      </c>
      <c r="I74" s="140">
        <v>28</v>
      </c>
      <c r="J74" s="115">
        <v>8</v>
      </c>
      <c r="K74" s="116">
        <v>28.571428571428573</v>
      </c>
    </row>
    <row r="75" spans="1:11" ht="14.1" customHeight="1" x14ac:dyDescent="0.2">
      <c r="A75" s="306" t="s">
        <v>313</v>
      </c>
      <c r="B75" s="307" t="s">
        <v>314</v>
      </c>
      <c r="C75" s="308"/>
      <c r="D75" s="113">
        <v>0.71037142277247822</v>
      </c>
      <c r="E75" s="115">
        <v>105</v>
      </c>
      <c r="F75" s="114">
        <v>73</v>
      </c>
      <c r="G75" s="114">
        <v>66</v>
      </c>
      <c r="H75" s="114">
        <v>103</v>
      </c>
      <c r="I75" s="140">
        <v>99</v>
      </c>
      <c r="J75" s="115">
        <v>6</v>
      </c>
      <c r="K75" s="116">
        <v>6.0606060606060606</v>
      </c>
    </row>
    <row r="76" spans="1:11" ht="14.1" customHeight="1" x14ac:dyDescent="0.2">
      <c r="A76" s="306">
        <v>91</v>
      </c>
      <c r="B76" s="307" t="s">
        <v>315</v>
      </c>
      <c r="C76" s="308"/>
      <c r="D76" s="113">
        <v>0.24355591637913537</v>
      </c>
      <c r="E76" s="115">
        <v>36</v>
      </c>
      <c r="F76" s="114">
        <v>18</v>
      </c>
      <c r="G76" s="114">
        <v>23</v>
      </c>
      <c r="H76" s="114">
        <v>28</v>
      </c>
      <c r="I76" s="140">
        <v>35</v>
      </c>
      <c r="J76" s="115">
        <v>1</v>
      </c>
      <c r="K76" s="116">
        <v>2.8571428571428572</v>
      </c>
    </row>
    <row r="77" spans="1:11" ht="14.1" customHeight="1" x14ac:dyDescent="0.2">
      <c r="A77" s="306">
        <v>92</v>
      </c>
      <c r="B77" s="307" t="s">
        <v>316</v>
      </c>
      <c r="C77" s="308"/>
      <c r="D77" s="113">
        <v>0.76449495974561943</v>
      </c>
      <c r="E77" s="115">
        <v>113</v>
      </c>
      <c r="F77" s="114">
        <v>105</v>
      </c>
      <c r="G77" s="114">
        <v>98</v>
      </c>
      <c r="H77" s="114">
        <v>107</v>
      </c>
      <c r="I77" s="140">
        <v>119</v>
      </c>
      <c r="J77" s="115">
        <v>-6</v>
      </c>
      <c r="K77" s="116">
        <v>-5.0420168067226889</v>
      </c>
    </row>
    <row r="78" spans="1:11" ht="14.1" customHeight="1" x14ac:dyDescent="0.2">
      <c r="A78" s="306">
        <v>93</v>
      </c>
      <c r="B78" s="307" t="s">
        <v>317</v>
      </c>
      <c r="C78" s="308"/>
      <c r="D78" s="113">
        <v>6.0888979094783843E-2</v>
      </c>
      <c r="E78" s="115">
        <v>9</v>
      </c>
      <c r="F78" s="114">
        <v>11</v>
      </c>
      <c r="G78" s="114">
        <v>14</v>
      </c>
      <c r="H78" s="114">
        <v>19</v>
      </c>
      <c r="I78" s="140">
        <v>18</v>
      </c>
      <c r="J78" s="115">
        <v>-9</v>
      </c>
      <c r="K78" s="116">
        <v>-50</v>
      </c>
    </row>
    <row r="79" spans="1:11" ht="14.1" customHeight="1" x14ac:dyDescent="0.2">
      <c r="A79" s="306">
        <v>94</v>
      </c>
      <c r="B79" s="307" t="s">
        <v>318</v>
      </c>
      <c r="C79" s="308"/>
      <c r="D79" s="113">
        <v>0.77802584398890462</v>
      </c>
      <c r="E79" s="115">
        <v>115</v>
      </c>
      <c r="F79" s="114">
        <v>135</v>
      </c>
      <c r="G79" s="114">
        <v>104</v>
      </c>
      <c r="H79" s="114">
        <v>112</v>
      </c>
      <c r="I79" s="140">
        <v>98</v>
      </c>
      <c r="J79" s="115">
        <v>17</v>
      </c>
      <c r="K79" s="116">
        <v>17.346938775510203</v>
      </c>
    </row>
    <row r="80" spans="1:11" ht="14.1" customHeight="1" x14ac:dyDescent="0.2">
      <c r="A80" s="306" t="s">
        <v>319</v>
      </c>
      <c r="B80" s="307" t="s">
        <v>320</v>
      </c>
      <c r="C80" s="308"/>
      <c r="D80" s="113">
        <v>2.7061768486570596E-2</v>
      </c>
      <c r="E80" s="115">
        <v>4</v>
      </c>
      <c r="F80" s="114" t="s">
        <v>514</v>
      </c>
      <c r="G80" s="114">
        <v>3</v>
      </c>
      <c r="H80" s="114">
        <v>4</v>
      </c>
      <c r="I80" s="140" t="s">
        <v>514</v>
      </c>
      <c r="J80" s="115" t="s">
        <v>514</v>
      </c>
      <c r="K80" s="116" t="s">
        <v>514</v>
      </c>
    </row>
    <row r="81" spans="1:11" ht="14.1" customHeight="1" x14ac:dyDescent="0.2">
      <c r="A81" s="310" t="s">
        <v>321</v>
      </c>
      <c r="B81" s="311" t="s">
        <v>334</v>
      </c>
      <c r="C81" s="312"/>
      <c r="D81" s="125">
        <v>0.64271700155605171</v>
      </c>
      <c r="E81" s="143">
        <v>95</v>
      </c>
      <c r="F81" s="144">
        <v>88</v>
      </c>
      <c r="G81" s="144">
        <v>236</v>
      </c>
      <c r="H81" s="144">
        <v>110</v>
      </c>
      <c r="I81" s="145">
        <v>102</v>
      </c>
      <c r="J81" s="143">
        <v>-7</v>
      </c>
      <c r="K81" s="146">
        <v>-6.8627450980392153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160831</v>
      </c>
      <c r="C10" s="114">
        <v>90638</v>
      </c>
      <c r="D10" s="114">
        <v>70193</v>
      </c>
      <c r="E10" s="114">
        <v>125787</v>
      </c>
      <c r="F10" s="114">
        <v>31997</v>
      </c>
      <c r="G10" s="114">
        <v>16972</v>
      </c>
      <c r="H10" s="114">
        <v>45361</v>
      </c>
      <c r="I10" s="115">
        <v>45345</v>
      </c>
      <c r="J10" s="114">
        <v>34111</v>
      </c>
      <c r="K10" s="114">
        <v>11234</v>
      </c>
      <c r="L10" s="423">
        <v>11280</v>
      </c>
      <c r="M10" s="424">
        <v>12181</v>
      </c>
    </row>
    <row r="11" spans="1:13" ht="11.1" customHeight="1" x14ac:dyDescent="0.2">
      <c r="A11" s="422" t="s">
        <v>388</v>
      </c>
      <c r="B11" s="115">
        <v>161834</v>
      </c>
      <c r="C11" s="114">
        <v>91662</v>
      </c>
      <c r="D11" s="114">
        <v>70172</v>
      </c>
      <c r="E11" s="114">
        <v>126859</v>
      </c>
      <c r="F11" s="114">
        <v>32174</v>
      </c>
      <c r="G11" s="114">
        <v>16395</v>
      </c>
      <c r="H11" s="114">
        <v>46140</v>
      </c>
      <c r="I11" s="115">
        <v>46413</v>
      </c>
      <c r="J11" s="114">
        <v>34804</v>
      </c>
      <c r="K11" s="114">
        <v>11609</v>
      </c>
      <c r="L11" s="423">
        <v>10961</v>
      </c>
      <c r="M11" s="424">
        <v>10158</v>
      </c>
    </row>
    <row r="12" spans="1:13" ht="11.1" customHeight="1" x14ac:dyDescent="0.2">
      <c r="A12" s="422" t="s">
        <v>389</v>
      </c>
      <c r="B12" s="115">
        <v>165358</v>
      </c>
      <c r="C12" s="114">
        <v>93675</v>
      </c>
      <c r="D12" s="114">
        <v>71683</v>
      </c>
      <c r="E12" s="114">
        <v>129654</v>
      </c>
      <c r="F12" s="114">
        <v>32822</v>
      </c>
      <c r="G12" s="114">
        <v>18475</v>
      </c>
      <c r="H12" s="114">
        <v>46995</v>
      </c>
      <c r="I12" s="115">
        <v>46362</v>
      </c>
      <c r="J12" s="114">
        <v>34303</v>
      </c>
      <c r="K12" s="114">
        <v>12059</v>
      </c>
      <c r="L12" s="423">
        <v>16055</v>
      </c>
      <c r="M12" s="424">
        <v>13442</v>
      </c>
    </row>
    <row r="13" spans="1:13" s="110" customFormat="1" ht="11.1" customHeight="1" x14ac:dyDescent="0.2">
      <c r="A13" s="422" t="s">
        <v>390</v>
      </c>
      <c r="B13" s="115">
        <v>164508</v>
      </c>
      <c r="C13" s="114">
        <v>92903</v>
      </c>
      <c r="D13" s="114">
        <v>71605</v>
      </c>
      <c r="E13" s="114">
        <v>128424</v>
      </c>
      <c r="F13" s="114">
        <v>33191</v>
      </c>
      <c r="G13" s="114">
        <v>18225</v>
      </c>
      <c r="H13" s="114">
        <v>47337</v>
      </c>
      <c r="I13" s="115">
        <v>46157</v>
      </c>
      <c r="J13" s="114">
        <v>34213</v>
      </c>
      <c r="K13" s="114">
        <v>11944</v>
      </c>
      <c r="L13" s="423">
        <v>10018</v>
      </c>
      <c r="M13" s="424">
        <v>10964</v>
      </c>
    </row>
    <row r="14" spans="1:13" ht="15" customHeight="1" x14ac:dyDescent="0.2">
      <c r="A14" s="422" t="s">
        <v>391</v>
      </c>
      <c r="B14" s="115">
        <v>164811</v>
      </c>
      <c r="C14" s="114">
        <v>93165</v>
      </c>
      <c r="D14" s="114">
        <v>71646</v>
      </c>
      <c r="E14" s="114">
        <v>125216</v>
      </c>
      <c r="F14" s="114">
        <v>37158</v>
      </c>
      <c r="G14" s="114">
        <v>17505</v>
      </c>
      <c r="H14" s="114">
        <v>48121</v>
      </c>
      <c r="I14" s="115">
        <v>45897</v>
      </c>
      <c r="J14" s="114">
        <v>33944</v>
      </c>
      <c r="K14" s="114">
        <v>11953</v>
      </c>
      <c r="L14" s="423">
        <v>12829</v>
      </c>
      <c r="M14" s="424">
        <v>12519</v>
      </c>
    </row>
    <row r="15" spans="1:13" ht="11.1" customHeight="1" x14ac:dyDescent="0.2">
      <c r="A15" s="422" t="s">
        <v>388</v>
      </c>
      <c r="B15" s="115">
        <v>165785</v>
      </c>
      <c r="C15" s="114">
        <v>94007</v>
      </c>
      <c r="D15" s="114">
        <v>71778</v>
      </c>
      <c r="E15" s="114">
        <v>125369</v>
      </c>
      <c r="F15" s="114">
        <v>38062</v>
      </c>
      <c r="G15" s="114">
        <v>17019</v>
      </c>
      <c r="H15" s="114">
        <v>48918</v>
      </c>
      <c r="I15" s="115">
        <v>46340</v>
      </c>
      <c r="J15" s="114">
        <v>34277</v>
      </c>
      <c r="K15" s="114">
        <v>12063</v>
      </c>
      <c r="L15" s="423">
        <v>11506</v>
      </c>
      <c r="M15" s="424">
        <v>10779</v>
      </c>
    </row>
    <row r="16" spans="1:13" ht="11.1" customHeight="1" x14ac:dyDescent="0.2">
      <c r="A16" s="422" t="s">
        <v>389</v>
      </c>
      <c r="B16" s="115">
        <v>168991</v>
      </c>
      <c r="C16" s="114">
        <v>96050</v>
      </c>
      <c r="D16" s="114">
        <v>72941</v>
      </c>
      <c r="E16" s="114">
        <v>129371</v>
      </c>
      <c r="F16" s="114">
        <v>38722</v>
      </c>
      <c r="G16" s="114">
        <v>19060</v>
      </c>
      <c r="H16" s="114">
        <v>49715</v>
      </c>
      <c r="I16" s="115">
        <v>46218</v>
      </c>
      <c r="J16" s="114">
        <v>33736</v>
      </c>
      <c r="K16" s="114">
        <v>12482</v>
      </c>
      <c r="L16" s="423">
        <v>16264</v>
      </c>
      <c r="M16" s="424">
        <v>13337</v>
      </c>
    </row>
    <row r="17" spans="1:13" s="110" customFormat="1" ht="11.1" customHeight="1" x14ac:dyDescent="0.2">
      <c r="A17" s="422" t="s">
        <v>390</v>
      </c>
      <c r="B17" s="115">
        <v>167809</v>
      </c>
      <c r="C17" s="114">
        <v>94799</v>
      </c>
      <c r="D17" s="114">
        <v>73010</v>
      </c>
      <c r="E17" s="114">
        <v>128528</v>
      </c>
      <c r="F17" s="114">
        <v>39068</v>
      </c>
      <c r="G17" s="114">
        <v>18483</v>
      </c>
      <c r="H17" s="114">
        <v>49982</v>
      </c>
      <c r="I17" s="115">
        <v>45768</v>
      </c>
      <c r="J17" s="114">
        <v>33415</v>
      </c>
      <c r="K17" s="114">
        <v>12353</v>
      </c>
      <c r="L17" s="423">
        <v>9544</v>
      </c>
      <c r="M17" s="424">
        <v>10557</v>
      </c>
    </row>
    <row r="18" spans="1:13" ht="15" customHeight="1" x14ac:dyDescent="0.2">
      <c r="A18" s="422" t="s">
        <v>392</v>
      </c>
      <c r="B18" s="115">
        <v>166863</v>
      </c>
      <c r="C18" s="114">
        <v>94504</v>
      </c>
      <c r="D18" s="114">
        <v>72359</v>
      </c>
      <c r="E18" s="114">
        <v>127203</v>
      </c>
      <c r="F18" s="114">
        <v>39252</v>
      </c>
      <c r="G18" s="114">
        <v>17706</v>
      </c>
      <c r="H18" s="114">
        <v>50536</v>
      </c>
      <c r="I18" s="115">
        <v>45207</v>
      </c>
      <c r="J18" s="114">
        <v>33028</v>
      </c>
      <c r="K18" s="114">
        <v>12179</v>
      </c>
      <c r="L18" s="423">
        <v>12200</v>
      </c>
      <c r="M18" s="424">
        <v>12612</v>
      </c>
    </row>
    <row r="19" spans="1:13" ht="11.1" customHeight="1" x14ac:dyDescent="0.2">
      <c r="A19" s="422" t="s">
        <v>388</v>
      </c>
      <c r="B19" s="115">
        <v>166728</v>
      </c>
      <c r="C19" s="114">
        <v>94534</v>
      </c>
      <c r="D19" s="114">
        <v>72194</v>
      </c>
      <c r="E19" s="114">
        <v>126608</v>
      </c>
      <c r="F19" s="114">
        <v>39681</v>
      </c>
      <c r="G19" s="114">
        <v>16765</v>
      </c>
      <c r="H19" s="114">
        <v>51342</v>
      </c>
      <c r="I19" s="115">
        <v>45863</v>
      </c>
      <c r="J19" s="114">
        <v>33415</v>
      </c>
      <c r="K19" s="114">
        <v>12448</v>
      </c>
      <c r="L19" s="423">
        <v>9409</v>
      </c>
      <c r="M19" s="424">
        <v>9558</v>
      </c>
    </row>
    <row r="20" spans="1:13" ht="11.1" customHeight="1" x14ac:dyDescent="0.2">
      <c r="A20" s="422" t="s">
        <v>389</v>
      </c>
      <c r="B20" s="115">
        <v>169225</v>
      </c>
      <c r="C20" s="114">
        <v>96219</v>
      </c>
      <c r="D20" s="114">
        <v>73006</v>
      </c>
      <c r="E20" s="114">
        <v>128938</v>
      </c>
      <c r="F20" s="114">
        <v>39822</v>
      </c>
      <c r="G20" s="114">
        <v>18636</v>
      </c>
      <c r="H20" s="114">
        <v>51963</v>
      </c>
      <c r="I20" s="115">
        <v>46000</v>
      </c>
      <c r="J20" s="114">
        <v>33054</v>
      </c>
      <c r="K20" s="114">
        <v>12946</v>
      </c>
      <c r="L20" s="423">
        <v>14409</v>
      </c>
      <c r="M20" s="424">
        <v>12280</v>
      </c>
    </row>
    <row r="21" spans="1:13" s="110" customFormat="1" ht="11.1" customHeight="1" x14ac:dyDescent="0.2">
      <c r="A21" s="422" t="s">
        <v>390</v>
      </c>
      <c r="B21" s="115">
        <v>167577</v>
      </c>
      <c r="C21" s="114">
        <v>94593</v>
      </c>
      <c r="D21" s="114">
        <v>72984</v>
      </c>
      <c r="E21" s="114">
        <v>127560</v>
      </c>
      <c r="F21" s="114">
        <v>39803</v>
      </c>
      <c r="G21" s="114">
        <v>18000</v>
      </c>
      <c r="H21" s="114">
        <v>52143</v>
      </c>
      <c r="I21" s="115">
        <v>46196</v>
      </c>
      <c r="J21" s="114">
        <v>33155</v>
      </c>
      <c r="K21" s="114">
        <v>13041</v>
      </c>
      <c r="L21" s="423">
        <v>8507</v>
      </c>
      <c r="M21" s="424">
        <v>10223</v>
      </c>
    </row>
    <row r="22" spans="1:13" ht="15" customHeight="1" x14ac:dyDescent="0.2">
      <c r="A22" s="422" t="s">
        <v>393</v>
      </c>
      <c r="B22" s="115">
        <v>166890</v>
      </c>
      <c r="C22" s="114">
        <v>94012</v>
      </c>
      <c r="D22" s="114">
        <v>72878</v>
      </c>
      <c r="E22" s="114">
        <v>126419</v>
      </c>
      <c r="F22" s="114">
        <v>39849</v>
      </c>
      <c r="G22" s="114">
        <v>17212</v>
      </c>
      <c r="H22" s="114">
        <v>52672</v>
      </c>
      <c r="I22" s="115">
        <v>45817</v>
      </c>
      <c r="J22" s="114">
        <v>32944</v>
      </c>
      <c r="K22" s="114">
        <v>12873</v>
      </c>
      <c r="L22" s="423">
        <v>11011</v>
      </c>
      <c r="M22" s="424">
        <v>12054</v>
      </c>
    </row>
    <row r="23" spans="1:13" ht="11.1" customHeight="1" x14ac:dyDescent="0.2">
      <c r="A23" s="422" t="s">
        <v>388</v>
      </c>
      <c r="B23" s="115">
        <v>167255</v>
      </c>
      <c r="C23" s="114">
        <v>94225</v>
      </c>
      <c r="D23" s="114">
        <v>73030</v>
      </c>
      <c r="E23" s="114">
        <v>126395</v>
      </c>
      <c r="F23" s="114">
        <v>40231</v>
      </c>
      <c r="G23" s="114">
        <v>16549</v>
      </c>
      <c r="H23" s="114">
        <v>53474</v>
      </c>
      <c r="I23" s="115">
        <v>46535</v>
      </c>
      <c r="J23" s="114">
        <v>33395</v>
      </c>
      <c r="K23" s="114">
        <v>13140</v>
      </c>
      <c r="L23" s="423">
        <v>9435</v>
      </c>
      <c r="M23" s="424">
        <v>9228</v>
      </c>
    </row>
    <row r="24" spans="1:13" ht="11.1" customHeight="1" x14ac:dyDescent="0.2">
      <c r="A24" s="422" t="s">
        <v>389</v>
      </c>
      <c r="B24" s="115">
        <v>169659</v>
      </c>
      <c r="C24" s="114">
        <v>95683</v>
      </c>
      <c r="D24" s="114">
        <v>73976</v>
      </c>
      <c r="E24" s="114">
        <v>126359</v>
      </c>
      <c r="F24" s="114">
        <v>40432</v>
      </c>
      <c r="G24" s="114">
        <v>18291</v>
      </c>
      <c r="H24" s="114">
        <v>54129</v>
      </c>
      <c r="I24" s="115">
        <v>46583</v>
      </c>
      <c r="J24" s="114">
        <v>33000</v>
      </c>
      <c r="K24" s="114">
        <v>13583</v>
      </c>
      <c r="L24" s="423">
        <v>14876</v>
      </c>
      <c r="M24" s="424">
        <v>12794</v>
      </c>
    </row>
    <row r="25" spans="1:13" s="110" customFormat="1" ht="11.1" customHeight="1" x14ac:dyDescent="0.2">
      <c r="A25" s="422" t="s">
        <v>390</v>
      </c>
      <c r="B25" s="115">
        <v>168354</v>
      </c>
      <c r="C25" s="114">
        <v>94561</v>
      </c>
      <c r="D25" s="114">
        <v>73793</v>
      </c>
      <c r="E25" s="114">
        <v>124834</v>
      </c>
      <c r="F25" s="114">
        <v>40627</v>
      </c>
      <c r="G25" s="114">
        <v>17642</v>
      </c>
      <c r="H25" s="114">
        <v>54557</v>
      </c>
      <c r="I25" s="115">
        <v>46468</v>
      </c>
      <c r="J25" s="114">
        <v>33100</v>
      </c>
      <c r="K25" s="114">
        <v>13368</v>
      </c>
      <c r="L25" s="423">
        <v>8336</v>
      </c>
      <c r="M25" s="424">
        <v>9795</v>
      </c>
    </row>
    <row r="26" spans="1:13" ht="15" customHeight="1" x14ac:dyDescent="0.2">
      <c r="A26" s="422" t="s">
        <v>394</v>
      </c>
      <c r="B26" s="115">
        <v>168316</v>
      </c>
      <c r="C26" s="114">
        <v>94638</v>
      </c>
      <c r="D26" s="114">
        <v>73678</v>
      </c>
      <c r="E26" s="114">
        <v>124752</v>
      </c>
      <c r="F26" s="114">
        <v>40720</v>
      </c>
      <c r="G26" s="114">
        <v>16959</v>
      </c>
      <c r="H26" s="114">
        <v>55380</v>
      </c>
      <c r="I26" s="115">
        <v>45753</v>
      </c>
      <c r="J26" s="114">
        <v>32619</v>
      </c>
      <c r="K26" s="114">
        <v>13134</v>
      </c>
      <c r="L26" s="423">
        <v>11259</v>
      </c>
      <c r="M26" s="424">
        <v>11428</v>
      </c>
    </row>
    <row r="27" spans="1:13" ht="11.1" customHeight="1" x14ac:dyDescent="0.2">
      <c r="A27" s="422" t="s">
        <v>388</v>
      </c>
      <c r="B27" s="115">
        <v>168737</v>
      </c>
      <c r="C27" s="114">
        <v>94869</v>
      </c>
      <c r="D27" s="114">
        <v>73868</v>
      </c>
      <c r="E27" s="114">
        <v>124726</v>
      </c>
      <c r="F27" s="114">
        <v>41242</v>
      </c>
      <c r="G27" s="114">
        <v>16286</v>
      </c>
      <c r="H27" s="114">
        <v>56219</v>
      </c>
      <c r="I27" s="115">
        <v>46099</v>
      </c>
      <c r="J27" s="114">
        <v>32873</v>
      </c>
      <c r="K27" s="114">
        <v>13226</v>
      </c>
      <c r="L27" s="423">
        <v>9826</v>
      </c>
      <c r="M27" s="424">
        <v>9723</v>
      </c>
    </row>
    <row r="28" spans="1:13" ht="11.1" customHeight="1" x14ac:dyDescent="0.2">
      <c r="A28" s="422" t="s">
        <v>389</v>
      </c>
      <c r="B28" s="115">
        <v>171787</v>
      </c>
      <c r="C28" s="114">
        <v>96624</v>
      </c>
      <c r="D28" s="114">
        <v>75163</v>
      </c>
      <c r="E28" s="114">
        <v>128410</v>
      </c>
      <c r="F28" s="114">
        <v>41795</v>
      </c>
      <c r="G28" s="114">
        <v>18177</v>
      </c>
      <c r="H28" s="114">
        <v>56974</v>
      </c>
      <c r="I28" s="115">
        <v>46022</v>
      </c>
      <c r="J28" s="114">
        <v>32333</v>
      </c>
      <c r="K28" s="114">
        <v>13689</v>
      </c>
      <c r="L28" s="423">
        <v>16676</v>
      </c>
      <c r="M28" s="424">
        <v>14487</v>
      </c>
    </row>
    <row r="29" spans="1:13" s="110" customFormat="1" ht="11.1" customHeight="1" x14ac:dyDescent="0.2">
      <c r="A29" s="422" t="s">
        <v>390</v>
      </c>
      <c r="B29" s="115">
        <v>170507</v>
      </c>
      <c r="C29" s="114">
        <v>95324</v>
      </c>
      <c r="D29" s="114">
        <v>75183</v>
      </c>
      <c r="E29" s="114">
        <v>128269</v>
      </c>
      <c r="F29" s="114">
        <v>42175</v>
      </c>
      <c r="G29" s="114">
        <v>17511</v>
      </c>
      <c r="H29" s="114">
        <v>57213</v>
      </c>
      <c r="I29" s="115">
        <v>45823</v>
      </c>
      <c r="J29" s="114">
        <v>32229</v>
      </c>
      <c r="K29" s="114">
        <v>13594</v>
      </c>
      <c r="L29" s="423">
        <v>9089</v>
      </c>
      <c r="M29" s="424">
        <v>10364</v>
      </c>
    </row>
    <row r="30" spans="1:13" ht="15" customHeight="1" x14ac:dyDescent="0.2">
      <c r="A30" s="422" t="s">
        <v>395</v>
      </c>
      <c r="B30" s="115">
        <v>171184</v>
      </c>
      <c r="C30" s="114">
        <v>95786</v>
      </c>
      <c r="D30" s="114">
        <v>75398</v>
      </c>
      <c r="E30" s="114">
        <v>128283</v>
      </c>
      <c r="F30" s="114">
        <v>42861</v>
      </c>
      <c r="G30" s="114">
        <v>16984</v>
      </c>
      <c r="H30" s="114">
        <v>57981</v>
      </c>
      <c r="I30" s="115">
        <v>44423</v>
      </c>
      <c r="J30" s="114">
        <v>31075</v>
      </c>
      <c r="K30" s="114">
        <v>13348</v>
      </c>
      <c r="L30" s="423">
        <v>12624</v>
      </c>
      <c r="M30" s="424">
        <v>12148</v>
      </c>
    </row>
    <row r="31" spans="1:13" ht="11.1" customHeight="1" x14ac:dyDescent="0.2">
      <c r="A31" s="422" t="s">
        <v>388</v>
      </c>
      <c r="B31" s="115">
        <v>171111</v>
      </c>
      <c r="C31" s="114">
        <v>95859</v>
      </c>
      <c r="D31" s="114">
        <v>75252</v>
      </c>
      <c r="E31" s="114">
        <v>127890</v>
      </c>
      <c r="F31" s="114">
        <v>43189</v>
      </c>
      <c r="G31" s="114">
        <v>16231</v>
      </c>
      <c r="H31" s="114">
        <v>58709</v>
      </c>
      <c r="I31" s="115">
        <v>45118</v>
      </c>
      <c r="J31" s="114">
        <v>31705</v>
      </c>
      <c r="K31" s="114">
        <v>13413</v>
      </c>
      <c r="L31" s="423">
        <v>10739</v>
      </c>
      <c r="M31" s="424">
        <v>10783</v>
      </c>
    </row>
    <row r="32" spans="1:13" ht="11.1" customHeight="1" x14ac:dyDescent="0.2">
      <c r="A32" s="422" t="s">
        <v>389</v>
      </c>
      <c r="B32" s="115">
        <v>174469</v>
      </c>
      <c r="C32" s="114">
        <v>97691</v>
      </c>
      <c r="D32" s="114">
        <v>76778</v>
      </c>
      <c r="E32" s="114">
        <v>130852</v>
      </c>
      <c r="F32" s="114">
        <v>43598</v>
      </c>
      <c r="G32" s="114">
        <v>18333</v>
      </c>
      <c r="H32" s="114">
        <v>59436</v>
      </c>
      <c r="I32" s="115">
        <v>44992</v>
      </c>
      <c r="J32" s="114">
        <v>31141</v>
      </c>
      <c r="K32" s="114">
        <v>13851</v>
      </c>
      <c r="L32" s="423">
        <v>15757</v>
      </c>
      <c r="M32" s="424">
        <v>13177</v>
      </c>
    </row>
    <row r="33" spans="1:13" s="110" customFormat="1" ht="11.1" customHeight="1" x14ac:dyDescent="0.2">
      <c r="A33" s="422" t="s">
        <v>390</v>
      </c>
      <c r="B33" s="115">
        <v>173202</v>
      </c>
      <c r="C33" s="114">
        <v>96352</v>
      </c>
      <c r="D33" s="114">
        <v>76850</v>
      </c>
      <c r="E33" s="114">
        <v>129114</v>
      </c>
      <c r="F33" s="114">
        <v>44078</v>
      </c>
      <c r="G33" s="114">
        <v>17776</v>
      </c>
      <c r="H33" s="114">
        <v>59398</v>
      </c>
      <c r="I33" s="115">
        <v>45055</v>
      </c>
      <c r="J33" s="114">
        <v>31258</v>
      </c>
      <c r="K33" s="114">
        <v>13797</v>
      </c>
      <c r="L33" s="423">
        <v>11382</v>
      </c>
      <c r="M33" s="424">
        <v>12164</v>
      </c>
    </row>
    <row r="34" spans="1:13" ht="15" customHeight="1" x14ac:dyDescent="0.2">
      <c r="A34" s="422" t="s">
        <v>396</v>
      </c>
      <c r="B34" s="115">
        <v>172878</v>
      </c>
      <c r="C34" s="114">
        <v>96302</v>
      </c>
      <c r="D34" s="114">
        <v>76576</v>
      </c>
      <c r="E34" s="114">
        <v>128728</v>
      </c>
      <c r="F34" s="114">
        <v>44143</v>
      </c>
      <c r="G34" s="114">
        <v>16932</v>
      </c>
      <c r="H34" s="114">
        <v>59995</v>
      </c>
      <c r="I34" s="115">
        <v>44568</v>
      </c>
      <c r="J34" s="114">
        <v>30911</v>
      </c>
      <c r="K34" s="114">
        <v>13657</v>
      </c>
      <c r="L34" s="423">
        <v>12481</v>
      </c>
      <c r="M34" s="424">
        <v>12893</v>
      </c>
    </row>
    <row r="35" spans="1:13" ht="11.1" customHeight="1" x14ac:dyDescent="0.2">
      <c r="A35" s="422" t="s">
        <v>388</v>
      </c>
      <c r="B35" s="115">
        <v>173229</v>
      </c>
      <c r="C35" s="114">
        <v>96735</v>
      </c>
      <c r="D35" s="114">
        <v>76494</v>
      </c>
      <c r="E35" s="114">
        <v>128677</v>
      </c>
      <c r="F35" s="114">
        <v>44550</v>
      </c>
      <c r="G35" s="114">
        <v>16200</v>
      </c>
      <c r="H35" s="114">
        <v>60663</v>
      </c>
      <c r="I35" s="115">
        <v>45146</v>
      </c>
      <c r="J35" s="114">
        <v>31330</v>
      </c>
      <c r="K35" s="114">
        <v>13816</v>
      </c>
      <c r="L35" s="423">
        <v>10436</v>
      </c>
      <c r="M35" s="424">
        <v>10271</v>
      </c>
    </row>
    <row r="36" spans="1:13" ht="11.1" customHeight="1" x14ac:dyDescent="0.2">
      <c r="A36" s="422" t="s">
        <v>389</v>
      </c>
      <c r="B36" s="115">
        <v>175674</v>
      </c>
      <c r="C36" s="114">
        <v>98114</v>
      </c>
      <c r="D36" s="114">
        <v>77560</v>
      </c>
      <c r="E36" s="114">
        <v>130435</v>
      </c>
      <c r="F36" s="114">
        <v>45239</v>
      </c>
      <c r="G36" s="114">
        <v>17838</v>
      </c>
      <c r="H36" s="114">
        <v>61187</v>
      </c>
      <c r="I36" s="115">
        <v>45001</v>
      </c>
      <c r="J36" s="114">
        <v>30757</v>
      </c>
      <c r="K36" s="114">
        <v>14244</v>
      </c>
      <c r="L36" s="423">
        <v>16585</v>
      </c>
      <c r="M36" s="424">
        <v>13941</v>
      </c>
    </row>
    <row r="37" spans="1:13" s="110" customFormat="1" ht="11.1" customHeight="1" x14ac:dyDescent="0.2">
      <c r="A37" s="422" t="s">
        <v>390</v>
      </c>
      <c r="B37" s="115">
        <v>174887</v>
      </c>
      <c r="C37" s="114">
        <v>97375</v>
      </c>
      <c r="D37" s="114">
        <v>77512</v>
      </c>
      <c r="E37" s="114">
        <v>129324</v>
      </c>
      <c r="F37" s="114">
        <v>45563</v>
      </c>
      <c r="G37" s="114">
        <v>17284</v>
      </c>
      <c r="H37" s="114">
        <v>61455</v>
      </c>
      <c r="I37" s="115">
        <v>44935</v>
      </c>
      <c r="J37" s="114">
        <v>30806</v>
      </c>
      <c r="K37" s="114">
        <v>14129</v>
      </c>
      <c r="L37" s="423">
        <v>11847</v>
      </c>
      <c r="M37" s="424">
        <v>12764</v>
      </c>
    </row>
    <row r="38" spans="1:13" ht="15" customHeight="1" x14ac:dyDescent="0.2">
      <c r="A38" s="425" t="s">
        <v>397</v>
      </c>
      <c r="B38" s="115">
        <v>175146</v>
      </c>
      <c r="C38" s="114">
        <v>97561</v>
      </c>
      <c r="D38" s="114">
        <v>77585</v>
      </c>
      <c r="E38" s="114">
        <v>129229</v>
      </c>
      <c r="F38" s="114">
        <v>45917</v>
      </c>
      <c r="G38" s="114">
        <v>16656</v>
      </c>
      <c r="H38" s="114">
        <v>62004</v>
      </c>
      <c r="I38" s="115">
        <v>44581</v>
      </c>
      <c r="J38" s="114">
        <v>30581</v>
      </c>
      <c r="K38" s="114">
        <v>14000</v>
      </c>
      <c r="L38" s="423">
        <v>14363</v>
      </c>
      <c r="M38" s="424">
        <v>14336</v>
      </c>
    </row>
    <row r="39" spans="1:13" ht="11.1" customHeight="1" x14ac:dyDescent="0.2">
      <c r="A39" s="422" t="s">
        <v>388</v>
      </c>
      <c r="B39" s="115">
        <v>175537</v>
      </c>
      <c r="C39" s="114">
        <v>97956</v>
      </c>
      <c r="D39" s="114">
        <v>77581</v>
      </c>
      <c r="E39" s="114">
        <v>128995</v>
      </c>
      <c r="F39" s="114">
        <v>46542</v>
      </c>
      <c r="G39" s="114">
        <v>16032</v>
      </c>
      <c r="H39" s="114">
        <v>62912</v>
      </c>
      <c r="I39" s="115">
        <v>45101</v>
      </c>
      <c r="J39" s="114">
        <v>30784</v>
      </c>
      <c r="K39" s="114">
        <v>14317</v>
      </c>
      <c r="L39" s="423">
        <v>11407</v>
      </c>
      <c r="M39" s="424">
        <v>11137</v>
      </c>
    </row>
    <row r="40" spans="1:13" ht="11.1" customHeight="1" x14ac:dyDescent="0.2">
      <c r="A40" s="425" t="s">
        <v>389</v>
      </c>
      <c r="B40" s="115">
        <v>178547</v>
      </c>
      <c r="C40" s="114">
        <v>99860</v>
      </c>
      <c r="D40" s="114">
        <v>78687</v>
      </c>
      <c r="E40" s="114">
        <v>131631</v>
      </c>
      <c r="F40" s="114">
        <v>46916</v>
      </c>
      <c r="G40" s="114">
        <v>17940</v>
      </c>
      <c r="H40" s="114">
        <v>63624</v>
      </c>
      <c r="I40" s="115">
        <v>45258</v>
      </c>
      <c r="J40" s="114">
        <v>30509</v>
      </c>
      <c r="K40" s="114">
        <v>14749</v>
      </c>
      <c r="L40" s="423">
        <v>17070</v>
      </c>
      <c r="M40" s="424">
        <v>14465</v>
      </c>
    </row>
    <row r="41" spans="1:13" s="110" customFormat="1" ht="11.1" customHeight="1" x14ac:dyDescent="0.2">
      <c r="A41" s="422" t="s">
        <v>390</v>
      </c>
      <c r="B41" s="115">
        <v>177948</v>
      </c>
      <c r="C41" s="114">
        <v>99272</v>
      </c>
      <c r="D41" s="114">
        <v>78676</v>
      </c>
      <c r="E41" s="114">
        <v>130598</v>
      </c>
      <c r="F41" s="114">
        <v>47350</v>
      </c>
      <c r="G41" s="114">
        <v>17422</v>
      </c>
      <c r="H41" s="114">
        <v>63978</v>
      </c>
      <c r="I41" s="115">
        <v>45173</v>
      </c>
      <c r="J41" s="114">
        <v>30410</v>
      </c>
      <c r="K41" s="114">
        <v>14763</v>
      </c>
      <c r="L41" s="423">
        <v>10779</v>
      </c>
      <c r="M41" s="424">
        <v>11688</v>
      </c>
    </row>
    <row r="42" spans="1:13" ht="15" customHeight="1" x14ac:dyDescent="0.2">
      <c r="A42" s="422" t="s">
        <v>398</v>
      </c>
      <c r="B42" s="115">
        <v>178261</v>
      </c>
      <c r="C42" s="114">
        <v>99750</v>
      </c>
      <c r="D42" s="114">
        <v>78511</v>
      </c>
      <c r="E42" s="114">
        <v>130829</v>
      </c>
      <c r="F42" s="114">
        <v>47432</v>
      </c>
      <c r="G42" s="114">
        <v>16885</v>
      </c>
      <c r="H42" s="114">
        <v>64479</v>
      </c>
      <c r="I42" s="115">
        <v>44625</v>
      </c>
      <c r="J42" s="114">
        <v>29922</v>
      </c>
      <c r="K42" s="114">
        <v>14703</v>
      </c>
      <c r="L42" s="423">
        <v>14194</v>
      </c>
      <c r="M42" s="424">
        <v>13976</v>
      </c>
    </row>
    <row r="43" spans="1:13" ht="11.1" customHeight="1" x14ac:dyDescent="0.2">
      <c r="A43" s="422" t="s">
        <v>388</v>
      </c>
      <c r="B43" s="115">
        <v>178682</v>
      </c>
      <c r="C43" s="114">
        <v>100347</v>
      </c>
      <c r="D43" s="114">
        <v>78335</v>
      </c>
      <c r="E43" s="114">
        <v>130865</v>
      </c>
      <c r="F43" s="114">
        <v>47817</v>
      </c>
      <c r="G43" s="114">
        <v>16288</v>
      </c>
      <c r="H43" s="114">
        <v>65297</v>
      </c>
      <c r="I43" s="115">
        <v>45322</v>
      </c>
      <c r="J43" s="114">
        <v>30336</v>
      </c>
      <c r="K43" s="114">
        <v>14986</v>
      </c>
      <c r="L43" s="423">
        <v>12335</v>
      </c>
      <c r="M43" s="424">
        <v>12269</v>
      </c>
    </row>
    <row r="44" spans="1:13" ht="11.1" customHeight="1" x14ac:dyDescent="0.2">
      <c r="A44" s="422" t="s">
        <v>389</v>
      </c>
      <c r="B44" s="115">
        <v>181894</v>
      </c>
      <c r="C44" s="114">
        <v>102272</v>
      </c>
      <c r="D44" s="114">
        <v>79622</v>
      </c>
      <c r="E44" s="114">
        <v>133483</v>
      </c>
      <c r="F44" s="114">
        <v>48411</v>
      </c>
      <c r="G44" s="114">
        <v>18189</v>
      </c>
      <c r="H44" s="114">
        <v>66012</v>
      </c>
      <c r="I44" s="115">
        <v>45073</v>
      </c>
      <c r="J44" s="114">
        <v>29827</v>
      </c>
      <c r="K44" s="114">
        <v>15246</v>
      </c>
      <c r="L44" s="423">
        <v>17479</v>
      </c>
      <c r="M44" s="424">
        <v>14811</v>
      </c>
    </row>
    <row r="45" spans="1:13" s="110" customFormat="1" ht="11.1" customHeight="1" x14ac:dyDescent="0.2">
      <c r="A45" s="422" t="s">
        <v>390</v>
      </c>
      <c r="B45" s="115">
        <v>182200</v>
      </c>
      <c r="C45" s="114">
        <v>102014</v>
      </c>
      <c r="D45" s="114">
        <v>80186</v>
      </c>
      <c r="E45" s="114">
        <v>133192</v>
      </c>
      <c r="F45" s="114">
        <v>49008</v>
      </c>
      <c r="G45" s="114">
        <v>17747</v>
      </c>
      <c r="H45" s="114">
        <v>66568</v>
      </c>
      <c r="I45" s="115">
        <v>45215</v>
      </c>
      <c r="J45" s="114">
        <v>29831</v>
      </c>
      <c r="K45" s="114">
        <v>15384</v>
      </c>
      <c r="L45" s="423">
        <v>11508</v>
      </c>
      <c r="M45" s="424">
        <v>11930</v>
      </c>
    </row>
    <row r="46" spans="1:13" ht="15" customHeight="1" x14ac:dyDescent="0.2">
      <c r="A46" s="422" t="s">
        <v>399</v>
      </c>
      <c r="B46" s="115">
        <v>181521</v>
      </c>
      <c r="C46" s="114">
        <v>101766</v>
      </c>
      <c r="D46" s="114">
        <v>79755</v>
      </c>
      <c r="E46" s="114">
        <v>132383</v>
      </c>
      <c r="F46" s="114">
        <v>49138</v>
      </c>
      <c r="G46" s="114">
        <v>17217</v>
      </c>
      <c r="H46" s="114">
        <v>66688</v>
      </c>
      <c r="I46" s="115">
        <v>44966</v>
      </c>
      <c r="J46" s="114">
        <v>29581</v>
      </c>
      <c r="K46" s="114">
        <v>15385</v>
      </c>
      <c r="L46" s="423">
        <v>13817</v>
      </c>
      <c r="M46" s="424">
        <v>13929</v>
      </c>
    </row>
    <row r="47" spans="1:13" ht="11.1" customHeight="1" x14ac:dyDescent="0.2">
      <c r="A47" s="422" t="s">
        <v>388</v>
      </c>
      <c r="B47" s="115">
        <v>181157</v>
      </c>
      <c r="C47" s="114">
        <v>101553</v>
      </c>
      <c r="D47" s="114">
        <v>79604</v>
      </c>
      <c r="E47" s="114">
        <v>131716</v>
      </c>
      <c r="F47" s="114">
        <v>49441</v>
      </c>
      <c r="G47" s="114">
        <v>16564</v>
      </c>
      <c r="H47" s="114">
        <v>67165</v>
      </c>
      <c r="I47" s="115">
        <v>45184</v>
      </c>
      <c r="J47" s="114">
        <v>29548</v>
      </c>
      <c r="K47" s="114">
        <v>15636</v>
      </c>
      <c r="L47" s="423">
        <v>12102</v>
      </c>
      <c r="M47" s="424">
        <v>12572</v>
      </c>
    </row>
    <row r="48" spans="1:13" ht="11.1" customHeight="1" x14ac:dyDescent="0.2">
      <c r="A48" s="422" t="s">
        <v>389</v>
      </c>
      <c r="B48" s="115">
        <v>183729</v>
      </c>
      <c r="C48" s="114">
        <v>103143</v>
      </c>
      <c r="D48" s="114">
        <v>80586</v>
      </c>
      <c r="E48" s="114">
        <v>133728</v>
      </c>
      <c r="F48" s="114">
        <v>50001</v>
      </c>
      <c r="G48" s="114">
        <v>18421</v>
      </c>
      <c r="H48" s="114">
        <v>67513</v>
      </c>
      <c r="I48" s="115">
        <v>44498</v>
      </c>
      <c r="J48" s="114">
        <v>28442</v>
      </c>
      <c r="K48" s="114">
        <v>16056</v>
      </c>
      <c r="L48" s="423">
        <v>17403</v>
      </c>
      <c r="M48" s="424">
        <v>14884</v>
      </c>
    </row>
    <row r="49" spans="1:17" s="110" customFormat="1" ht="11.1" customHeight="1" x14ac:dyDescent="0.2">
      <c r="A49" s="422" t="s">
        <v>390</v>
      </c>
      <c r="B49" s="115">
        <v>182294</v>
      </c>
      <c r="C49" s="114">
        <v>101874</v>
      </c>
      <c r="D49" s="114">
        <v>80420</v>
      </c>
      <c r="E49" s="114">
        <v>132098</v>
      </c>
      <c r="F49" s="114">
        <v>50196</v>
      </c>
      <c r="G49" s="114">
        <v>17780</v>
      </c>
      <c r="H49" s="114">
        <v>67302</v>
      </c>
      <c r="I49" s="115">
        <v>44138</v>
      </c>
      <c r="J49" s="114">
        <v>28300</v>
      </c>
      <c r="K49" s="114">
        <v>15838</v>
      </c>
      <c r="L49" s="423">
        <v>10820</v>
      </c>
      <c r="M49" s="424">
        <v>12553</v>
      </c>
    </row>
    <row r="50" spans="1:17" ht="15" customHeight="1" x14ac:dyDescent="0.2">
      <c r="A50" s="422" t="s">
        <v>400</v>
      </c>
      <c r="B50" s="143">
        <v>180996</v>
      </c>
      <c r="C50" s="144">
        <v>101021</v>
      </c>
      <c r="D50" s="144">
        <v>79975</v>
      </c>
      <c r="E50" s="144">
        <v>131018</v>
      </c>
      <c r="F50" s="144">
        <v>49978</v>
      </c>
      <c r="G50" s="144">
        <v>17006</v>
      </c>
      <c r="H50" s="144">
        <v>67339</v>
      </c>
      <c r="I50" s="143">
        <v>42602</v>
      </c>
      <c r="J50" s="144">
        <v>27273</v>
      </c>
      <c r="K50" s="144">
        <v>15329</v>
      </c>
      <c r="L50" s="426">
        <v>13277</v>
      </c>
      <c r="M50" s="427">
        <v>14781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-0.28922273455963771</v>
      </c>
      <c r="C6" s="480">
        <f>'Tabelle 3.3'!J11</f>
        <v>-5.2573055197260148</v>
      </c>
      <c r="D6" s="481">
        <f t="shared" ref="D6:E9" si="0">IF(OR(AND(B6&gt;=-50,B6&lt;=50),ISNUMBER(B6)=FALSE),B6,"")</f>
        <v>-0.28922273455963771</v>
      </c>
      <c r="E6" s="481">
        <f t="shared" si="0"/>
        <v>-5.2573055197260148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-0.28922273455963771</v>
      </c>
      <c r="C14" s="480">
        <f>'Tabelle 3.3'!J11</f>
        <v>-5.2573055197260148</v>
      </c>
      <c r="D14" s="481">
        <f>IF(OR(AND(B14&gt;=-50,B14&lt;=50),ISNUMBER(B14)=FALSE),B14,"")</f>
        <v>-0.28922273455963771</v>
      </c>
      <c r="E14" s="481">
        <f>IF(OR(AND(C14&gt;=-50,C14&lt;=50),ISNUMBER(C14)=FALSE),C14,"")</f>
        <v>-5.2573055197260148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5.3191489361702127</v>
      </c>
      <c r="C15" s="480">
        <f>'Tabelle 3.3'!J12</f>
        <v>3.4146341463414633</v>
      </c>
      <c r="D15" s="481">
        <f t="shared" ref="D15:E45" si="3">IF(OR(AND(B15&gt;=-50,B15&lt;=50),ISNUMBER(B15)=FALSE),B15,"")</f>
        <v>5.3191489361702127</v>
      </c>
      <c r="E15" s="481">
        <f t="shared" si="3"/>
        <v>3.4146341463414633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2.003338898163606</v>
      </c>
      <c r="C16" s="480">
        <f>'Tabelle 3.3'!J13</f>
        <v>20.930232558139537</v>
      </c>
      <c r="D16" s="481">
        <f t="shared" si="3"/>
        <v>2.003338898163606</v>
      </c>
      <c r="E16" s="481">
        <f t="shared" si="3"/>
        <v>20.930232558139537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-2.7578998150679426</v>
      </c>
      <c r="C17" s="480">
        <f>'Tabelle 3.3'!J14</f>
        <v>-9.7728473322768092</v>
      </c>
      <c r="D17" s="481">
        <f t="shared" si="3"/>
        <v>-2.7578998150679426</v>
      </c>
      <c r="E17" s="481">
        <f t="shared" si="3"/>
        <v>-9.7728473322768092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-12.809364548494983</v>
      </c>
      <c r="C18" s="480">
        <f>'Tabelle 3.3'!J15</f>
        <v>-10.071942446043165</v>
      </c>
      <c r="D18" s="481">
        <f t="shared" si="3"/>
        <v>-12.809364548494983</v>
      </c>
      <c r="E18" s="481">
        <f t="shared" si="3"/>
        <v>-10.071942446043165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-2.5351480705952736</v>
      </c>
      <c r="C19" s="480">
        <f>'Tabelle 3.3'!J16</f>
        <v>-9.3637454981992789</v>
      </c>
      <c r="D19" s="481">
        <f t="shared" si="3"/>
        <v>-2.5351480705952736</v>
      </c>
      <c r="E19" s="481">
        <f t="shared" si="3"/>
        <v>-9.3637454981992789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0.42155977115326709</v>
      </c>
      <c r="C20" s="480">
        <f>'Tabelle 3.3'!J17</f>
        <v>-11.479028697571744</v>
      </c>
      <c r="D20" s="481">
        <f t="shared" si="3"/>
        <v>0.42155977115326709</v>
      </c>
      <c r="E20" s="481">
        <f t="shared" si="3"/>
        <v>-11.479028697571744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1.3391149088126515</v>
      </c>
      <c r="C21" s="480">
        <f>'Tabelle 3.3'!J18</f>
        <v>0.71474983755685506</v>
      </c>
      <c r="D21" s="481">
        <f t="shared" si="3"/>
        <v>1.3391149088126515</v>
      </c>
      <c r="E21" s="481">
        <f t="shared" si="3"/>
        <v>0.71474983755685506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-0.45339851758397731</v>
      </c>
      <c r="C22" s="480">
        <f>'Tabelle 3.3'!J19</f>
        <v>-2.8970239662891757</v>
      </c>
      <c r="D22" s="481">
        <f t="shared" si="3"/>
        <v>-0.45339851758397731</v>
      </c>
      <c r="E22" s="481">
        <f t="shared" si="3"/>
        <v>-2.8970239662891757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4.3357020778987136</v>
      </c>
      <c r="C23" s="480">
        <f>'Tabelle 3.3'!J20</f>
        <v>-4.4787077826725401</v>
      </c>
      <c r="D23" s="481">
        <f t="shared" si="3"/>
        <v>4.3357020778987136</v>
      </c>
      <c r="E23" s="481">
        <f t="shared" si="3"/>
        <v>-4.4787077826725401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-3.6144578313253013</v>
      </c>
      <c r="C24" s="480">
        <f>'Tabelle 3.3'!J21</f>
        <v>-16.069416272256028</v>
      </c>
      <c r="D24" s="481">
        <f t="shared" si="3"/>
        <v>-3.6144578313253013</v>
      </c>
      <c r="E24" s="481">
        <f t="shared" si="3"/>
        <v>-16.069416272256028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-1.9047619047619047</v>
      </c>
      <c r="C25" s="480">
        <f>'Tabelle 3.3'!J22</f>
        <v>-20.147420147420146</v>
      </c>
      <c r="D25" s="481">
        <f t="shared" si="3"/>
        <v>-1.9047619047619047</v>
      </c>
      <c r="E25" s="481">
        <f t="shared" si="3"/>
        <v>-20.147420147420146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0.34645669291338582</v>
      </c>
      <c r="C26" s="480">
        <f>'Tabelle 3.3'!J23</f>
        <v>6.2162162162162158</v>
      </c>
      <c r="D26" s="481">
        <f t="shared" si="3"/>
        <v>0.34645669291338582</v>
      </c>
      <c r="E26" s="481">
        <f t="shared" si="3"/>
        <v>6.2162162162162158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4.2154300647653677</v>
      </c>
      <c r="C27" s="480">
        <f>'Tabelle 3.3'!J24</f>
        <v>-11.016949152542374</v>
      </c>
      <c r="D27" s="481">
        <f t="shared" si="3"/>
        <v>4.2154300647653677</v>
      </c>
      <c r="E27" s="481">
        <f t="shared" si="3"/>
        <v>-11.016949152542374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-8.5876720526630752</v>
      </c>
      <c r="C28" s="480">
        <f>'Tabelle 3.3'!J25</f>
        <v>-1.1573165947430364</v>
      </c>
      <c r="D28" s="481">
        <f t="shared" si="3"/>
        <v>-8.5876720526630752</v>
      </c>
      <c r="E28" s="481">
        <f t="shared" si="3"/>
        <v>-1.1573165947430364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-13.861780521808404</v>
      </c>
      <c r="C29" s="480">
        <f>'Tabelle 3.3'!J26</f>
        <v>-5.3571428571428568</v>
      </c>
      <c r="D29" s="481">
        <f t="shared" si="3"/>
        <v>-13.861780521808404</v>
      </c>
      <c r="E29" s="481">
        <f t="shared" si="3"/>
        <v>-5.3571428571428568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3.3572872220974626</v>
      </c>
      <c r="C30" s="480">
        <f>'Tabelle 3.3'!J27</f>
        <v>1.6304347826086956</v>
      </c>
      <c r="D30" s="481">
        <f t="shared" si="3"/>
        <v>3.3572872220974626</v>
      </c>
      <c r="E30" s="481">
        <f t="shared" si="3"/>
        <v>1.6304347826086956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3.2064128256513027</v>
      </c>
      <c r="C31" s="480">
        <f>'Tabelle 3.3'!J28</f>
        <v>-2.4727992087042532</v>
      </c>
      <c r="D31" s="481">
        <f t="shared" si="3"/>
        <v>3.2064128256513027</v>
      </c>
      <c r="E31" s="481">
        <f t="shared" si="3"/>
        <v>-2.4727992087042532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2.261338815366825</v>
      </c>
      <c r="C32" s="480">
        <f>'Tabelle 3.3'!J29</f>
        <v>1.4318255776114546</v>
      </c>
      <c r="D32" s="481">
        <f t="shared" si="3"/>
        <v>2.261338815366825</v>
      </c>
      <c r="E32" s="481">
        <f t="shared" si="3"/>
        <v>1.4318255776114546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3.0933270841877087</v>
      </c>
      <c r="C33" s="480">
        <f>'Tabelle 3.3'!J30</f>
        <v>-1.4798206278026906</v>
      </c>
      <c r="D33" s="481">
        <f t="shared" si="3"/>
        <v>3.0933270841877087</v>
      </c>
      <c r="E33" s="481">
        <f t="shared" si="3"/>
        <v>-1.4798206278026906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5.2777411267977303E-2</v>
      </c>
      <c r="C34" s="480">
        <f>'Tabelle 3.3'!J31</f>
        <v>-2.7215292402397537</v>
      </c>
      <c r="D34" s="481">
        <f t="shared" si="3"/>
        <v>5.2777411267977303E-2</v>
      </c>
      <c r="E34" s="481">
        <f t="shared" si="3"/>
        <v>-2.7215292402397537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5.3191489361702127</v>
      </c>
      <c r="C37" s="480">
        <f>'Tabelle 3.3'!J34</f>
        <v>3.4146341463414633</v>
      </c>
      <c r="D37" s="481">
        <f t="shared" si="3"/>
        <v>5.3191489361702127</v>
      </c>
      <c r="E37" s="481">
        <f t="shared" si="3"/>
        <v>3.4146341463414633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-2.0321747103442527</v>
      </c>
      <c r="C38" s="480">
        <f>'Tabelle 3.3'!J35</f>
        <v>-6.3019774533357973</v>
      </c>
      <c r="D38" s="481">
        <f t="shared" si="3"/>
        <v>-2.0321747103442527</v>
      </c>
      <c r="E38" s="481">
        <f t="shared" si="3"/>
        <v>-6.3019774533357973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0.55998152638263476</v>
      </c>
      <c r="C39" s="480">
        <f>'Tabelle 3.3'!J36</f>
        <v>-5.1590932194774828</v>
      </c>
      <c r="D39" s="481">
        <f t="shared" si="3"/>
        <v>0.55998152638263476</v>
      </c>
      <c r="E39" s="481">
        <f t="shared" si="3"/>
        <v>-5.1590932194774828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0.55998152638263476</v>
      </c>
      <c r="C45" s="480">
        <f>'Tabelle 3.3'!J36</f>
        <v>-5.1590932194774828</v>
      </c>
      <c r="D45" s="481">
        <f t="shared" si="3"/>
        <v>0.55998152638263476</v>
      </c>
      <c r="E45" s="481">
        <f t="shared" si="3"/>
        <v>-5.1590932194774828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168316</v>
      </c>
      <c r="C51" s="487">
        <v>32619</v>
      </c>
      <c r="D51" s="487">
        <v>13134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168737</v>
      </c>
      <c r="C52" s="487">
        <v>32873</v>
      </c>
      <c r="D52" s="487">
        <v>13226</v>
      </c>
      <c r="E52" s="488">
        <f t="shared" ref="E52:G70" si="11">IF($A$51=37802,IF(COUNTBLANK(B$51:B$70)&gt;0,#N/A,B52/B$51*100),IF(COUNTBLANK(B$51:B$75)&gt;0,#N/A,B52/B$51*100))</f>
        <v>100.25012476532238</v>
      </c>
      <c r="F52" s="488">
        <f t="shared" si="11"/>
        <v>100.7786872681566</v>
      </c>
      <c r="G52" s="488">
        <f t="shared" si="11"/>
        <v>100.70047205725598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171787</v>
      </c>
      <c r="C53" s="487">
        <v>32333</v>
      </c>
      <c r="D53" s="487">
        <v>13689</v>
      </c>
      <c r="E53" s="488">
        <f t="shared" si="11"/>
        <v>102.06219254259845</v>
      </c>
      <c r="F53" s="488">
        <f t="shared" si="11"/>
        <v>99.123210398847291</v>
      </c>
      <c r="G53" s="488">
        <f t="shared" si="11"/>
        <v>104.22567382366377</v>
      </c>
      <c r="H53" s="489">
        <f>IF(ISERROR(L53)=TRUE,IF(MONTH(A53)=MONTH(MAX(A$51:A$75)),A53,""),"")</f>
        <v>41883</v>
      </c>
      <c r="I53" s="488">
        <f t="shared" si="12"/>
        <v>102.06219254259845</v>
      </c>
      <c r="J53" s="488">
        <f t="shared" si="10"/>
        <v>99.123210398847291</v>
      </c>
      <c r="K53" s="488">
        <f t="shared" si="10"/>
        <v>104.22567382366377</v>
      </c>
      <c r="L53" s="488" t="e">
        <f t="shared" si="13"/>
        <v>#N/A</v>
      </c>
    </row>
    <row r="54" spans="1:14" ht="15" customHeight="1" x14ac:dyDescent="0.2">
      <c r="A54" s="490" t="s">
        <v>463</v>
      </c>
      <c r="B54" s="487">
        <v>170507</v>
      </c>
      <c r="C54" s="487">
        <v>32229</v>
      </c>
      <c r="D54" s="487">
        <v>13594</v>
      </c>
      <c r="E54" s="488">
        <f t="shared" si="11"/>
        <v>101.3017181967252</v>
      </c>
      <c r="F54" s="488">
        <f t="shared" si="11"/>
        <v>98.804377816609957</v>
      </c>
      <c r="G54" s="488">
        <f t="shared" si="11"/>
        <v>103.50236028627988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171184</v>
      </c>
      <c r="C55" s="487">
        <v>31075</v>
      </c>
      <c r="D55" s="487">
        <v>13348</v>
      </c>
      <c r="E55" s="488">
        <f t="shared" si="11"/>
        <v>101.70393783122222</v>
      </c>
      <c r="F55" s="488">
        <f t="shared" si="11"/>
        <v>95.26656243293786</v>
      </c>
      <c r="G55" s="488">
        <f t="shared" si="11"/>
        <v>101.62935891579107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171111</v>
      </c>
      <c r="C56" s="487">
        <v>31705</v>
      </c>
      <c r="D56" s="487">
        <v>13413</v>
      </c>
      <c r="E56" s="488">
        <f t="shared" si="11"/>
        <v>101.66056702868414</v>
      </c>
      <c r="F56" s="488">
        <f t="shared" si="11"/>
        <v>97.197952113798706</v>
      </c>
      <c r="G56" s="488">
        <f t="shared" si="11"/>
        <v>102.12425765189583</v>
      </c>
      <c r="H56" s="489" t="str">
        <f t="shared" si="14"/>
        <v/>
      </c>
      <c r="I56" s="488" t="str">
        <f t="shared" si="12"/>
        <v/>
      </c>
      <c r="J56" s="488" t="str">
        <f t="shared" si="10"/>
        <v/>
      </c>
      <c r="K56" s="488" t="str">
        <f t="shared" si="10"/>
        <v/>
      </c>
      <c r="L56" s="488" t="e">
        <f t="shared" si="13"/>
        <v>#N/A</v>
      </c>
    </row>
    <row r="57" spans="1:14" ht="15" customHeight="1" x14ac:dyDescent="0.2">
      <c r="A57" s="490">
        <v>42248</v>
      </c>
      <c r="B57" s="487">
        <v>174469</v>
      </c>
      <c r="C57" s="487">
        <v>31141</v>
      </c>
      <c r="D57" s="487">
        <v>13851</v>
      </c>
      <c r="E57" s="488">
        <f t="shared" si="11"/>
        <v>103.65562394543598</v>
      </c>
      <c r="F57" s="488">
        <f t="shared" si="11"/>
        <v>95.468898494742334</v>
      </c>
      <c r="G57" s="488">
        <f t="shared" si="11"/>
        <v>105.45911375057105</v>
      </c>
      <c r="H57" s="489">
        <f t="shared" si="14"/>
        <v>42248</v>
      </c>
      <c r="I57" s="488">
        <f t="shared" si="12"/>
        <v>103.65562394543598</v>
      </c>
      <c r="J57" s="488">
        <f t="shared" si="10"/>
        <v>95.468898494742334</v>
      </c>
      <c r="K57" s="488">
        <f t="shared" si="10"/>
        <v>105.45911375057105</v>
      </c>
      <c r="L57" s="488" t="e">
        <f t="shared" si="13"/>
        <v>#N/A</v>
      </c>
    </row>
    <row r="58" spans="1:14" ht="15" customHeight="1" x14ac:dyDescent="0.2">
      <c r="A58" s="490" t="s">
        <v>466</v>
      </c>
      <c r="B58" s="487">
        <v>173202</v>
      </c>
      <c r="C58" s="487">
        <v>31258</v>
      </c>
      <c r="D58" s="487">
        <v>13797</v>
      </c>
      <c r="E58" s="488">
        <f t="shared" si="11"/>
        <v>102.902873167138</v>
      </c>
      <c r="F58" s="488">
        <f t="shared" si="11"/>
        <v>95.827585149759344</v>
      </c>
      <c r="G58" s="488">
        <f t="shared" si="11"/>
        <v>105.04796710826862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172878</v>
      </c>
      <c r="C59" s="487">
        <v>30911</v>
      </c>
      <c r="D59" s="487">
        <v>13657</v>
      </c>
      <c r="E59" s="488">
        <f t="shared" si="11"/>
        <v>102.71037809833882</v>
      </c>
      <c r="F59" s="488">
        <f t="shared" si="11"/>
        <v>94.763787976332807</v>
      </c>
      <c r="G59" s="488">
        <f t="shared" si="11"/>
        <v>103.98203136896605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173229</v>
      </c>
      <c r="C60" s="487">
        <v>31330</v>
      </c>
      <c r="D60" s="487">
        <v>13816</v>
      </c>
      <c r="E60" s="488">
        <f t="shared" si="11"/>
        <v>102.91891442287127</v>
      </c>
      <c r="F60" s="488">
        <f t="shared" si="11"/>
        <v>96.048315399000586</v>
      </c>
      <c r="G60" s="488">
        <f t="shared" si="11"/>
        <v>105.19262981574539</v>
      </c>
      <c r="H60" s="489" t="str">
        <f t="shared" si="14"/>
        <v/>
      </c>
      <c r="I60" s="488" t="str">
        <f t="shared" si="12"/>
        <v/>
      </c>
      <c r="J60" s="488" t="str">
        <f t="shared" si="10"/>
        <v/>
      </c>
      <c r="K60" s="488" t="str">
        <f t="shared" si="10"/>
        <v/>
      </c>
      <c r="L60" s="488" t="e">
        <f t="shared" si="13"/>
        <v>#N/A</v>
      </c>
    </row>
    <row r="61" spans="1:14" ht="15" customHeight="1" x14ac:dyDescent="0.2">
      <c r="A61" s="490">
        <v>42614</v>
      </c>
      <c r="B61" s="487">
        <v>175674</v>
      </c>
      <c r="C61" s="487">
        <v>30757</v>
      </c>
      <c r="D61" s="487">
        <v>14244</v>
      </c>
      <c r="E61" s="488">
        <f t="shared" si="11"/>
        <v>104.3715392476057</v>
      </c>
      <c r="F61" s="488">
        <f t="shared" si="11"/>
        <v>94.291670498789045</v>
      </c>
      <c r="G61" s="488">
        <f t="shared" si="11"/>
        <v>108.45134764732755</v>
      </c>
      <c r="H61" s="489">
        <f t="shared" si="14"/>
        <v>42614</v>
      </c>
      <c r="I61" s="488">
        <f t="shared" si="12"/>
        <v>104.3715392476057</v>
      </c>
      <c r="J61" s="488">
        <f t="shared" si="10"/>
        <v>94.291670498789045</v>
      </c>
      <c r="K61" s="488">
        <f t="shared" si="10"/>
        <v>108.45134764732755</v>
      </c>
      <c r="L61" s="488" t="e">
        <f t="shared" si="13"/>
        <v>#N/A</v>
      </c>
    </row>
    <row r="62" spans="1:14" ht="15" customHeight="1" x14ac:dyDescent="0.2">
      <c r="A62" s="490" t="s">
        <v>469</v>
      </c>
      <c r="B62" s="487">
        <v>174887</v>
      </c>
      <c r="C62" s="487">
        <v>30806</v>
      </c>
      <c r="D62" s="487">
        <v>14129</v>
      </c>
      <c r="E62" s="488">
        <f t="shared" si="11"/>
        <v>103.9039663490102</v>
      </c>
      <c r="F62" s="488">
        <f t="shared" si="11"/>
        <v>94.441889696189335</v>
      </c>
      <c r="G62" s="488">
        <f t="shared" si="11"/>
        <v>107.57575757575756</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175146</v>
      </c>
      <c r="C63" s="487">
        <v>30581</v>
      </c>
      <c r="D63" s="487">
        <v>14000</v>
      </c>
      <c r="E63" s="488">
        <f t="shared" si="11"/>
        <v>104.05784357993298</v>
      </c>
      <c r="F63" s="488">
        <f t="shared" si="11"/>
        <v>93.752107667310455</v>
      </c>
      <c r="G63" s="488">
        <f t="shared" si="11"/>
        <v>106.59357393025735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175537</v>
      </c>
      <c r="C64" s="487">
        <v>30784</v>
      </c>
      <c r="D64" s="487">
        <v>14317</v>
      </c>
      <c r="E64" s="488">
        <f t="shared" si="11"/>
        <v>104.29014472777396</v>
      </c>
      <c r="F64" s="488">
        <f t="shared" si="11"/>
        <v>94.37444434225452</v>
      </c>
      <c r="G64" s="488">
        <f t="shared" si="11"/>
        <v>109.00715699710675</v>
      </c>
      <c r="H64" s="489" t="str">
        <f t="shared" si="14"/>
        <v/>
      </c>
      <c r="I64" s="488" t="str">
        <f t="shared" si="12"/>
        <v/>
      </c>
      <c r="J64" s="488" t="str">
        <f t="shared" si="10"/>
        <v/>
      </c>
      <c r="K64" s="488" t="str">
        <f t="shared" si="10"/>
        <v/>
      </c>
      <c r="L64" s="488" t="e">
        <f t="shared" si="13"/>
        <v>#N/A</v>
      </c>
    </row>
    <row r="65" spans="1:12" ht="15" customHeight="1" x14ac:dyDescent="0.2">
      <c r="A65" s="490">
        <v>42979</v>
      </c>
      <c r="B65" s="487">
        <v>178547</v>
      </c>
      <c r="C65" s="487">
        <v>30509</v>
      </c>
      <c r="D65" s="487">
        <v>14749</v>
      </c>
      <c r="E65" s="488">
        <f t="shared" si="11"/>
        <v>106.07844768174148</v>
      </c>
      <c r="F65" s="488">
        <f t="shared" si="11"/>
        <v>93.531377418069226</v>
      </c>
      <c r="G65" s="488">
        <f t="shared" si="11"/>
        <v>112.29633013552612</v>
      </c>
      <c r="H65" s="489">
        <f t="shared" si="14"/>
        <v>42979</v>
      </c>
      <c r="I65" s="488">
        <f t="shared" si="12"/>
        <v>106.07844768174148</v>
      </c>
      <c r="J65" s="488">
        <f t="shared" si="10"/>
        <v>93.531377418069226</v>
      </c>
      <c r="K65" s="488">
        <f t="shared" si="10"/>
        <v>112.29633013552612</v>
      </c>
      <c r="L65" s="488" t="e">
        <f t="shared" si="13"/>
        <v>#N/A</v>
      </c>
    </row>
    <row r="66" spans="1:12" ht="15" customHeight="1" x14ac:dyDescent="0.2">
      <c r="A66" s="490" t="s">
        <v>472</v>
      </c>
      <c r="B66" s="487">
        <v>177948</v>
      </c>
      <c r="C66" s="487">
        <v>30410</v>
      </c>
      <c r="D66" s="487">
        <v>14763</v>
      </c>
      <c r="E66" s="488">
        <f t="shared" si="11"/>
        <v>105.72256945269612</v>
      </c>
      <c r="F66" s="488">
        <f t="shared" si="11"/>
        <v>93.227873325362523</v>
      </c>
      <c r="G66" s="488">
        <f t="shared" si="11"/>
        <v>112.40292370945637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178261</v>
      </c>
      <c r="C67" s="487">
        <v>29922</v>
      </c>
      <c r="D67" s="487">
        <v>14703</v>
      </c>
      <c r="E67" s="488">
        <f t="shared" si="11"/>
        <v>105.90852919508545</v>
      </c>
      <c r="F67" s="488">
        <f t="shared" si="11"/>
        <v>91.731812747171887</v>
      </c>
      <c r="G67" s="488">
        <f t="shared" si="11"/>
        <v>111.94609410689813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178682</v>
      </c>
      <c r="C68" s="487">
        <v>30336</v>
      </c>
      <c r="D68" s="487">
        <v>14986</v>
      </c>
      <c r="E68" s="488">
        <f t="shared" si="11"/>
        <v>106.1586539604078</v>
      </c>
      <c r="F68" s="488">
        <f t="shared" si="11"/>
        <v>93.00101168030902</v>
      </c>
      <c r="G68" s="488">
        <f t="shared" si="11"/>
        <v>114.10080706563119</v>
      </c>
      <c r="H68" s="489" t="str">
        <f t="shared" si="14"/>
        <v/>
      </c>
      <c r="I68" s="488" t="str">
        <f t="shared" si="12"/>
        <v/>
      </c>
      <c r="J68" s="488" t="str">
        <f t="shared" si="12"/>
        <v/>
      </c>
      <c r="K68" s="488" t="str">
        <f t="shared" si="12"/>
        <v/>
      </c>
      <c r="L68" s="488" t="e">
        <f t="shared" si="13"/>
        <v>#N/A</v>
      </c>
    </row>
    <row r="69" spans="1:12" ht="15" customHeight="1" x14ac:dyDescent="0.2">
      <c r="A69" s="490">
        <v>43344</v>
      </c>
      <c r="B69" s="487">
        <v>181894</v>
      </c>
      <c r="C69" s="487">
        <v>29827</v>
      </c>
      <c r="D69" s="487">
        <v>15246</v>
      </c>
      <c r="E69" s="488">
        <f t="shared" si="11"/>
        <v>108.06696927208345</v>
      </c>
      <c r="F69" s="488">
        <f t="shared" si="11"/>
        <v>91.440571446089706</v>
      </c>
      <c r="G69" s="488">
        <f t="shared" si="11"/>
        <v>116.08040201005025</v>
      </c>
      <c r="H69" s="489">
        <f t="shared" si="14"/>
        <v>43344</v>
      </c>
      <c r="I69" s="488">
        <f t="shared" si="12"/>
        <v>108.06696927208345</v>
      </c>
      <c r="J69" s="488">
        <f t="shared" si="12"/>
        <v>91.440571446089706</v>
      </c>
      <c r="K69" s="488">
        <f t="shared" si="12"/>
        <v>116.08040201005025</v>
      </c>
      <c r="L69" s="488" t="e">
        <f t="shared" si="13"/>
        <v>#N/A</v>
      </c>
    </row>
    <row r="70" spans="1:12" ht="15" customHeight="1" x14ac:dyDescent="0.2">
      <c r="A70" s="490" t="s">
        <v>475</v>
      </c>
      <c r="B70" s="487">
        <v>182200</v>
      </c>
      <c r="C70" s="487">
        <v>29831</v>
      </c>
      <c r="D70" s="487">
        <v>15384</v>
      </c>
      <c r="E70" s="488">
        <f t="shared" si="11"/>
        <v>108.24877017039378</v>
      </c>
      <c r="F70" s="488">
        <f t="shared" si="11"/>
        <v>91.452834237714214</v>
      </c>
      <c r="G70" s="488">
        <f t="shared" si="11"/>
        <v>117.13111009593422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181521</v>
      </c>
      <c r="C71" s="487">
        <v>29581</v>
      </c>
      <c r="D71" s="487">
        <v>15385</v>
      </c>
      <c r="E71" s="491">
        <f t="shared" ref="E71:G75" si="15">IF($A$51=37802,IF(COUNTBLANK(B$51:B$70)&gt;0,#N/A,IF(ISBLANK(B71)=FALSE,B71/B$51*100,#N/A)),IF(COUNTBLANK(B$51:B$75)&gt;0,#N/A,B71/B$51*100))</f>
        <v>107.84536229473134</v>
      </c>
      <c r="F71" s="491">
        <f t="shared" si="15"/>
        <v>90.686409761182134</v>
      </c>
      <c r="G71" s="491">
        <f t="shared" si="15"/>
        <v>117.13872392264352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181157</v>
      </c>
      <c r="C72" s="487">
        <v>29548</v>
      </c>
      <c r="D72" s="487">
        <v>15636</v>
      </c>
      <c r="E72" s="491">
        <f t="shared" si="15"/>
        <v>107.62910240262364</v>
      </c>
      <c r="F72" s="491">
        <f t="shared" si="15"/>
        <v>90.585241730279904</v>
      </c>
      <c r="G72" s="491">
        <f t="shared" si="15"/>
        <v>119.04979442667884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183729</v>
      </c>
      <c r="C73" s="487">
        <v>28442</v>
      </c>
      <c r="D73" s="487">
        <v>16056</v>
      </c>
      <c r="E73" s="491">
        <f t="shared" si="15"/>
        <v>109.15718054136268</v>
      </c>
      <c r="F73" s="491">
        <f t="shared" si="15"/>
        <v>87.194579846101959</v>
      </c>
      <c r="G73" s="491">
        <f t="shared" si="15"/>
        <v>122.24760164458657</v>
      </c>
      <c r="H73" s="492">
        <f>IF(A$51=37802,IF(ISERROR(L73)=TRUE,IF(ISBLANK(A73)=FALSE,IF(MONTH(A73)=MONTH(MAX(A$51:A$75)),A73,""),""),""),IF(ISERROR(L73)=TRUE,IF(MONTH(A73)=MONTH(MAX(A$51:A$75)),A73,""),""))</f>
        <v>43709</v>
      </c>
      <c r="I73" s="488">
        <f t="shared" si="12"/>
        <v>109.15718054136268</v>
      </c>
      <c r="J73" s="488">
        <f t="shared" si="12"/>
        <v>87.194579846101959</v>
      </c>
      <c r="K73" s="488">
        <f t="shared" si="12"/>
        <v>122.24760164458657</v>
      </c>
      <c r="L73" s="488" t="e">
        <f t="shared" si="13"/>
        <v>#N/A</v>
      </c>
    </row>
    <row r="74" spans="1:12" ht="15" customHeight="1" x14ac:dyDescent="0.2">
      <c r="A74" s="490" t="s">
        <v>478</v>
      </c>
      <c r="B74" s="487">
        <v>182294</v>
      </c>
      <c r="C74" s="487">
        <v>28300</v>
      </c>
      <c r="D74" s="487">
        <v>15838</v>
      </c>
      <c r="E74" s="491">
        <f t="shared" si="15"/>
        <v>108.30461750516885</v>
      </c>
      <c r="F74" s="491">
        <f t="shared" si="15"/>
        <v>86.759250743431735</v>
      </c>
      <c r="G74" s="491">
        <f t="shared" si="15"/>
        <v>120.58778742195828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180996</v>
      </c>
      <c r="C75" s="493">
        <v>27273</v>
      </c>
      <c r="D75" s="493">
        <v>15329</v>
      </c>
      <c r="E75" s="491">
        <f t="shared" si="15"/>
        <v>107.53344898880677</v>
      </c>
      <c r="F75" s="491">
        <f t="shared" si="15"/>
        <v>83.61077899383794</v>
      </c>
      <c r="G75" s="491">
        <f t="shared" si="15"/>
        <v>116.7123496269225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109.15718054136268</v>
      </c>
      <c r="J77" s="488">
        <f>IF(J75&lt;&gt;"",J75,IF(J74&lt;&gt;"",J74,IF(J73&lt;&gt;"",J73,IF(J72&lt;&gt;"",J72,IF(J71&lt;&gt;"",J71,IF(J70&lt;&gt;"",J70,""))))))</f>
        <v>87.194579846101959</v>
      </c>
      <c r="K77" s="488">
        <f>IF(K75&lt;&gt;"",K75,IF(K74&lt;&gt;"",K74,IF(K73&lt;&gt;"",K73,IF(K72&lt;&gt;"",K72,IF(K71&lt;&gt;"",K71,IF(K70&lt;&gt;"",K70,""))))))</f>
        <v>122.24760164458657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+9,2%</v>
      </c>
      <c r="J79" s="488" t="str">
        <f>"GeB - ausschließlich: "&amp;IF(J77&gt;100,"+","")&amp;TEXT(J77-100,"0,0")&amp;"%"</f>
        <v>GeB - ausschließlich: -12,8%</v>
      </c>
      <c r="K79" s="488" t="str">
        <f>"GeB - im Nebenjob: "&amp;IF(K77&gt;100,"+","")&amp;TEXT(K77-100,"0,0")&amp;"%"</f>
        <v>GeB - im Nebenjob: +22,2%</v>
      </c>
    </row>
    <row r="81" spans="9:9" ht="15" customHeight="1" x14ac:dyDescent="0.2">
      <c r="I81" s="488" t="str">
        <f>IF(ISERROR(HLOOKUP(1,I$78:K$79,2,FALSE)),"",HLOOKUP(1,I$78:K$79,2,FALSE))</f>
        <v>GeB - im Nebenjob: +22,2%</v>
      </c>
    </row>
    <row r="82" spans="9:9" ht="15" customHeight="1" x14ac:dyDescent="0.2">
      <c r="I82" s="488" t="str">
        <f>IF(ISERROR(HLOOKUP(2,I$78:K$79,2,FALSE)),"",HLOOKUP(2,I$78:K$79,2,FALSE))</f>
        <v>SvB: +9,2%</v>
      </c>
    </row>
    <row r="83" spans="9:9" ht="15" customHeight="1" x14ac:dyDescent="0.2">
      <c r="I83" s="488" t="str">
        <f>IF(ISERROR(HLOOKUP(3,I$78:K$79,2,FALSE)),"",HLOOKUP(3,I$78:K$79,2,FALSE))</f>
        <v>GeB - ausschließlich: -12,8%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180996</v>
      </c>
      <c r="E12" s="114">
        <v>182294</v>
      </c>
      <c r="F12" s="114">
        <v>183729</v>
      </c>
      <c r="G12" s="114">
        <v>181157</v>
      </c>
      <c r="H12" s="114">
        <v>181521</v>
      </c>
      <c r="I12" s="115">
        <v>-525</v>
      </c>
      <c r="J12" s="116">
        <v>-0.28922273455963771</v>
      </c>
      <c r="N12" s="117"/>
    </row>
    <row r="13" spans="1:15" s="110" customFormat="1" ht="13.5" customHeight="1" x14ac:dyDescent="0.2">
      <c r="A13" s="118" t="s">
        <v>105</v>
      </c>
      <c r="B13" s="119" t="s">
        <v>106</v>
      </c>
      <c r="C13" s="113">
        <v>55.813940639572145</v>
      </c>
      <c r="D13" s="114">
        <v>101021</v>
      </c>
      <c r="E13" s="114">
        <v>101874</v>
      </c>
      <c r="F13" s="114">
        <v>103143</v>
      </c>
      <c r="G13" s="114">
        <v>101553</v>
      </c>
      <c r="H13" s="114">
        <v>101766</v>
      </c>
      <c r="I13" s="115">
        <v>-745</v>
      </c>
      <c r="J13" s="116">
        <v>-0.73207161527425668</v>
      </c>
    </row>
    <row r="14" spans="1:15" s="110" customFormat="1" ht="13.5" customHeight="1" x14ac:dyDescent="0.2">
      <c r="A14" s="120"/>
      <c r="B14" s="119" t="s">
        <v>107</v>
      </c>
      <c r="C14" s="113">
        <v>44.186059360427855</v>
      </c>
      <c r="D14" s="114">
        <v>79975</v>
      </c>
      <c r="E14" s="114">
        <v>80420</v>
      </c>
      <c r="F14" s="114">
        <v>80586</v>
      </c>
      <c r="G14" s="114">
        <v>79604</v>
      </c>
      <c r="H14" s="114">
        <v>79755</v>
      </c>
      <c r="I14" s="115">
        <v>220</v>
      </c>
      <c r="J14" s="116">
        <v>0.27584477462228074</v>
      </c>
    </row>
    <row r="15" spans="1:15" s="110" customFormat="1" ht="13.5" customHeight="1" x14ac:dyDescent="0.2">
      <c r="A15" s="118" t="s">
        <v>105</v>
      </c>
      <c r="B15" s="121" t="s">
        <v>108</v>
      </c>
      <c r="C15" s="113">
        <v>9.3957877522155187</v>
      </c>
      <c r="D15" s="114">
        <v>17006</v>
      </c>
      <c r="E15" s="114">
        <v>17780</v>
      </c>
      <c r="F15" s="114">
        <v>18421</v>
      </c>
      <c r="G15" s="114">
        <v>16564</v>
      </c>
      <c r="H15" s="114">
        <v>17217</v>
      </c>
      <c r="I15" s="115">
        <v>-211</v>
      </c>
      <c r="J15" s="116">
        <v>-1.2255329035255851</v>
      </c>
    </row>
    <row r="16" spans="1:15" s="110" customFormat="1" ht="13.5" customHeight="1" x14ac:dyDescent="0.2">
      <c r="A16" s="118"/>
      <c r="B16" s="121" t="s">
        <v>109</v>
      </c>
      <c r="C16" s="113">
        <v>66.908108466485444</v>
      </c>
      <c r="D16" s="114">
        <v>121101</v>
      </c>
      <c r="E16" s="114">
        <v>121960</v>
      </c>
      <c r="F16" s="114">
        <v>122961</v>
      </c>
      <c r="G16" s="114">
        <v>122788</v>
      </c>
      <c r="H16" s="114">
        <v>123035</v>
      </c>
      <c r="I16" s="115">
        <v>-1934</v>
      </c>
      <c r="J16" s="116">
        <v>-1.571910431990897</v>
      </c>
    </row>
    <row r="17" spans="1:10" s="110" customFormat="1" ht="13.5" customHeight="1" x14ac:dyDescent="0.2">
      <c r="A17" s="118"/>
      <c r="B17" s="121" t="s">
        <v>110</v>
      </c>
      <c r="C17" s="113">
        <v>22.389997569007051</v>
      </c>
      <c r="D17" s="114">
        <v>40525</v>
      </c>
      <c r="E17" s="114">
        <v>40169</v>
      </c>
      <c r="F17" s="114">
        <v>39993</v>
      </c>
      <c r="G17" s="114">
        <v>39542</v>
      </c>
      <c r="H17" s="114">
        <v>39081</v>
      </c>
      <c r="I17" s="115">
        <v>1444</v>
      </c>
      <c r="J17" s="116">
        <v>3.694890100048617</v>
      </c>
    </row>
    <row r="18" spans="1:10" s="110" customFormat="1" ht="13.5" customHeight="1" x14ac:dyDescent="0.2">
      <c r="A18" s="120"/>
      <c r="B18" s="121" t="s">
        <v>111</v>
      </c>
      <c r="C18" s="113">
        <v>1.3061062122919844</v>
      </c>
      <c r="D18" s="114">
        <v>2364</v>
      </c>
      <c r="E18" s="114">
        <v>2385</v>
      </c>
      <c r="F18" s="114">
        <v>2354</v>
      </c>
      <c r="G18" s="114">
        <v>2263</v>
      </c>
      <c r="H18" s="114">
        <v>2188</v>
      </c>
      <c r="I18" s="115">
        <v>176</v>
      </c>
      <c r="J18" s="116">
        <v>8.0438756855575875</v>
      </c>
    </row>
    <row r="19" spans="1:10" s="110" customFormat="1" ht="13.5" customHeight="1" x14ac:dyDescent="0.2">
      <c r="A19" s="120"/>
      <c r="B19" s="121" t="s">
        <v>112</v>
      </c>
      <c r="C19" s="113">
        <v>0.40332383036089198</v>
      </c>
      <c r="D19" s="114">
        <v>730</v>
      </c>
      <c r="E19" s="114">
        <v>726</v>
      </c>
      <c r="F19" s="114">
        <v>729</v>
      </c>
      <c r="G19" s="114">
        <v>636</v>
      </c>
      <c r="H19" s="114">
        <v>593</v>
      </c>
      <c r="I19" s="115">
        <v>137</v>
      </c>
      <c r="J19" s="116">
        <v>23.102866779089375</v>
      </c>
    </row>
    <row r="20" spans="1:10" s="110" customFormat="1" ht="13.5" customHeight="1" x14ac:dyDescent="0.2">
      <c r="A20" s="118" t="s">
        <v>113</v>
      </c>
      <c r="B20" s="122" t="s">
        <v>114</v>
      </c>
      <c r="C20" s="113">
        <v>72.387235077018275</v>
      </c>
      <c r="D20" s="114">
        <v>131018</v>
      </c>
      <c r="E20" s="114">
        <v>132098</v>
      </c>
      <c r="F20" s="114">
        <v>133728</v>
      </c>
      <c r="G20" s="114">
        <v>131716</v>
      </c>
      <c r="H20" s="114">
        <v>132383</v>
      </c>
      <c r="I20" s="115">
        <v>-1365</v>
      </c>
      <c r="J20" s="116">
        <v>-1.0310991592576086</v>
      </c>
    </row>
    <row r="21" spans="1:10" s="110" customFormat="1" ht="13.5" customHeight="1" x14ac:dyDescent="0.2">
      <c r="A21" s="120"/>
      <c r="B21" s="122" t="s">
        <v>115</v>
      </c>
      <c r="C21" s="113">
        <v>27.612764922981722</v>
      </c>
      <c r="D21" s="114">
        <v>49978</v>
      </c>
      <c r="E21" s="114">
        <v>50196</v>
      </c>
      <c r="F21" s="114">
        <v>50001</v>
      </c>
      <c r="G21" s="114">
        <v>49441</v>
      </c>
      <c r="H21" s="114">
        <v>49138</v>
      </c>
      <c r="I21" s="115">
        <v>840</v>
      </c>
      <c r="J21" s="116">
        <v>1.7094712849525826</v>
      </c>
    </row>
    <row r="22" spans="1:10" s="110" customFormat="1" ht="13.5" customHeight="1" x14ac:dyDescent="0.2">
      <c r="A22" s="118" t="s">
        <v>113</v>
      </c>
      <c r="B22" s="122" t="s">
        <v>116</v>
      </c>
      <c r="C22" s="113">
        <v>88.068244602090658</v>
      </c>
      <c r="D22" s="114">
        <v>159400</v>
      </c>
      <c r="E22" s="114">
        <v>160723</v>
      </c>
      <c r="F22" s="114">
        <v>162054</v>
      </c>
      <c r="G22" s="114">
        <v>159593</v>
      </c>
      <c r="H22" s="114">
        <v>160222</v>
      </c>
      <c r="I22" s="115">
        <v>-822</v>
      </c>
      <c r="J22" s="116">
        <v>-0.51303815955361931</v>
      </c>
    </row>
    <row r="23" spans="1:10" s="110" customFormat="1" ht="13.5" customHeight="1" x14ac:dyDescent="0.2">
      <c r="A23" s="123"/>
      <c r="B23" s="124" t="s">
        <v>117</v>
      </c>
      <c r="C23" s="125">
        <v>11.861588101394506</v>
      </c>
      <c r="D23" s="114">
        <v>21469</v>
      </c>
      <c r="E23" s="114">
        <v>21437</v>
      </c>
      <c r="F23" s="114">
        <v>21547</v>
      </c>
      <c r="G23" s="114">
        <v>21427</v>
      </c>
      <c r="H23" s="114">
        <v>21162</v>
      </c>
      <c r="I23" s="115">
        <v>307</v>
      </c>
      <c r="J23" s="116">
        <v>1.4507135431433702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42602</v>
      </c>
      <c r="E26" s="114">
        <v>44138</v>
      </c>
      <c r="F26" s="114">
        <v>44498</v>
      </c>
      <c r="G26" s="114">
        <v>45184</v>
      </c>
      <c r="H26" s="140">
        <v>44966</v>
      </c>
      <c r="I26" s="115">
        <v>-2364</v>
      </c>
      <c r="J26" s="116">
        <v>-5.2573055197260148</v>
      </c>
    </row>
    <row r="27" spans="1:10" s="110" customFormat="1" ht="13.5" customHeight="1" x14ac:dyDescent="0.2">
      <c r="A27" s="118" t="s">
        <v>105</v>
      </c>
      <c r="B27" s="119" t="s">
        <v>106</v>
      </c>
      <c r="C27" s="113">
        <v>39.657762546359329</v>
      </c>
      <c r="D27" s="115">
        <v>16895</v>
      </c>
      <c r="E27" s="114">
        <v>17441</v>
      </c>
      <c r="F27" s="114">
        <v>17562</v>
      </c>
      <c r="G27" s="114">
        <v>17805</v>
      </c>
      <c r="H27" s="140">
        <v>17718</v>
      </c>
      <c r="I27" s="115">
        <v>-823</v>
      </c>
      <c r="J27" s="116">
        <v>-4.6449937916243371</v>
      </c>
    </row>
    <row r="28" spans="1:10" s="110" customFormat="1" ht="13.5" customHeight="1" x14ac:dyDescent="0.2">
      <c r="A28" s="120"/>
      <c r="B28" s="119" t="s">
        <v>107</v>
      </c>
      <c r="C28" s="113">
        <v>60.342237453640671</v>
      </c>
      <c r="D28" s="115">
        <v>25707</v>
      </c>
      <c r="E28" s="114">
        <v>26697</v>
      </c>
      <c r="F28" s="114">
        <v>26936</v>
      </c>
      <c r="G28" s="114">
        <v>27379</v>
      </c>
      <c r="H28" s="140">
        <v>27248</v>
      </c>
      <c r="I28" s="115">
        <v>-1541</v>
      </c>
      <c r="J28" s="116">
        <v>-5.6554609512624783</v>
      </c>
    </row>
    <row r="29" spans="1:10" s="110" customFormat="1" ht="13.5" customHeight="1" x14ac:dyDescent="0.2">
      <c r="A29" s="118" t="s">
        <v>105</v>
      </c>
      <c r="B29" s="121" t="s">
        <v>108</v>
      </c>
      <c r="C29" s="113">
        <v>15.799727712313976</v>
      </c>
      <c r="D29" s="115">
        <v>6731</v>
      </c>
      <c r="E29" s="114">
        <v>7060</v>
      </c>
      <c r="F29" s="114">
        <v>7145</v>
      </c>
      <c r="G29" s="114">
        <v>7517</v>
      </c>
      <c r="H29" s="140">
        <v>7414</v>
      </c>
      <c r="I29" s="115">
        <v>-683</v>
      </c>
      <c r="J29" s="116">
        <v>-9.2123010520636637</v>
      </c>
    </row>
    <row r="30" spans="1:10" s="110" customFormat="1" ht="13.5" customHeight="1" x14ac:dyDescent="0.2">
      <c r="A30" s="118"/>
      <c r="B30" s="121" t="s">
        <v>109</v>
      </c>
      <c r="C30" s="113">
        <v>49.166705788460632</v>
      </c>
      <c r="D30" s="115">
        <v>20946</v>
      </c>
      <c r="E30" s="114">
        <v>21908</v>
      </c>
      <c r="F30" s="114">
        <v>22191</v>
      </c>
      <c r="G30" s="114">
        <v>22463</v>
      </c>
      <c r="H30" s="140">
        <v>22452</v>
      </c>
      <c r="I30" s="115">
        <v>-1506</v>
      </c>
      <c r="J30" s="116">
        <v>-6.707642971672902</v>
      </c>
    </row>
    <row r="31" spans="1:10" s="110" customFormat="1" ht="13.5" customHeight="1" x14ac:dyDescent="0.2">
      <c r="A31" s="118"/>
      <c r="B31" s="121" t="s">
        <v>110</v>
      </c>
      <c r="C31" s="113">
        <v>19.506126472935541</v>
      </c>
      <c r="D31" s="115">
        <v>8310</v>
      </c>
      <c r="E31" s="114">
        <v>8465</v>
      </c>
      <c r="F31" s="114">
        <v>8492</v>
      </c>
      <c r="G31" s="114">
        <v>8512</v>
      </c>
      <c r="H31" s="140">
        <v>8488</v>
      </c>
      <c r="I31" s="115">
        <v>-178</v>
      </c>
      <c r="J31" s="116">
        <v>-2.0970782280867106</v>
      </c>
    </row>
    <row r="32" spans="1:10" s="110" customFormat="1" ht="13.5" customHeight="1" x14ac:dyDescent="0.2">
      <c r="A32" s="120"/>
      <c r="B32" s="121" t="s">
        <v>111</v>
      </c>
      <c r="C32" s="113">
        <v>15.527440026289845</v>
      </c>
      <c r="D32" s="115">
        <v>6615</v>
      </c>
      <c r="E32" s="114">
        <v>6705</v>
      </c>
      <c r="F32" s="114">
        <v>6670</v>
      </c>
      <c r="G32" s="114">
        <v>6692</v>
      </c>
      <c r="H32" s="140">
        <v>6612</v>
      </c>
      <c r="I32" s="115">
        <v>3</v>
      </c>
      <c r="J32" s="116">
        <v>4.5372050816696916E-2</v>
      </c>
    </row>
    <row r="33" spans="1:10" s="110" customFormat="1" ht="13.5" customHeight="1" x14ac:dyDescent="0.2">
      <c r="A33" s="120"/>
      <c r="B33" s="121" t="s">
        <v>112</v>
      </c>
      <c r="C33" s="113">
        <v>1.4999295807708559</v>
      </c>
      <c r="D33" s="115">
        <v>639</v>
      </c>
      <c r="E33" s="114">
        <v>645</v>
      </c>
      <c r="F33" s="114">
        <v>660</v>
      </c>
      <c r="G33" s="114">
        <v>623</v>
      </c>
      <c r="H33" s="140">
        <v>624</v>
      </c>
      <c r="I33" s="115">
        <v>15</v>
      </c>
      <c r="J33" s="116">
        <v>2.4038461538461537</v>
      </c>
    </row>
    <row r="34" spans="1:10" s="110" customFormat="1" ht="13.5" customHeight="1" x14ac:dyDescent="0.2">
      <c r="A34" s="118" t="s">
        <v>113</v>
      </c>
      <c r="B34" s="122" t="s">
        <v>116</v>
      </c>
      <c r="C34" s="113">
        <v>85.956058401014033</v>
      </c>
      <c r="D34" s="115">
        <v>36619</v>
      </c>
      <c r="E34" s="114">
        <v>37899</v>
      </c>
      <c r="F34" s="114">
        <v>38282</v>
      </c>
      <c r="G34" s="114">
        <v>38928</v>
      </c>
      <c r="H34" s="140">
        <v>38726</v>
      </c>
      <c r="I34" s="115">
        <v>-2107</v>
      </c>
      <c r="J34" s="116">
        <v>-5.4407891339151995</v>
      </c>
    </row>
    <row r="35" spans="1:10" s="110" customFormat="1" ht="13.5" customHeight="1" x14ac:dyDescent="0.2">
      <c r="A35" s="118"/>
      <c r="B35" s="119" t="s">
        <v>117</v>
      </c>
      <c r="C35" s="113">
        <v>13.75287545185672</v>
      </c>
      <c r="D35" s="115">
        <v>5859</v>
      </c>
      <c r="E35" s="114">
        <v>6097</v>
      </c>
      <c r="F35" s="114">
        <v>6076</v>
      </c>
      <c r="G35" s="114">
        <v>6114</v>
      </c>
      <c r="H35" s="140">
        <v>6101</v>
      </c>
      <c r="I35" s="115">
        <v>-242</v>
      </c>
      <c r="J35" s="116">
        <v>-3.9665628585477792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27273</v>
      </c>
      <c r="E37" s="114">
        <v>28300</v>
      </c>
      <c r="F37" s="114">
        <v>28442</v>
      </c>
      <c r="G37" s="114">
        <v>29548</v>
      </c>
      <c r="H37" s="140">
        <v>29581</v>
      </c>
      <c r="I37" s="115">
        <v>-2308</v>
      </c>
      <c r="J37" s="116">
        <v>-7.8023055339576075</v>
      </c>
    </row>
    <row r="38" spans="1:10" s="110" customFormat="1" ht="13.5" customHeight="1" x14ac:dyDescent="0.2">
      <c r="A38" s="118" t="s">
        <v>105</v>
      </c>
      <c r="B38" s="119" t="s">
        <v>106</v>
      </c>
      <c r="C38" s="113">
        <v>37.399626003739961</v>
      </c>
      <c r="D38" s="115">
        <v>10200</v>
      </c>
      <c r="E38" s="114">
        <v>10523</v>
      </c>
      <c r="F38" s="114">
        <v>10466</v>
      </c>
      <c r="G38" s="114">
        <v>10978</v>
      </c>
      <c r="H38" s="140">
        <v>10980</v>
      </c>
      <c r="I38" s="115">
        <v>-780</v>
      </c>
      <c r="J38" s="116">
        <v>-7.1038251366120218</v>
      </c>
    </row>
    <row r="39" spans="1:10" s="110" customFormat="1" ht="13.5" customHeight="1" x14ac:dyDescent="0.2">
      <c r="A39" s="120"/>
      <c r="B39" s="119" t="s">
        <v>107</v>
      </c>
      <c r="C39" s="113">
        <v>62.600373996260039</v>
      </c>
      <c r="D39" s="115">
        <v>17073</v>
      </c>
      <c r="E39" s="114">
        <v>17777</v>
      </c>
      <c r="F39" s="114">
        <v>17976</v>
      </c>
      <c r="G39" s="114">
        <v>18570</v>
      </c>
      <c r="H39" s="140">
        <v>18601</v>
      </c>
      <c r="I39" s="115">
        <v>-1528</v>
      </c>
      <c r="J39" s="116">
        <v>-8.214612117628084</v>
      </c>
    </row>
    <row r="40" spans="1:10" s="110" customFormat="1" ht="13.5" customHeight="1" x14ac:dyDescent="0.2">
      <c r="A40" s="118" t="s">
        <v>105</v>
      </c>
      <c r="B40" s="121" t="s">
        <v>108</v>
      </c>
      <c r="C40" s="113">
        <v>18.417482491841749</v>
      </c>
      <c r="D40" s="115">
        <v>5023</v>
      </c>
      <c r="E40" s="114">
        <v>5249</v>
      </c>
      <c r="F40" s="114">
        <v>5243</v>
      </c>
      <c r="G40" s="114">
        <v>5879</v>
      </c>
      <c r="H40" s="140">
        <v>5747</v>
      </c>
      <c r="I40" s="115">
        <v>-724</v>
      </c>
      <c r="J40" s="116">
        <v>-12.597877153297372</v>
      </c>
    </row>
    <row r="41" spans="1:10" s="110" customFormat="1" ht="13.5" customHeight="1" x14ac:dyDescent="0.2">
      <c r="A41" s="118"/>
      <c r="B41" s="121" t="s">
        <v>109</v>
      </c>
      <c r="C41" s="113">
        <v>38.081619183808165</v>
      </c>
      <c r="D41" s="115">
        <v>10386</v>
      </c>
      <c r="E41" s="114">
        <v>10944</v>
      </c>
      <c r="F41" s="114">
        <v>11055</v>
      </c>
      <c r="G41" s="114">
        <v>11410</v>
      </c>
      <c r="H41" s="140">
        <v>11611</v>
      </c>
      <c r="I41" s="115">
        <v>-1225</v>
      </c>
      <c r="J41" s="116">
        <v>-10.550340194643011</v>
      </c>
    </row>
    <row r="42" spans="1:10" s="110" customFormat="1" ht="13.5" customHeight="1" x14ac:dyDescent="0.2">
      <c r="A42" s="118"/>
      <c r="B42" s="121" t="s">
        <v>110</v>
      </c>
      <c r="C42" s="113">
        <v>19.869467971986946</v>
      </c>
      <c r="D42" s="115">
        <v>5419</v>
      </c>
      <c r="E42" s="114">
        <v>5585</v>
      </c>
      <c r="F42" s="114">
        <v>5641</v>
      </c>
      <c r="G42" s="114">
        <v>5715</v>
      </c>
      <c r="H42" s="140">
        <v>5759</v>
      </c>
      <c r="I42" s="115">
        <v>-340</v>
      </c>
      <c r="J42" s="116">
        <v>-5.9038027435318634</v>
      </c>
    </row>
    <row r="43" spans="1:10" s="110" customFormat="1" ht="13.5" customHeight="1" x14ac:dyDescent="0.2">
      <c r="A43" s="120"/>
      <c r="B43" s="121" t="s">
        <v>111</v>
      </c>
      <c r="C43" s="113">
        <v>23.631430352363143</v>
      </c>
      <c r="D43" s="115">
        <v>6445</v>
      </c>
      <c r="E43" s="114">
        <v>6522</v>
      </c>
      <c r="F43" s="114">
        <v>6503</v>
      </c>
      <c r="G43" s="114">
        <v>6544</v>
      </c>
      <c r="H43" s="140">
        <v>6464</v>
      </c>
      <c r="I43" s="115">
        <v>-19</v>
      </c>
      <c r="J43" s="116">
        <v>-0.29393564356435642</v>
      </c>
    </row>
    <row r="44" spans="1:10" s="110" customFormat="1" ht="13.5" customHeight="1" x14ac:dyDescent="0.2">
      <c r="A44" s="120"/>
      <c r="B44" s="121" t="s">
        <v>112</v>
      </c>
      <c r="C44" s="113">
        <v>2.1633117002163313</v>
      </c>
      <c r="D44" s="115">
        <v>590</v>
      </c>
      <c r="E44" s="114">
        <v>587</v>
      </c>
      <c r="F44" s="114">
        <v>610</v>
      </c>
      <c r="G44" s="114">
        <v>585</v>
      </c>
      <c r="H44" s="140">
        <v>593</v>
      </c>
      <c r="I44" s="115">
        <v>-3</v>
      </c>
      <c r="J44" s="116">
        <v>-0.50590219224283306</v>
      </c>
    </row>
    <row r="45" spans="1:10" s="110" customFormat="1" ht="13.5" customHeight="1" x14ac:dyDescent="0.2">
      <c r="A45" s="118" t="s">
        <v>113</v>
      </c>
      <c r="B45" s="122" t="s">
        <v>116</v>
      </c>
      <c r="C45" s="113">
        <v>84.677153228467716</v>
      </c>
      <c r="D45" s="115">
        <v>23094</v>
      </c>
      <c r="E45" s="114">
        <v>23885</v>
      </c>
      <c r="F45" s="114">
        <v>24043</v>
      </c>
      <c r="G45" s="114">
        <v>25061</v>
      </c>
      <c r="H45" s="140">
        <v>25081</v>
      </c>
      <c r="I45" s="115">
        <v>-1987</v>
      </c>
      <c r="J45" s="116">
        <v>-7.9223316454686818</v>
      </c>
    </row>
    <row r="46" spans="1:10" s="110" customFormat="1" ht="13.5" customHeight="1" x14ac:dyDescent="0.2">
      <c r="A46" s="118"/>
      <c r="B46" s="119" t="s">
        <v>117</v>
      </c>
      <c r="C46" s="113">
        <v>14.871851281487185</v>
      </c>
      <c r="D46" s="115">
        <v>4056</v>
      </c>
      <c r="E46" s="114">
        <v>4274</v>
      </c>
      <c r="F46" s="114">
        <v>4260</v>
      </c>
      <c r="G46" s="114">
        <v>4345</v>
      </c>
      <c r="H46" s="140">
        <v>4361</v>
      </c>
      <c r="I46" s="115">
        <v>-305</v>
      </c>
      <c r="J46" s="116">
        <v>-6.9938087594588394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15329</v>
      </c>
      <c r="E48" s="114">
        <v>15838</v>
      </c>
      <c r="F48" s="114">
        <v>16056</v>
      </c>
      <c r="G48" s="114">
        <v>15636</v>
      </c>
      <c r="H48" s="140">
        <v>15385</v>
      </c>
      <c r="I48" s="115">
        <v>-56</v>
      </c>
      <c r="J48" s="116">
        <v>-0.36399090022749431</v>
      </c>
    </row>
    <row r="49" spans="1:12" s="110" customFormat="1" ht="13.5" customHeight="1" x14ac:dyDescent="0.2">
      <c r="A49" s="118" t="s">
        <v>105</v>
      </c>
      <c r="B49" s="119" t="s">
        <v>106</v>
      </c>
      <c r="C49" s="113">
        <v>43.675386522278032</v>
      </c>
      <c r="D49" s="115">
        <v>6695</v>
      </c>
      <c r="E49" s="114">
        <v>6918</v>
      </c>
      <c r="F49" s="114">
        <v>7096</v>
      </c>
      <c r="G49" s="114">
        <v>6827</v>
      </c>
      <c r="H49" s="140">
        <v>6738</v>
      </c>
      <c r="I49" s="115">
        <v>-43</v>
      </c>
      <c r="J49" s="116">
        <v>-0.63817156426239241</v>
      </c>
    </row>
    <row r="50" spans="1:12" s="110" customFormat="1" ht="13.5" customHeight="1" x14ac:dyDescent="0.2">
      <c r="A50" s="120"/>
      <c r="B50" s="119" t="s">
        <v>107</v>
      </c>
      <c r="C50" s="113">
        <v>56.324613477721968</v>
      </c>
      <c r="D50" s="115">
        <v>8634</v>
      </c>
      <c r="E50" s="114">
        <v>8920</v>
      </c>
      <c r="F50" s="114">
        <v>8960</v>
      </c>
      <c r="G50" s="114">
        <v>8809</v>
      </c>
      <c r="H50" s="140">
        <v>8647</v>
      </c>
      <c r="I50" s="115">
        <v>-13</v>
      </c>
      <c r="J50" s="116">
        <v>-0.15034115878339308</v>
      </c>
    </row>
    <row r="51" spans="1:12" s="110" customFormat="1" ht="13.5" customHeight="1" x14ac:dyDescent="0.2">
      <c r="A51" s="118" t="s">
        <v>105</v>
      </c>
      <c r="B51" s="121" t="s">
        <v>108</v>
      </c>
      <c r="C51" s="113">
        <v>11.142279339813426</v>
      </c>
      <c r="D51" s="115">
        <v>1708</v>
      </c>
      <c r="E51" s="114">
        <v>1811</v>
      </c>
      <c r="F51" s="114">
        <v>1902</v>
      </c>
      <c r="G51" s="114">
        <v>1638</v>
      </c>
      <c r="H51" s="140">
        <v>1667</v>
      </c>
      <c r="I51" s="115">
        <v>41</v>
      </c>
      <c r="J51" s="116">
        <v>2.4595080983803239</v>
      </c>
    </row>
    <row r="52" spans="1:12" s="110" customFormat="1" ht="13.5" customHeight="1" x14ac:dyDescent="0.2">
      <c r="A52" s="118"/>
      <c r="B52" s="121" t="s">
        <v>109</v>
      </c>
      <c r="C52" s="113">
        <v>68.88903385739448</v>
      </c>
      <c r="D52" s="115">
        <v>10560</v>
      </c>
      <c r="E52" s="114">
        <v>10964</v>
      </c>
      <c r="F52" s="114">
        <v>11136</v>
      </c>
      <c r="G52" s="114">
        <v>11053</v>
      </c>
      <c r="H52" s="140">
        <v>10841</v>
      </c>
      <c r="I52" s="115">
        <v>-281</v>
      </c>
      <c r="J52" s="116">
        <v>-2.592011807028872</v>
      </c>
    </row>
    <row r="53" spans="1:12" s="110" customFormat="1" ht="13.5" customHeight="1" x14ac:dyDescent="0.2">
      <c r="A53" s="118"/>
      <c r="B53" s="121" t="s">
        <v>110</v>
      </c>
      <c r="C53" s="113">
        <v>18.85967773501207</v>
      </c>
      <c r="D53" s="115">
        <v>2891</v>
      </c>
      <c r="E53" s="114">
        <v>2880</v>
      </c>
      <c r="F53" s="114">
        <v>2851</v>
      </c>
      <c r="G53" s="114">
        <v>2797</v>
      </c>
      <c r="H53" s="140">
        <v>2729</v>
      </c>
      <c r="I53" s="115">
        <v>162</v>
      </c>
      <c r="J53" s="116">
        <v>5.9362403810919755</v>
      </c>
    </row>
    <row r="54" spans="1:12" s="110" customFormat="1" ht="13.5" customHeight="1" x14ac:dyDescent="0.2">
      <c r="A54" s="120"/>
      <c r="B54" s="121" t="s">
        <v>111</v>
      </c>
      <c r="C54" s="113">
        <v>1.1090090677800248</v>
      </c>
      <c r="D54" s="115">
        <v>170</v>
      </c>
      <c r="E54" s="114">
        <v>183</v>
      </c>
      <c r="F54" s="114">
        <v>167</v>
      </c>
      <c r="G54" s="114">
        <v>148</v>
      </c>
      <c r="H54" s="140">
        <v>148</v>
      </c>
      <c r="I54" s="115">
        <v>22</v>
      </c>
      <c r="J54" s="116">
        <v>14.864864864864865</v>
      </c>
    </row>
    <row r="55" spans="1:12" s="110" customFormat="1" ht="13.5" customHeight="1" x14ac:dyDescent="0.2">
      <c r="A55" s="120"/>
      <c r="B55" s="121" t="s">
        <v>112</v>
      </c>
      <c r="C55" s="113">
        <v>0.31965555483071301</v>
      </c>
      <c r="D55" s="115">
        <v>49</v>
      </c>
      <c r="E55" s="114">
        <v>58</v>
      </c>
      <c r="F55" s="114">
        <v>50</v>
      </c>
      <c r="G55" s="114">
        <v>38</v>
      </c>
      <c r="H55" s="140">
        <v>31</v>
      </c>
      <c r="I55" s="115">
        <v>18</v>
      </c>
      <c r="J55" s="116">
        <v>58.064516129032256</v>
      </c>
    </row>
    <row r="56" spans="1:12" s="110" customFormat="1" ht="13.5" customHeight="1" x14ac:dyDescent="0.2">
      <c r="A56" s="118" t="s">
        <v>113</v>
      </c>
      <c r="B56" s="122" t="s">
        <v>116</v>
      </c>
      <c r="C56" s="113">
        <v>88.231456716028447</v>
      </c>
      <c r="D56" s="115">
        <v>13525</v>
      </c>
      <c r="E56" s="114">
        <v>14014</v>
      </c>
      <c r="F56" s="114">
        <v>14239</v>
      </c>
      <c r="G56" s="114">
        <v>13867</v>
      </c>
      <c r="H56" s="140">
        <v>13645</v>
      </c>
      <c r="I56" s="115">
        <v>-120</v>
      </c>
      <c r="J56" s="116">
        <v>-0.87944301942103331</v>
      </c>
    </row>
    <row r="57" spans="1:12" s="110" customFormat="1" ht="13.5" customHeight="1" x14ac:dyDescent="0.2">
      <c r="A57" s="142"/>
      <c r="B57" s="124" t="s">
        <v>117</v>
      </c>
      <c r="C57" s="125">
        <v>11.762019701219909</v>
      </c>
      <c r="D57" s="143">
        <v>1803</v>
      </c>
      <c r="E57" s="144">
        <v>1823</v>
      </c>
      <c r="F57" s="144">
        <v>1816</v>
      </c>
      <c r="G57" s="144">
        <v>1769</v>
      </c>
      <c r="H57" s="145">
        <v>1740</v>
      </c>
      <c r="I57" s="143">
        <v>63</v>
      </c>
      <c r="J57" s="146">
        <v>3.6206896551724137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180996</v>
      </c>
      <c r="E12" s="236">
        <v>182294</v>
      </c>
      <c r="F12" s="114">
        <v>183729</v>
      </c>
      <c r="G12" s="114">
        <v>181157</v>
      </c>
      <c r="H12" s="140">
        <v>181521</v>
      </c>
      <c r="I12" s="115">
        <v>-525</v>
      </c>
      <c r="J12" s="116">
        <v>-0.28922273455963771</v>
      </c>
    </row>
    <row r="13" spans="1:15" s="110" customFormat="1" ht="12" customHeight="1" x14ac:dyDescent="0.2">
      <c r="A13" s="118" t="s">
        <v>105</v>
      </c>
      <c r="B13" s="119" t="s">
        <v>106</v>
      </c>
      <c r="C13" s="113">
        <v>55.813940639572145</v>
      </c>
      <c r="D13" s="115">
        <v>101021</v>
      </c>
      <c r="E13" s="114">
        <v>101874</v>
      </c>
      <c r="F13" s="114">
        <v>103143</v>
      </c>
      <c r="G13" s="114">
        <v>101553</v>
      </c>
      <c r="H13" s="140">
        <v>101766</v>
      </c>
      <c r="I13" s="115">
        <v>-745</v>
      </c>
      <c r="J13" s="116">
        <v>-0.73207161527425668</v>
      </c>
    </row>
    <row r="14" spans="1:15" s="110" customFormat="1" ht="12" customHeight="1" x14ac:dyDescent="0.2">
      <c r="A14" s="118"/>
      <c r="B14" s="119" t="s">
        <v>107</v>
      </c>
      <c r="C14" s="113">
        <v>44.186059360427855</v>
      </c>
      <c r="D14" s="115">
        <v>79975</v>
      </c>
      <c r="E14" s="114">
        <v>80420</v>
      </c>
      <c r="F14" s="114">
        <v>80586</v>
      </c>
      <c r="G14" s="114">
        <v>79604</v>
      </c>
      <c r="H14" s="140">
        <v>79755</v>
      </c>
      <c r="I14" s="115">
        <v>220</v>
      </c>
      <c r="J14" s="116">
        <v>0.27584477462228074</v>
      </c>
    </row>
    <row r="15" spans="1:15" s="110" customFormat="1" ht="12" customHeight="1" x14ac:dyDescent="0.2">
      <c r="A15" s="118" t="s">
        <v>105</v>
      </c>
      <c r="B15" s="121" t="s">
        <v>108</v>
      </c>
      <c r="C15" s="113">
        <v>9.3957877522155187</v>
      </c>
      <c r="D15" s="115">
        <v>17006</v>
      </c>
      <c r="E15" s="114">
        <v>17780</v>
      </c>
      <c r="F15" s="114">
        <v>18421</v>
      </c>
      <c r="G15" s="114">
        <v>16564</v>
      </c>
      <c r="H15" s="140">
        <v>17217</v>
      </c>
      <c r="I15" s="115">
        <v>-211</v>
      </c>
      <c r="J15" s="116">
        <v>-1.2255329035255851</v>
      </c>
    </row>
    <row r="16" spans="1:15" s="110" customFormat="1" ht="12" customHeight="1" x14ac:dyDescent="0.2">
      <c r="A16" s="118"/>
      <c r="B16" s="121" t="s">
        <v>109</v>
      </c>
      <c r="C16" s="113">
        <v>66.908108466485444</v>
      </c>
      <c r="D16" s="115">
        <v>121101</v>
      </c>
      <c r="E16" s="114">
        <v>121960</v>
      </c>
      <c r="F16" s="114">
        <v>122961</v>
      </c>
      <c r="G16" s="114">
        <v>122788</v>
      </c>
      <c r="H16" s="140">
        <v>123035</v>
      </c>
      <c r="I16" s="115">
        <v>-1934</v>
      </c>
      <c r="J16" s="116">
        <v>-1.571910431990897</v>
      </c>
    </row>
    <row r="17" spans="1:10" s="110" customFormat="1" ht="12" customHeight="1" x14ac:dyDescent="0.2">
      <c r="A17" s="118"/>
      <c r="B17" s="121" t="s">
        <v>110</v>
      </c>
      <c r="C17" s="113">
        <v>22.389997569007051</v>
      </c>
      <c r="D17" s="115">
        <v>40525</v>
      </c>
      <c r="E17" s="114">
        <v>40169</v>
      </c>
      <c r="F17" s="114">
        <v>39993</v>
      </c>
      <c r="G17" s="114">
        <v>39542</v>
      </c>
      <c r="H17" s="140">
        <v>39081</v>
      </c>
      <c r="I17" s="115">
        <v>1444</v>
      </c>
      <c r="J17" s="116">
        <v>3.694890100048617</v>
      </c>
    </row>
    <row r="18" spans="1:10" s="110" customFormat="1" ht="12" customHeight="1" x14ac:dyDescent="0.2">
      <c r="A18" s="120"/>
      <c r="B18" s="121" t="s">
        <v>111</v>
      </c>
      <c r="C18" s="113">
        <v>1.3061062122919844</v>
      </c>
      <c r="D18" s="115">
        <v>2364</v>
      </c>
      <c r="E18" s="114">
        <v>2385</v>
      </c>
      <c r="F18" s="114">
        <v>2354</v>
      </c>
      <c r="G18" s="114">
        <v>2263</v>
      </c>
      <c r="H18" s="140">
        <v>2188</v>
      </c>
      <c r="I18" s="115">
        <v>176</v>
      </c>
      <c r="J18" s="116">
        <v>8.0438756855575875</v>
      </c>
    </row>
    <row r="19" spans="1:10" s="110" customFormat="1" ht="12" customHeight="1" x14ac:dyDescent="0.2">
      <c r="A19" s="120"/>
      <c r="B19" s="121" t="s">
        <v>112</v>
      </c>
      <c r="C19" s="113">
        <v>0.40332383036089198</v>
      </c>
      <c r="D19" s="115">
        <v>730</v>
      </c>
      <c r="E19" s="114">
        <v>726</v>
      </c>
      <c r="F19" s="114">
        <v>729</v>
      </c>
      <c r="G19" s="114">
        <v>636</v>
      </c>
      <c r="H19" s="140">
        <v>593</v>
      </c>
      <c r="I19" s="115">
        <v>137</v>
      </c>
      <c r="J19" s="116">
        <v>23.102866779089375</v>
      </c>
    </row>
    <row r="20" spans="1:10" s="110" customFormat="1" ht="12" customHeight="1" x14ac:dyDescent="0.2">
      <c r="A20" s="118" t="s">
        <v>113</v>
      </c>
      <c r="B20" s="119" t="s">
        <v>181</v>
      </c>
      <c r="C20" s="113">
        <v>72.387235077018275</v>
      </c>
      <c r="D20" s="115">
        <v>131018</v>
      </c>
      <c r="E20" s="114">
        <v>132098</v>
      </c>
      <c r="F20" s="114">
        <v>133728</v>
      </c>
      <c r="G20" s="114">
        <v>131716</v>
      </c>
      <c r="H20" s="140">
        <v>132383</v>
      </c>
      <c r="I20" s="115">
        <v>-1365</v>
      </c>
      <c r="J20" s="116">
        <v>-1.0310991592576086</v>
      </c>
    </row>
    <row r="21" spans="1:10" s="110" customFormat="1" ht="12" customHeight="1" x14ac:dyDescent="0.2">
      <c r="A21" s="118"/>
      <c r="B21" s="119" t="s">
        <v>182</v>
      </c>
      <c r="C21" s="113">
        <v>27.612764922981722</v>
      </c>
      <c r="D21" s="115">
        <v>49978</v>
      </c>
      <c r="E21" s="114">
        <v>50196</v>
      </c>
      <c r="F21" s="114">
        <v>50001</v>
      </c>
      <c r="G21" s="114">
        <v>49441</v>
      </c>
      <c r="H21" s="140">
        <v>49138</v>
      </c>
      <c r="I21" s="115">
        <v>840</v>
      </c>
      <c r="J21" s="116">
        <v>1.7094712849525826</v>
      </c>
    </row>
    <row r="22" spans="1:10" s="110" customFormat="1" ht="12" customHeight="1" x14ac:dyDescent="0.2">
      <c r="A22" s="118" t="s">
        <v>113</v>
      </c>
      <c r="B22" s="119" t="s">
        <v>116</v>
      </c>
      <c r="C22" s="113">
        <v>88.068244602090658</v>
      </c>
      <c r="D22" s="115">
        <v>159400</v>
      </c>
      <c r="E22" s="114">
        <v>160723</v>
      </c>
      <c r="F22" s="114">
        <v>162054</v>
      </c>
      <c r="G22" s="114">
        <v>159593</v>
      </c>
      <c r="H22" s="140">
        <v>160222</v>
      </c>
      <c r="I22" s="115">
        <v>-822</v>
      </c>
      <c r="J22" s="116">
        <v>-0.51303815955361931</v>
      </c>
    </row>
    <row r="23" spans="1:10" s="110" customFormat="1" ht="12" customHeight="1" x14ac:dyDescent="0.2">
      <c r="A23" s="118"/>
      <c r="B23" s="119" t="s">
        <v>117</v>
      </c>
      <c r="C23" s="113">
        <v>11.861588101394506</v>
      </c>
      <c r="D23" s="115">
        <v>21469</v>
      </c>
      <c r="E23" s="114">
        <v>21437</v>
      </c>
      <c r="F23" s="114">
        <v>21547</v>
      </c>
      <c r="G23" s="114">
        <v>21427</v>
      </c>
      <c r="H23" s="140">
        <v>21162</v>
      </c>
      <c r="I23" s="115">
        <v>307</v>
      </c>
      <c r="J23" s="116">
        <v>1.4507135431433702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195654</v>
      </c>
      <c r="E64" s="236">
        <v>196400</v>
      </c>
      <c r="F64" s="236">
        <v>197474</v>
      </c>
      <c r="G64" s="236">
        <v>194067</v>
      </c>
      <c r="H64" s="140">
        <v>194183</v>
      </c>
      <c r="I64" s="115">
        <v>1471</v>
      </c>
      <c r="J64" s="116">
        <v>0.75753284273082611</v>
      </c>
    </row>
    <row r="65" spans="1:12" s="110" customFormat="1" ht="12" customHeight="1" x14ac:dyDescent="0.2">
      <c r="A65" s="118" t="s">
        <v>105</v>
      </c>
      <c r="B65" s="119" t="s">
        <v>106</v>
      </c>
      <c r="C65" s="113">
        <v>54.456847291647499</v>
      </c>
      <c r="D65" s="235">
        <v>106547</v>
      </c>
      <c r="E65" s="236">
        <v>107004</v>
      </c>
      <c r="F65" s="236">
        <v>108171</v>
      </c>
      <c r="G65" s="236">
        <v>106237</v>
      </c>
      <c r="H65" s="140">
        <v>106257</v>
      </c>
      <c r="I65" s="115">
        <v>290</v>
      </c>
      <c r="J65" s="116">
        <v>0.27292319564828671</v>
      </c>
    </row>
    <row r="66" spans="1:12" s="110" customFormat="1" ht="12" customHeight="1" x14ac:dyDescent="0.2">
      <c r="A66" s="118"/>
      <c r="B66" s="119" t="s">
        <v>107</v>
      </c>
      <c r="C66" s="113">
        <v>45.543152708352501</v>
      </c>
      <c r="D66" s="235">
        <v>89107</v>
      </c>
      <c r="E66" s="236">
        <v>89396</v>
      </c>
      <c r="F66" s="236">
        <v>89303</v>
      </c>
      <c r="G66" s="236">
        <v>87830</v>
      </c>
      <c r="H66" s="140">
        <v>87926</v>
      </c>
      <c r="I66" s="115">
        <v>1181</v>
      </c>
      <c r="J66" s="116">
        <v>1.343174942565339</v>
      </c>
    </row>
    <row r="67" spans="1:12" s="110" customFormat="1" ht="12" customHeight="1" x14ac:dyDescent="0.2">
      <c r="A67" s="118" t="s">
        <v>105</v>
      </c>
      <c r="B67" s="121" t="s">
        <v>108</v>
      </c>
      <c r="C67" s="113">
        <v>9.6941539656740989</v>
      </c>
      <c r="D67" s="235">
        <v>18967</v>
      </c>
      <c r="E67" s="236">
        <v>19810</v>
      </c>
      <c r="F67" s="236">
        <v>20416</v>
      </c>
      <c r="G67" s="236">
        <v>18202</v>
      </c>
      <c r="H67" s="140">
        <v>18844</v>
      </c>
      <c r="I67" s="115">
        <v>123</v>
      </c>
      <c r="J67" s="116">
        <v>0.65272765867119509</v>
      </c>
    </row>
    <row r="68" spans="1:12" s="110" customFormat="1" ht="12" customHeight="1" x14ac:dyDescent="0.2">
      <c r="A68" s="118"/>
      <c r="B68" s="121" t="s">
        <v>109</v>
      </c>
      <c r="C68" s="113">
        <v>66.912508816584378</v>
      </c>
      <c r="D68" s="235">
        <v>130917</v>
      </c>
      <c r="E68" s="236">
        <v>131273</v>
      </c>
      <c r="F68" s="236">
        <v>132130</v>
      </c>
      <c r="G68" s="236">
        <v>131699</v>
      </c>
      <c r="H68" s="140">
        <v>131801</v>
      </c>
      <c r="I68" s="115">
        <v>-884</v>
      </c>
      <c r="J68" s="116">
        <v>-0.67070811298852062</v>
      </c>
    </row>
    <row r="69" spans="1:12" s="110" customFormat="1" ht="12" customHeight="1" x14ac:dyDescent="0.2">
      <c r="A69" s="118"/>
      <c r="B69" s="121" t="s">
        <v>110</v>
      </c>
      <c r="C69" s="113">
        <v>22.123237960890144</v>
      </c>
      <c r="D69" s="235">
        <v>43285</v>
      </c>
      <c r="E69" s="236">
        <v>42811</v>
      </c>
      <c r="F69" s="236">
        <v>42450</v>
      </c>
      <c r="G69" s="236">
        <v>41798</v>
      </c>
      <c r="H69" s="140">
        <v>41279</v>
      </c>
      <c r="I69" s="115">
        <v>2006</v>
      </c>
      <c r="J69" s="116">
        <v>4.8596138472346713</v>
      </c>
    </row>
    <row r="70" spans="1:12" s="110" customFormat="1" ht="12" customHeight="1" x14ac:dyDescent="0.2">
      <c r="A70" s="120"/>
      <c r="B70" s="121" t="s">
        <v>111</v>
      </c>
      <c r="C70" s="113">
        <v>1.2700992568513805</v>
      </c>
      <c r="D70" s="235">
        <v>2485</v>
      </c>
      <c r="E70" s="236">
        <v>2506</v>
      </c>
      <c r="F70" s="236">
        <v>2478</v>
      </c>
      <c r="G70" s="236">
        <v>2368</v>
      </c>
      <c r="H70" s="140">
        <v>2259</v>
      </c>
      <c r="I70" s="115">
        <v>226</v>
      </c>
      <c r="J70" s="116">
        <v>10.004426737494466</v>
      </c>
    </row>
    <row r="71" spans="1:12" s="110" customFormat="1" ht="12" customHeight="1" x14ac:dyDescent="0.2">
      <c r="A71" s="120"/>
      <c r="B71" s="121" t="s">
        <v>112</v>
      </c>
      <c r="C71" s="113">
        <v>0.38435196827051837</v>
      </c>
      <c r="D71" s="235">
        <v>752</v>
      </c>
      <c r="E71" s="236">
        <v>768</v>
      </c>
      <c r="F71" s="236">
        <v>777</v>
      </c>
      <c r="G71" s="236">
        <v>662</v>
      </c>
      <c r="H71" s="140">
        <v>594</v>
      </c>
      <c r="I71" s="115">
        <v>158</v>
      </c>
      <c r="J71" s="116">
        <v>26.599326599326599</v>
      </c>
    </row>
    <row r="72" spans="1:12" s="110" customFormat="1" ht="12" customHeight="1" x14ac:dyDescent="0.2">
      <c r="A72" s="118" t="s">
        <v>113</v>
      </c>
      <c r="B72" s="119" t="s">
        <v>181</v>
      </c>
      <c r="C72" s="113">
        <v>71.815040837396623</v>
      </c>
      <c r="D72" s="235">
        <v>140509</v>
      </c>
      <c r="E72" s="236">
        <v>141232</v>
      </c>
      <c r="F72" s="236">
        <v>142802</v>
      </c>
      <c r="G72" s="236">
        <v>140167</v>
      </c>
      <c r="H72" s="140">
        <v>140802</v>
      </c>
      <c r="I72" s="115">
        <v>-293</v>
      </c>
      <c r="J72" s="116">
        <v>-0.20809363503359327</v>
      </c>
    </row>
    <row r="73" spans="1:12" s="110" customFormat="1" ht="12" customHeight="1" x14ac:dyDescent="0.2">
      <c r="A73" s="118"/>
      <c r="B73" s="119" t="s">
        <v>182</v>
      </c>
      <c r="C73" s="113">
        <v>28.18495916260337</v>
      </c>
      <c r="D73" s="115">
        <v>55145</v>
      </c>
      <c r="E73" s="114">
        <v>55168</v>
      </c>
      <c r="F73" s="114">
        <v>54672</v>
      </c>
      <c r="G73" s="114">
        <v>53900</v>
      </c>
      <c r="H73" s="140">
        <v>53381</v>
      </c>
      <c r="I73" s="115">
        <v>1764</v>
      </c>
      <c r="J73" s="116">
        <v>3.3045465615106497</v>
      </c>
    </row>
    <row r="74" spans="1:12" s="110" customFormat="1" ht="12" customHeight="1" x14ac:dyDescent="0.2">
      <c r="A74" s="118" t="s">
        <v>113</v>
      </c>
      <c r="B74" s="119" t="s">
        <v>116</v>
      </c>
      <c r="C74" s="113">
        <v>88.75412718370184</v>
      </c>
      <c r="D74" s="115">
        <v>173651</v>
      </c>
      <c r="E74" s="114">
        <v>174541</v>
      </c>
      <c r="F74" s="114">
        <v>175490</v>
      </c>
      <c r="G74" s="114">
        <v>172286</v>
      </c>
      <c r="H74" s="140">
        <v>172828</v>
      </c>
      <c r="I74" s="115">
        <v>823</v>
      </c>
      <c r="J74" s="116">
        <v>0.4761959867614044</v>
      </c>
    </row>
    <row r="75" spans="1:12" s="110" customFormat="1" ht="12" customHeight="1" x14ac:dyDescent="0.2">
      <c r="A75" s="142"/>
      <c r="B75" s="124" t="s">
        <v>117</v>
      </c>
      <c r="C75" s="125">
        <v>11.172273503225082</v>
      </c>
      <c r="D75" s="143">
        <v>21859</v>
      </c>
      <c r="E75" s="144">
        <v>21711</v>
      </c>
      <c r="F75" s="144">
        <v>21847</v>
      </c>
      <c r="G75" s="144">
        <v>21641</v>
      </c>
      <c r="H75" s="145">
        <v>21218</v>
      </c>
      <c r="I75" s="143">
        <v>641</v>
      </c>
      <c r="J75" s="146">
        <v>3.0210198887736825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180996</v>
      </c>
      <c r="G11" s="114">
        <v>182294</v>
      </c>
      <c r="H11" s="114">
        <v>183729</v>
      </c>
      <c r="I11" s="114">
        <v>181157</v>
      </c>
      <c r="J11" s="140">
        <v>181521</v>
      </c>
      <c r="K11" s="114">
        <v>-525</v>
      </c>
      <c r="L11" s="116">
        <v>-0.28922273455963771</v>
      </c>
    </row>
    <row r="12" spans="1:17" s="110" customFormat="1" ht="24.95" customHeight="1" x14ac:dyDescent="0.2">
      <c r="A12" s="604" t="s">
        <v>185</v>
      </c>
      <c r="B12" s="605"/>
      <c r="C12" s="605"/>
      <c r="D12" s="606"/>
      <c r="E12" s="113">
        <v>55.813940639572145</v>
      </c>
      <c r="F12" s="115">
        <v>101021</v>
      </c>
      <c r="G12" s="114">
        <v>101874</v>
      </c>
      <c r="H12" s="114">
        <v>103143</v>
      </c>
      <c r="I12" s="114">
        <v>101553</v>
      </c>
      <c r="J12" s="140">
        <v>101766</v>
      </c>
      <c r="K12" s="114">
        <v>-745</v>
      </c>
      <c r="L12" s="116">
        <v>-0.73207161527425668</v>
      </c>
    </row>
    <row r="13" spans="1:17" s="110" customFormat="1" ht="15" customHeight="1" x14ac:dyDescent="0.2">
      <c r="A13" s="120"/>
      <c r="B13" s="612" t="s">
        <v>107</v>
      </c>
      <c r="C13" s="612"/>
      <c r="E13" s="113">
        <v>44.186059360427855</v>
      </c>
      <c r="F13" s="115">
        <v>79975</v>
      </c>
      <c r="G13" s="114">
        <v>80420</v>
      </c>
      <c r="H13" s="114">
        <v>80586</v>
      </c>
      <c r="I13" s="114">
        <v>79604</v>
      </c>
      <c r="J13" s="140">
        <v>79755</v>
      </c>
      <c r="K13" s="114">
        <v>220</v>
      </c>
      <c r="L13" s="116">
        <v>0.27584477462228074</v>
      </c>
    </row>
    <row r="14" spans="1:17" s="110" customFormat="1" ht="24.95" customHeight="1" x14ac:dyDescent="0.2">
      <c r="A14" s="604" t="s">
        <v>186</v>
      </c>
      <c r="B14" s="605"/>
      <c r="C14" s="605"/>
      <c r="D14" s="606"/>
      <c r="E14" s="113">
        <v>9.3957877522155187</v>
      </c>
      <c r="F14" s="115">
        <v>17006</v>
      </c>
      <c r="G14" s="114">
        <v>17780</v>
      </c>
      <c r="H14" s="114">
        <v>18421</v>
      </c>
      <c r="I14" s="114">
        <v>16564</v>
      </c>
      <c r="J14" s="140">
        <v>17217</v>
      </c>
      <c r="K14" s="114">
        <v>-211</v>
      </c>
      <c r="L14" s="116">
        <v>-1.2255329035255851</v>
      </c>
    </row>
    <row r="15" spans="1:17" s="110" customFormat="1" ht="15" customHeight="1" x14ac:dyDescent="0.2">
      <c r="A15" s="120"/>
      <c r="B15" s="119"/>
      <c r="C15" s="258" t="s">
        <v>106</v>
      </c>
      <c r="E15" s="113">
        <v>57.903093025990827</v>
      </c>
      <c r="F15" s="115">
        <v>9847</v>
      </c>
      <c r="G15" s="114">
        <v>10319</v>
      </c>
      <c r="H15" s="114">
        <v>10798</v>
      </c>
      <c r="I15" s="114">
        <v>9550</v>
      </c>
      <c r="J15" s="140">
        <v>9948</v>
      </c>
      <c r="K15" s="114">
        <v>-101</v>
      </c>
      <c r="L15" s="116">
        <v>-1.0152794531564133</v>
      </c>
    </row>
    <row r="16" spans="1:17" s="110" customFormat="1" ht="15" customHeight="1" x14ac:dyDescent="0.2">
      <c r="A16" s="120"/>
      <c r="B16" s="119"/>
      <c r="C16" s="258" t="s">
        <v>107</v>
      </c>
      <c r="E16" s="113">
        <v>42.096906974009173</v>
      </c>
      <c r="F16" s="115">
        <v>7159</v>
      </c>
      <c r="G16" s="114">
        <v>7461</v>
      </c>
      <c r="H16" s="114">
        <v>7623</v>
      </c>
      <c r="I16" s="114">
        <v>7014</v>
      </c>
      <c r="J16" s="140">
        <v>7269</v>
      </c>
      <c r="K16" s="114">
        <v>-110</v>
      </c>
      <c r="L16" s="116">
        <v>-1.5132755537212821</v>
      </c>
    </row>
    <row r="17" spans="1:12" s="110" customFormat="1" ht="15" customHeight="1" x14ac:dyDescent="0.2">
      <c r="A17" s="120"/>
      <c r="B17" s="121" t="s">
        <v>109</v>
      </c>
      <c r="C17" s="258"/>
      <c r="E17" s="113">
        <v>66.908108466485444</v>
      </c>
      <c r="F17" s="115">
        <v>121101</v>
      </c>
      <c r="G17" s="114">
        <v>121960</v>
      </c>
      <c r="H17" s="114">
        <v>122961</v>
      </c>
      <c r="I17" s="114">
        <v>122788</v>
      </c>
      <c r="J17" s="140">
        <v>123035</v>
      </c>
      <c r="K17" s="114">
        <v>-1934</v>
      </c>
      <c r="L17" s="116">
        <v>-1.571910431990897</v>
      </c>
    </row>
    <row r="18" spans="1:12" s="110" customFormat="1" ht="15" customHeight="1" x14ac:dyDescent="0.2">
      <c r="A18" s="120"/>
      <c r="B18" s="119"/>
      <c r="C18" s="258" t="s">
        <v>106</v>
      </c>
      <c r="E18" s="113">
        <v>55.868242211046976</v>
      </c>
      <c r="F18" s="115">
        <v>67657</v>
      </c>
      <c r="G18" s="114">
        <v>68177</v>
      </c>
      <c r="H18" s="114">
        <v>68998</v>
      </c>
      <c r="I18" s="114">
        <v>68956</v>
      </c>
      <c r="J18" s="140">
        <v>69067</v>
      </c>
      <c r="K18" s="114">
        <v>-1410</v>
      </c>
      <c r="L18" s="116">
        <v>-2.0414959387261646</v>
      </c>
    </row>
    <row r="19" spans="1:12" s="110" customFormat="1" ht="15" customHeight="1" x14ac:dyDescent="0.2">
      <c r="A19" s="120"/>
      <c r="B19" s="119"/>
      <c r="C19" s="258" t="s">
        <v>107</v>
      </c>
      <c r="E19" s="113">
        <v>44.131757788953024</v>
      </c>
      <c r="F19" s="115">
        <v>53444</v>
      </c>
      <c r="G19" s="114">
        <v>53783</v>
      </c>
      <c r="H19" s="114">
        <v>53963</v>
      </c>
      <c r="I19" s="114">
        <v>53832</v>
      </c>
      <c r="J19" s="140">
        <v>53968</v>
      </c>
      <c r="K19" s="114">
        <v>-524</v>
      </c>
      <c r="L19" s="116">
        <v>-0.97094574562703828</v>
      </c>
    </row>
    <row r="20" spans="1:12" s="110" customFormat="1" ht="15" customHeight="1" x14ac:dyDescent="0.2">
      <c r="A20" s="120"/>
      <c r="B20" s="121" t="s">
        <v>110</v>
      </c>
      <c r="C20" s="258"/>
      <c r="E20" s="113">
        <v>22.389997569007051</v>
      </c>
      <c r="F20" s="115">
        <v>40525</v>
      </c>
      <c r="G20" s="114">
        <v>40169</v>
      </c>
      <c r="H20" s="114">
        <v>39993</v>
      </c>
      <c r="I20" s="114">
        <v>39542</v>
      </c>
      <c r="J20" s="140">
        <v>39081</v>
      </c>
      <c r="K20" s="114">
        <v>1444</v>
      </c>
      <c r="L20" s="116">
        <v>3.694890100048617</v>
      </c>
    </row>
    <row r="21" spans="1:12" s="110" customFormat="1" ht="15" customHeight="1" x14ac:dyDescent="0.2">
      <c r="A21" s="120"/>
      <c r="B21" s="119"/>
      <c r="C21" s="258" t="s">
        <v>106</v>
      </c>
      <c r="E21" s="113">
        <v>54.314620604565086</v>
      </c>
      <c r="F21" s="115">
        <v>22011</v>
      </c>
      <c r="G21" s="114">
        <v>21834</v>
      </c>
      <c r="H21" s="114">
        <v>21821</v>
      </c>
      <c r="I21" s="114">
        <v>21560</v>
      </c>
      <c r="J21" s="140">
        <v>21311</v>
      </c>
      <c r="K21" s="114">
        <v>700</v>
      </c>
      <c r="L21" s="116">
        <v>3.2846886584393036</v>
      </c>
    </row>
    <row r="22" spans="1:12" s="110" customFormat="1" ht="15" customHeight="1" x14ac:dyDescent="0.2">
      <c r="A22" s="120"/>
      <c r="B22" s="119"/>
      <c r="C22" s="258" t="s">
        <v>107</v>
      </c>
      <c r="E22" s="113">
        <v>45.685379395434914</v>
      </c>
      <c r="F22" s="115">
        <v>18514</v>
      </c>
      <c r="G22" s="114">
        <v>18335</v>
      </c>
      <c r="H22" s="114">
        <v>18172</v>
      </c>
      <c r="I22" s="114">
        <v>17982</v>
      </c>
      <c r="J22" s="140">
        <v>17770</v>
      </c>
      <c r="K22" s="114">
        <v>744</v>
      </c>
      <c r="L22" s="116">
        <v>4.1868317388857621</v>
      </c>
    </row>
    <row r="23" spans="1:12" s="110" customFormat="1" ht="15" customHeight="1" x14ac:dyDescent="0.2">
      <c r="A23" s="120"/>
      <c r="B23" s="121" t="s">
        <v>111</v>
      </c>
      <c r="C23" s="258"/>
      <c r="E23" s="113">
        <v>1.3061062122919844</v>
      </c>
      <c r="F23" s="115">
        <v>2364</v>
      </c>
      <c r="G23" s="114">
        <v>2385</v>
      </c>
      <c r="H23" s="114">
        <v>2354</v>
      </c>
      <c r="I23" s="114">
        <v>2263</v>
      </c>
      <c r="J23" s="140">
        <v>2188</v>
      </c>
      <c r="K23" s="114">
        <v>176</v>
      </c>
      <c r="L23" s="116">
        <v>8.0438756855575875</v>
      </c>
    </row>
    <row r="24" spans="1:12" s="110" customFormat="1" ht="15" customHeight="1" x14ac:dyDescent="0.2">
      <c r="A24" s="120"/>
      <c r="B24" s="119"/>
      <c r="C24" s="258" t="s">
        <v>106</v>
      </c>
      <c r="E24" s="113">
        <v>63.705583756345177</v>
      </c>
      <c r="F24" s="115">
        <v>1506</v>
      </c>
      <c r="G24" s="114">
        <v>1544</v>
      </c>
      <c r="H24" s="114">
        <v>1526</v>
      </c>
      <c r="I24" s="114">
        <v>1487</v>
      </c>
      <c r="J24" s="140">
        <v>1440</v>
      </c>
      <c r="K24" s="114">
        <v>66</v>
      </c>
      <c r="L24" s="116">
        <v>4.583333333333333</v>
      </c>
    </row>
    <row r="25" spans="1:12" s="110" customFormat="1" ht="15" customHeight="1" x14ac:dyDescent="0.2">
      <c r="A25" s="120"/>
      <c r="B25" s="119"/>
      <c r="C25" s="258" t="s">
        <v>107</v>
      </c>
      <c r="E25" s="113">
        <v>36.294416243654823</v>
      </c>
      <c r="F25" s="115">
        <v>858</v>
      </c>
      <c r="G25" s="114">
        <v>841</v>
      </c>
      <c r="H25" s="114">
        <v>828</v>
      </c>
      <c r="I25" s="114">
        <v>776</v>
      </c>
      <c r="J25" s="140">
        <v>748</v>
      </c>
      <c r="K25" s="114">
        <v>110</v>
      </c>
      <c r="L25" s="116">
        <v>14.705882352941176</v>
      </c>
    </row>
    <row r="26" spans="1:12" s="110" customFormat="1" ht="15" customHeight="1" x14ac:dyDescent="0.2">
      <c r="A26" s="120"/>
      <c r="C26" s="121" t="s">
        <v>187</v>
      </c>
      <c r="D26" s="110" t="s">
        <v>188</v>
      </c>
      <c r="E26" s="113">
        <v>0.40332383036089198</v>
      </c>
      <c r="F26" s="115">
        <v>730</v>
      </c>
      <c r="G26" s="114">
        <v>726</v>
      </c>
      <c r="H26" s="114">
        <v>729</v>
      </c>
      <c r="I26" s="114">
        <v>636</v>
      </c>
      <c r="J26" s="140">
        <v>593</v>
      </c>
      <c r="K26" s="114">
        <v>137</v>
      </c>
      <c r="L26" s="116">
        <v>23.102866779089375</v>
      </c>
    </row>
    <row r="27" spans="1:12" s="110" customFormat="1" ht="15" customHeight="1" x14ac:dyDescent="0.2">
      <c r="A27" s="120"/>
      <c r="B27" s="119"/>
      <c r="D27" s="259" t="s">
        <v>106</v>
      </c>
      <c r="E27" s="113">
        <v>55.06849315068493</v>
      </c>
      <c r="F27" s="115">
        <v>402</v>
      </c>
      <c r="G27" s="114">
        <v>417</v>
      </c>
      <c r="H27" s="114">
        <v>411</v>
      </c>
      <c r="I27" s="114">
        <v>364</v>
      </c>
      <c r="J27" s="140">
        <v>330</v>
      </c>
      <c r="K27" s="114">
        <v>72</v>
      </c>
      <c r="L27" s="116">
        <v>21.818181818181817</v>
      </c>
    </row>
    <row r="28" spans="1:12" s="110" customFormat="1" ht="15" customHeight="1" x14ac:dyDescent="0.2">
      <c r="A28" s="120"/>
      <c r="B28" s="119"/>
      <c r="D28" s="259" t="s">
        <v>107</v>
      </c>
      <c r="E28" s="113">
        <v>44.93150684931507</v>
      </c>
      <c r="F28" s="115">
        <v>328</v>
      </c>
      <c r="G28" s="114">
        <v>309</v>
      </c>
      <c r="H28" s="114">
        <v>318</v>
      </c>
      <c r="I28" s="114">
        <v>272</v>
      </c>
      <c r="J28" s="140">
        <v>263</v>
      </c>
      <c r="K28" s="114">
        <v>65</v>
      </c>
      <c r="L28" s="116">
        <v>24.714828897338403</v>
      </c>
    </row>
    <row r="29" spans="1:12" s="110" customFormat="1" ht="24.95" customHeight="1" x14ac:dyDescent="0.2">
      <c r="A29" s="604" t="s">
        <v>189</v>
      </c>
      <c r="B29" s="605"/>
      <c r="C29" s="605"/>
      <c r="D29" s="606"/>
      <c r="E29" s="113">
        <v>88.068244602090658</v>
      </c>
      <c r="F29" s="115">
        <v>159400</v>
      </c>
      <c r="G29" s="114">
        <v>160723</v>
      </c>
      <c r="H29" s="114">
        <v>162054</v>
      </c>
      <c r="I29" s="114">
        <v>159593</v>
      </c>
      <c r="J29" s="140">
        <v>160222</v>
      </c>
      <c r="K29" s="114">
        <v>-822</v>
      </c>
      <c r="L29" s="116">
        <v>-0.51303815955361931</v>
      </c>
    </row>
    <row r="30" spans="1:12" s="110" customFormat="1" ht="15" customHeight="1" x14ac:dyDescent="0.2">
      <c r="A30" s="120"/>
      <c r="B30" s="119"/>
      <c r="C30" s="258" t="s">
        <v>106</v>
      </c>
      <c r="E30" s="113">
        <v>54.27854454203262</v>
      </c>
      <c r="F30" s="115">
        <v>86520</v>
      </c>
      <c r="G30" s="114">
        <v>87319</v>
      </c>
      <c r="H30" s="114">
        <v>88442</v>
      </c>
      <c r="I30" s="114">
        <v>86918</v>
      </c>
      <c r="J30" s="140">
        <v>87264</v>
      </c>
      <c r="K30" s="114">
        <v>-744</v>
      </c>
      <c r="L30" s="116">
        <v>-0.85258525852585254</v>
      </c>
    </row>
    <row r="31" spans="1:12" s="110" customFormat="1" ht="15" customHeight="1" x14ac:dyDescent="0.2">
      <c r="A31" s="120"/>
      <c r="B31" s="119"/>
      <c r="C31" s="258" t="s">
        <v>107</v>
      </c>
      <c r="E31" s="113">
        <v>45.72145545796738</v>
      </c>
      <c r="F31" s="115">
        <v>72880</v>
      </c>
      <c r="G31" s="114">
        <v>73404</v>
      </c>
      <c r="H31" s="114">
        <v>73612</v>
      </c>
      <c r="I31" s="114">
        <v>72675</v>
      </c>
      <c r="J31" s="140">
        <v>72958</v>
      </c>
      <c r="K31" s="114">
        <v>-78</v>
      </c>
      <c r="L31" s="116">
        <v>-0.10691082540639821</v>
      </c>
    </row>
    <row r="32" spans="1:12" s="110" customFormat="1" ht="15" customHeight="1" x14ac:dyDescent="0.2">
      <c r="A32" s="120"/>
      <c r="B32" s="119" t="s">
        <v>117</v>
      </c>
      <c r="C32" s="258"/>
      <c r="E32" s="113">
        <v>11.861588101394506</v>
      </c>
      <c r="F32" s="115">
        <v>21469</v>
      </c>
      <c r="G32" s="114">
        <v>21437</v>
      </c>
      <c r="H32" s="114">
        <v>21547</v>
      </c>
      <c r="I32" s="114">
        <v>21427</v>
      </c>
      <c r="J32" s="140">
        <v>21162</v>
      </c>
      <c r="K32" s="114">
        <v>307</v>
      </c>
      <c r="L32" s="116">
        <v>1.4507135431433702</v>
      </c>
    </row>
    <row r="33" spans="1:12" s="110" customFormat="1" ht="15" customHeight="1" x14ac:dyDescent="0.2">
      <c r="A33" s="120"/>
      <c r="B33" s="119"/>
      <c r="C33" s="258" t="s">
        <v>106</v>
      </c>
      <c r="E33" s="113">
        <v>67.120033536727377</v>
      </c>
      <c r="F33" s="115">
        <v>14410</v>
      </c>
      <c r="G33" s="114">
        <v>14458</v>
      </c>
      <c r="H33" s="114">
        <v>14610</v>
      </c>
      <c r="I33" s="114">
        <v>14540</v>
      </c>
      <c r="J33" s="140">
        <v>14409</v>
      </c>
      <c r="K33" s="114">
        <v>1</v>
      </c>
      <c r="L33" s="116">
        <v>6.9401068776459157E-3</v>
      </c>
    </row>
    <row r="34" spans="1:12" s="110" customFormat="1" ht="15" customHeight="1" x14ac:dyDescent="0.2">
      <c r="A34" s="120"/>
      <c r="B34" s="119"/>
      <c r="C34" s="258" t="s">
        <v>107</v>
      </c>
      <c r="E34" s="113">
        <v>32.879966463272623</v>
      </c>
      <c r="F34" s="115">
        <v>7059</v>
      </c>
      <c r="G34" s="114">
        <v>6979</v>
      </c>
      <c r="H34" s="114">
        <v>6937</v>
      </c>
      <c r="I34" s="114">
        <v>6887</v>
      </c>
      <c r="J34" s="140">
        <v>6753</v>
      </c>
      <c r="K34" s="114">
        <v>306</v>
      </c>
      <c r="L34" s="116">
        <v>4.5313194135939581</v>
      </c>
    </row>
    <row r="35" spans="1:12" s="110" customFormat="1" ht="24.95" customHeight="1" x14ac:dyDescent="0.2">
      <c r="A35" s="604" t="s">
        <v>190</v>
      </c>
      <c r="B35" s="605"/>
      <c r="C35" s="605"/>
      <c r="D35" s="606"/>
      <c r="E35" s="113">
        <v>72.387235077018275</v>
      </c>
      <c r="F35" s="115">
        <v>131018</v>
      </c>
      <c r="G35" s="114">
        <v>132098</v>
      </c>
      <c r="H35" s="114">
        <v>133728</v>
      </c>
      <c r="I35" s="114">
        <v>131716</v>
      </c>
      <c r="J35" s="140">
        <v>132383</v>
      </c>
      <c r="K35" s="114">
        <v>-1365</v>
      </c>
      <c r="L35" s="116">
        <v>-1.0310991592576086</v>
      </c>
    </row>
    <row r="36" spans="1:12" s="110" customFormat="1" ht="15" customHeight="1" x14ac:dyDescent="0.2">
      <c r="A36" s="120"/>
      <c r="B36" s="119"/>
      <c r="C36" s="258" t="s">
        <v>106</v>
      </c>
      <c r="E36" s="113">
        <v>69.208811003068277</v>
      </c>
      <c r="F36" s="115">
        <v>90676</v>
      </c>
      <c r="G36" s="114">
        <v>91414</v>
      </c>
      <c r="H36" s="114">
        <v>92683</v>
      </c>
      <c r="I36" s="114">
        <v>91324</v>
      </c>
      <c r="J36" s="140">
        <v>91671</v>
      </c>
      <c r="K36" s="114">
        <v>-995</v>
      </c>
      <c r="L36" s="116">
        <v>-1.0854032354834136</v>
      </c>
    </row>
    <row r="37" spans="1:12" s="110" customFormat="1" ht="15" customHeight="1" x14ac:dyDescent="0.2">
      <c r="A37" s="120"/>
      <c r="B37" s="119"/>
      <c r="C37" s="258" t="s">
        <v>107</v>
      </c>
      <c r="E37" s="113">
        <v>30.791188996931719</v>
      </c>
      <c r="F37" s="115">
        <v>40342</v>
      </c>
      <c r="G37" s="114">
        <v>40684</v>
      </c>
      <c r="H37" s="114">
        <v>41045</v>
      </c>
      <c r="I37" s="114">
        <v>40392</v>
      </c>
      <c r="J37" s="140">
        <v>40712</v>
      </c>
      <c r="K37" s="114">
        <v>-370</v>
      </c>
      <c r="L37" s="116">
        <v>-0.90882295146394187</v>
      </c>
    </row>
    <row r="38" spans="1:12" s="110" customFormat="1" ht="15" customHeight="1" x14ac:dyDescent="0.2">
      <c r="A38" s="120"/>
      <c r="B38" s="119" t="s">
        <v>182</v>
      </c>
      <c r="C38" s="258"/>
      <c r="E38" s="113">
        <v>27.612764922981722</v>
      </c>
      <c r="F38" s="115">
        <v>49978</v>
      </c>
      <c r="G38" s="114">
        <v>50196</v>
      </c>
      <c r="H38" s="114">
        <v>50001</v>
      </c>
      <c r="I38" s="114">
        <v>49441</v>
      </c>
      <c r="J38" s="140">
        <v>49138</v>
      </c>
      <c r="K38" s="114">
        <v>840</v>
      </c>
      <c r="L38" s="116">
        <v>1.7094712849525826</v>
      </c>
    </row>
    <row r="39" spans="1:12" s="110" customFormat="1" ht="15" customHeight="1" x14ac:dyDescent="0.2">
      <c r="A39" s="120"/>
      <c r="B39" s="119"/>
      <c r="C39" s="258" t="s">
        <v>106</v>
      </c>
      <c r="E39" s="113">
        <v>20.699107607347234</v>
      </c>
      <c r="F39" s="115">
        <v>10345</v>
      </c>
      <c r="G39" s="114">
        <v>10460</v>
      </c>
      <c r="H39" s="114">
        <v>10460</v>
      </c>
      <c r="I39" s="114">
        <v>10229</v>
      </c>
      <c r="J39" s="140">
        <v>10095</v>
      </c>
      <c r="K39" s="114">
        <v>250</v>
      </c>
      <c r="L39" s="116">
        <v>2.4764735017335315</v>
      </c>
    </row>
    <row r="40" spans="1:12" s="110" customFormat="1" ht="15" customHeight="1" x14ac:dyDescent="0.2">
      <c r="A40" s="120"/>
      <c r="B40" s="119"/>
      <c r="C40" s="258" t="s">
        <v>107</v>
      </c>
      <c r="E40" s="113">
        <v>79.30089239265277</v>
      </c>
      <c r="F40" s="115">
        <v>39633</v>
      </c>
      <c r="G40" s="114">
        <v>39736</v>
      </c>
      <c r="H40" s="114">
        <v>39541</v>
      </c>
      <c r="I40" s="114">
        <v>39212</v>
      </c>
      <c r="J40" s="140">
        <v>39043</v>
      </c>
      <c r="K40" s="114">
        <v>590</v>
      </c>
      <c r="L40" s="116">
        <v>1.5111543682606356</v>
      </c>
    </row>
    <row r="41" spans="1:12" s="110" customFormat="1" ht="24.75" customHeight="1" x14ac:dyDescent="0.2">
      <c r="A41" s="604" t="s">
        <v>518</v>
      </c>
      <c r="B41" s="605"/>
      <c r="C41" s="605"/>
      <c r="D41" s="606"/>
      <c r="E41" s="113">
        <v>4.5641892638511345</v>
      </c>
      <c r="F41" s="115">
        <v>8261</v>
      </c>
      <c r="G41" s="114">
        <v>9156</v>
      </c>
      <c r="H41" s="114">
        <v>9189</v>
      </c>
      <c r="I41" s="114">
        <v>7369</v>
      </c>
      <c r="J41" s="140">
        <v>8043</v>
      </c>
      <c r="K41" s="114">
        <v>218</v>
      </c>
      <c r="L41" s="116">
        <v>2.7104314310580628</v>
      </c>
    </row>
    <row r="42" spans="1:12" s="110" customFormat="1" ht="15" customHeight="1" x14ac:dyDescent="0.2">
      <c r="A42" s="120"/>
      <c r="B42" s="119"/>
      <c r="C42" s="258" t="s">
        <v>106</v>
      </c>
      <c r="E42" s="113">
        <v>59.678005084130248</v>
      </c>
      <c r="F42" s="115">
        <v>4930</v>
      </c>
      <c r="G42" s="114">
        <v>5539</v>
      </c>
      <c r="H42" s="114">
        <v>5571</v>
      </c>
      <c r="I42" s="114">
        <v>4308</v>
      </c>
      <c r="J42" s="140">
        <v>4724</v>
      </c>
      <c r="K42" s="114">
        <v>206</v>
      </c>
      <c r="L42" s="116">
        <v>4.3607112616426758</v>
      </c>
    </row>
    <row r="43" spans="1:12" s="110" customFormat="1" ht="15" customHeight="1" x14ac:dyDescent="0.2">
      <c r="A43" s="123"/>
      <c r="B43" s="124"/>
      <c r="C43" s="260" t="s">
        <v>107</v>
      </c>
      <c r="D43" s="261"/>
      <c r="E43" s="125">
        <v>40.321994915869752</v>
      </c>
      <c r="F43" s="143">
        <v>3331</v>
      </c>
      <c r="G43" s="144">
        <v>3617</v>
      </c>
      <c r="H43" s="144">
        <v>3618</v>
      </c>
      <c r="I43" s="144">
        <v>3061</v>
      </c>
      <c r="J43" s="145">
        <v>3319</v>
      </c>
      <c r="K43" s="144">
        <v>12</v>
      </c>
      <c r="L43" s="146">
        <v>0.36155468514612837</v>
      </c>
    </row>
    <row r="44" spans="1:12" s="110" customFormat="1" ht="45.75" customHeight="1" x14ac:dyDescent="0.2">
      <c r="A44" s="604" t="s">
        <v>191</v>
      </c>
      <c r="B44" s="605"/>
      <c r="C44" s="605"/>
      <c r="D44" s="606"/>
      <c r="E44" s="113">
        <v>1.6469977237066014</v>
      </c>
      <c r="F44" s="115">
        <v>2981</v>
      </c>
      <c r="G44" s="114">
        <v>3033</v>
      </c>
      <c r="H44" s="114">
        <v>3069</v>
      </c>
      <c r="I44" s="114">
        <v>2904</v>
      </c>
      <c r="J44" s="140">
        <v>2996</v>
      </c>
      <c r="K44" s="114">
        <v>-15</v>
      </c>
      <c r="L44" s="116">
        <v>-0.50066755674232311</v>
      </c>
    </row>
    <row r="45" spans="1:12" s="110" customFormat="1" ht="15" customHeight="1" x14ac:dyDescent="0.2">
      <c r="A45" s="120"/>
      <c r="B45" s="119"/>
      <c r="C45" s="258" t="s">
        <v>106</v>
      </c>
      <c r="E45" s="113">
        <v>58.403220395840322</v>
      </c>
      <c r="F45" s="115">
        <v>1741</v>
      </c>
      <c r="G45" s="114">
        <v>1760</v>
      </c>
      <c r="H45" s="114">
        <v>1784</v>
      </c>
      <c r="I45" s="114">
        <v>1672</v>
      </c>
      <c r="J45" s="140">
        <v>1729</v>
      </c>
      <c r="K45" s="114">
        <v>12</v>
      </c>
      <c r="L45" s="116">
        <v>0.69404279930595725</v>
      </c>
    </row>
    <row r="46" spans="1:12" s="110" customFormat="1" ht="15" customHeight="1" x14ac:dyDescent="0.2">
      <c r="A46" s="123"/>
      <c r="B46" s="124"/>
      <c r="C46" s="260" t="s">
        <v>107</v>
      </c>
      <c r="D46" s="261"/>
      <c r="E46" s="125">
        <v>41.596779604159678</v>
      </c>
      <c r="F46" s="143">
        <v>1240</v>
      </c>
      <c r="G46" s="144">
        <v>1273</v>
      </c>
      <c r="H46" s="144">
        <v>1285</v>
      </c>
      <c r="I46" s="144">
        <v>1232</v>
      </c>
      <c r="J46" s="145">
        <v>1267</v>
      </c>
      <c r="K46" s="144">
        <v>-27</v>
      </c>
      <c r="L46" s="146">
        <v>-2.1310181531176005</v>
      </c>
    </row>
    <row r="47" spans="1:12" s="110" customFormat="1" ht="39" customHeight="1" x14ac:dyDescent="0.2">
      <c r="A47" s="604" t="s">
        <v>519</v>
      </c>
      <c r="B47" s="607"/>
      <c r="C47" s="607"/>
      <c r="D47" s="608"/>
      <c r="E47" s="113">
        <v>0.22707684147715973</v>
      </c>
      <c r="F47" s="115">
        <v>411</v>
      </c>
      <c r="G47" s="114">
        <v>452</v>
      </c>
      <c r="H47" s="114">
        <v>448</v>
      </c>
      <c r="I47" s="114">
        <v>430</v>
      </c>
      <c r="J47" s="140">
        <v>463</v>
      </c>
      <c r="K47" s="114">
        <v>-52</v>
      </c>
      <c r="L47" s="116">
        <v>-11.23110151187905</v>
      </c>
    </row>
    <row r="48" spans="1:12" s="110" customFormat="1" ht="15" customHeight="1" x14ac:dyDescent="0.2">
      <c r="A48" s="120"/>
      <c r="B48" s="119"/>
      <c r="C48" s="258" t="s">
        <v>106</v>
      </c>
      <c r="E48" s="113">
        <v>39.902676399026767</v>
      </c>
      <c r="F48" s="115">
        <v>164</v>
      </c>
      <c r="G48" s="114">
        <v>187</v>
      </c>
      <c r="H48" s="114">
        <v>176</v>
      </c>
      <c r="I48" s="114">
        <v>165</v>
      </c>
      <c r="J48" s="140">
        <v>184</v>
      </c>
      <c r="K48" s="114">
        <v>-20</v>
      </c>
      <c r="L48" s="116">
        <v>-10.869565217391305</v>
      </c>
    </row>
    <row r="49" spans="1:12" s="110" customFormat="1" ht="15" customHeight="1" x14ac:dyDescent="0.2">
      <c r="A49" s="123"/>
      <c r="B49" s="124"/>
      <c r="C49" s="260" t="s">
        <v>107</v>
      </c>
      <c r="D49" s="261"/>
      <c r="E49" s="125">
        <v>60.097323600973233</v>
      </c>
      <c r="F49" s="143">
        <v>247</v>
      </c>
      <c r="G49" s="144">
        <v>265</v>
      </c>
      <c r="H49" s="144">
        <v>272</v>
      </c>
      <c r="I49" s="144">
        <v>265</v>
      </c>
      <c r="J49" s="145">
        <v>279</v>
      </c>
      <c r="K49" s="144">
        <v>-32</v>
      </c>
      <c r="L49" s="146">
        <v>-11.469534050179211</v>
      </c>
    </row>
    <row r="50" spans="1:12" s="110" customFormat="1" ht="24.95" customHeight="1" x14ac:dyDescent="0.2">
      <c r="A50" s="609" t="s">
        <v>192</v>
      </c>
      <c r="B50" s="610"/>
      <c r="C50" s="610"/>
      <c r="D50" s="611"/>
      <c r="E50" s="262">
        <v>15.918583836106876</v>
      </c>
      <c r="F50" s="263">
        <v>28812</v>
      </c>
      <c r="G50" s="264">
        <v>29778</v>
      </c>
      <c r="H50" s="264">
        <v>30194</v>
      </c>
      <c r="I50" s="264">
        <v>28623</v>
      </c>
      <c r="J50" s="265">
        <v>28747</v>
      </c>
      <c r="K50" s="263">
        <v>65</v>
      </c>
      <c r="L50" s="266">
        <v>0.22611055066615646</v>
      </c>
    </row>
    <row r="51" spans="1:12" s="110" customFormat="1" ht="15" customHeight="1" x14ac:dyDescent="0.2">
      <c r="A51" s="120"/>
      <c r="B51" s="119"/>
      <c r="C51" s="258" t="s">
        <v>106</v>
      </c>
      <c r="E51" s="113">
        <v>60.509509926419547</v>
      </c>
      <c r="F51" s="115">
        <v>17434</v>
      </c>
      <c r="G51" s="114">
        <v>17971</v>
      </c>
      <c r="H51" s="114">
        <v>18378</v>
      </c>
      <c r="I51" s="114">
        <v>17369</v>
      </c>
      <c r="J51" s="140">
        <v>17462</v>
      </c>
      <c r="K51" s="114">
        <v>-28</v>
      </c>
      <c r="L51" s="116">
        <v>-0.16034818462948117</v>
      </c>
    </row>
    <row r="52" spans="1:12" s="110" customFormat="1" ht="15" customHeight="1" x14ac:dyDescent="0.2">
      <c r="A52" s="120"/>
      <c r="B52" s="119"/>
      <c r="C52" s="258" t="s">
        <v>107</v>
      </c>
      <c r="E52" s="113">
        <v>39.490490073580453</v>
      </c>
      <c r="F52" s="115">
        <v>11378</v>
      </c>
      <c r="G52" s="114">
        <v>11807</v>
      </c>
      <c r="H52" s="114">
        <v>11816</v>
      </c>
      <c r="I52" s="114">
        <v>11254</v>
      </c>
      <c r="J52" s="140">
        <v>11285</v>
      </c>
      <c r="K52" s="114">
        <v>93</v>
      </c>
      <c r="L52" s="116">
        <v>0.82410279131590602</v>
      </c>
    </row>
    <row r="53" spans="1:12" s="110" customFormat="1" ht="15" customHeight="1" x14ac:dyDescent="0.2">
      <c r="A53" s="120"/>
      <c r="B53" s="119"/>
      <c r="C53" s="258" t="s">
        <v>187</v>
      </c>
      <c r="D53" s="110" t="s">
        <v>193</v>
      </c>
      <c r="E53" s="113">
        <v>20.494932666944329</v>
      </c>
      <c r="F53" s="115">
        <v>5905</v>
      </c>
      <c r="G53" s="114">
        <v>6717</v>
      </c>
      <c r="H53" s="114">
        <v>6792</v>
      </c>
      <c r="I53" s="114">
        <v>5272</v>
      </c>
      <c r="J53" s="140">
        <v>5596</v>
      </c>
      <c r="K53" s="114">
        <v>309</v>
      </c>
      <c r="L53" s="116">
        <v>5.5218012866333099</v>
      </c>
    </row>
    <row r="54" spans="1:12" s="110" customFormat="1" ht="15" customHeight="1" x14ac:dyDescent="0.2">
      <c r="A54" s="120"/>
      <c r="B54" s="119"/>
      <c r="D54" s="267" t="s">
        <v>194</v>
      </c>
      <c r="E54" s="113">
        <v>61.524132091447925</v>
      </c>
      <c r="F54" s="115">
        <v>3633</v>
      </c>
      <c r="G54" s="114">
        <v>4114</v>
      </c>
      <c r="H54" s="114">
        <v>4199</v>
      </c>
      <c r="I54" s="114">
        <v>3182</v>
      </c>
      <c r="J54" s="140">
        <v>3389</v>
      </c>
      <c r="K54" s="114">
        <v>244</v>
      </c>
      <c r="L54" s="116">
        <v>7.1997639421658306</v>
      </c>
    </row>
    <row r="55" spans="1:12" s="110" customFormat="1" ht="15" customHeight="1" x14ac:dyDescent="0.2">
      <c r="A55" s="120"/>
      <c r="B55" s="119"/>
      <c r="D55" s="267" t="s">
        <v>195</v>
      </c>
      <c r="E55" s="113">
        <v>38.475867908552075</v>
      </c>
      <c r="F55" s="115">
        <v>2272</v>
      </c>
      <c r="G55" s="114">
        <v>2603</v>
      </c>
      <c r="H55" s="114">
        <v>2593</v>
      </c>
      <c r="I55" s="114">
        <v>2090</v>
      </c>
      <c r="J55" s="140">
        <v>2207</v>
      </c>
      <c r="K55" s="114">
        <v>65</v>
      </c>
      <c r="L55" s="116">
        <v>2.9451744449478929</v>
      </c>
    </row>
    <row r="56" spans="1:12" s="110" customFormat="1" ht="15" customHeight="1" x14ac:dyDescent="0.2">
      <c r="A56" s="120"/>
      <c r="B56" s="119" t="s">
        <v>196</v>
      </c>
      <c r="C56" s="258"/>
      <c r="E56" s="113">
        <v>62.237287011867664</v>
      </c>
      <c r="F56" s="115">
        <v>112647</v>
      </c>
      <c r="G56" s="114">
        <v>112721</v>
      </c>
      <c r="H56" s="114">
        <v>113606</v>
      </c>
      <c r="I56" s="114">
        <v>113065</v>
      </c>
      <c r="J56" s="140">
        <v>113226</v>
      </c>
      <c r="K56" s="114">
        <v>-579</v>
      </c>
      <c r="L56" s="116">
        <v>-0.51136664723650049</v>
      </c>
    </row>
    <row r="57" spans="1:12" s="110" customFormat="1" ht="15" customHeight="1" x14ac:dyDescent="0.2">
      <c r="A57" s="120"/>
      <c r="B57" s="119"/>
      <c r="C57" s="258" t="s">
        <v>106</v>
      </c>
      <c r="E57" s="113">
        <v>54.361856063632409</v>
      </c>
      <c r="F57" s="115">
        <v>61237</v>
      </c>
      <c r="G57" s="114">
        <v>61391</v>
      </c>
      <c r="H57" s="114">
        <v>62180</v>
      </c>
      <c r="I57" s="114">
        <v>61852</v>
      </c>
      <c r="J57" s="140">
        <v>61862</v>
      </c>
      <c r="K57" s="114">
        <v>-625</v>
      </c>
      <c r="L57" s="116">
        <v>-1.0103132779412241</v>
      </c>
    </row>
    <row r="58" spans="1:12" s="110" customFormat="1" ht="15" customHeight="1" x14ac:dyDescent="0.2">
      <c r="A58" s="120"/>
      <c r="B58" s="119"/>
      <c r="C58" s="258" t="s">
        <v>107</v>
      </c>
      <c r="E58" s="113">
        <v>45.638143936367591</v>
      </c>
      <c r="F58" s="115">
        <v>51410</v>
      </c>
      <c r="G58" s="114">
        <v>51330</v>
      </c>
      <c r="H58" s="114">
        <v>51426</v>
      </c>
      <c r="I58" s="114">
        <v>51213</v>
      </c>
      <c r="J58" s="140">
        <v>51364</v>
      </c>
      <c r="K58" s="114">
        <v>46</v>
      </c>
      <c r="L58" s="116">
        <v>8.9556888092827663E-2</v>
      </c>
    </row>
    <row r="59" spans="1:12" s="110" customFormat="1" ht="15" customHeight="1" x14ac:dyDescent="0.2">
      <c r="A59" s="120"/>
      <c r="B59" s="119"/>
      <c r="C59" s="258" t="s">
        <v>105</v>
      </c>
      <c r="D59" s="110" t="s">
        <v>197</v>
      </c>
      <c r="E59" s="113">
        <v>93.224852858931001</v>
      </c>
      <c r="F59" s="115">
        <v>105015</v>
      </c>
      <c r="G59" s="114">
        <v>105055</v>
      </c>
      <c r="H59" s="114">
        <v>105954</v>
      </c>
      <c r="I59" s="114">
        <v>105515</v>
      </c>
      <c r="J59" s="140">
        <v>105664</v>
      </c>
      <c r="K59" s="114">
        <v>-649</v>
      </c>
      <c r="L59" s="116">
        <v>-0.61421108419139914</v>
      </c>
    </row>
    <row r="60" spans="1:12" s="110" customFormat="1" ht="15" customHeight="1" x14ac:dyDescent="0.2">
      <c r="A60" s="120"/>
      <c r="B60" s="119"/>
      <c r="C60" s="258"/>
      <c r="D60" s="267" t="s">
        <v>198</v>
      </c>
      <c r="E60" s="113">
        <v>52.734371280293288</v>
      </c>
      <c r="F60" s="115">
        <v>55379</v>
      </c>
      <c r="G60" s="114">
        <v>55496</v>
      </c>
      <c r="H60" s="114">
        <v>56271</v>
      </c>
      <c r="I60" s="114">
        <v>56030</v>
      </c>
      <c r="J60" s="140">
        <v>56050</v>
      </c>
      <c r="K60" s="114">
        <v>-671</v>
      </c>
      <c r="L60" s="116">
        <v>-1.1971454058876003</v>
      </c>
    </row>
    <row r="61" spans="1:12" s="110" customFormat="1" ht="15" customHeight="1" x14ac:dyDescent="0.2">
      <c r="A61" s="120"/>
      <c r="B61" s="119"/>
      <c r="C61" s="258"/>
      <c r="D61" s="267" t="s">
        <v>199</v>
      </c>
      <c r="E61" s="113">
        <v>47.265628719706712</v>
      </c>
      <c r="F61" s="115">
        <v>49636</v>
      </c>
      <c r="G61" s="114">
        <v>49559</v>
      </c>
      <c r="H61" s="114">
        <v>49683</v>
      </c>
      <c r="I61" s="114">
        <v>49485</v>
      </c>
      <c r="J61" s="140">
        <v>49614</v>
      </c>
      <c r="K61" s="114">
        <v>22</v>
      </c>
      <c r="L61" s="116">
        <v>4.4342322731487083E-2</v>
      </c>
    </row>
    <row r="62" spans="1:12" s="110" customFormat="1" ht="15" customHeight="1" x14ac:dyDescent="0.2">
      <c r="A62" s="120"/>
      <c r="B62" s="119"/>
      <c r="C62" s="258"/>
      <c r="D62" s="258" t="s">
        <v>200</v>
      </c>
      <c r="E62" s="113">
        <v>6.7751471410690032</v>
      </c>
      <c r="F62" s="115">
        <v>7632</v>
      </c>
      <c r="G62" s="114">
        <v>7666</v>
      </c>
      <c r="H62" s="114">
        <v>7652</v>
      </c>
      <c r="I62" s="114">
        <v>7550</v>
      </c>
      <c r="J62" s="140">
        <v>7562</v>
      </c>
      <c r="K62" s="114">
        <v>70</v>
      </c>
      <c r="L62" s="116">
        <v>0.92568103676276114</v>
      </c>
    </row>
    <row r="63" spans="1:12" s="110" customFormat="1" ht="15" customHeight="1" x14ac:dyDescent="0.2">
      <c r="A63" s="120"/>
      <c r="B63" s="119"/>
      <c r="C63" s="258"/>
      <c r="D63" s="267" t="s">
        <v>198</v>
      </c>
      <c r="E63" s="113">
        <v>76.755765199161431</v>
      </c>
      <c r="F63" s="115">
        <v>5858</v>
      </c>
      <c r="G63" s="114">
        <v>5895</v>
      </c>
      <c r="H63" s="114">
        <v>5909</v>
      </c>
      <c r="I63" s="114">
        <v>5822</v>
      </c>
      <c r="J63" s="140">
        <v>5812</v>
      </c>
      <c r="K63" s="114">
        <v>46</v>
      </c>
      <c r="L63" s="116">
        <v>0.79146593255333797</v>
      </c>
    </row>
    <row r="64" spans="1:12" s="110" customFormat="1" ht="15" customHeight="1" x14ac:dyDescent="0.2">
      <c r="A64" s="120"/>
      <c r="B64" s="119"/>
      <c r="C64" s="258"/>
      <c r="D64" s="267" t="s">
        <v>199</v>
      </c>
      <c r="E64" s="113">
        <v>23.244234800838573</v>
      </c>
      <c r="F64" s="115">
        <v>1774</v>
      </c>
      <c r="G64" s="114">
        <v>1771</v>
      </c>
      <c r="H64" s="114">
        <v>1743</v>
      </c>
      <c r="I64" s="114">
        <v>1728</v>
      </c>
      <c r="J64" s="140">
        <v>1750</v>
      </c>
      <c r="K64" s="114">
        <v>24</v>
      </c>
      <c r="L64" s="116">
        <v>1.3714285714285714</v>
      </c>
    </row>
    <row r="65" spans="1:12" s="110" customFormat="1" ht="15" customHeight="1" x14ac:dyDescent="0.2">
      <c r="A65" s="120"/>
      <c r="B65" s="119" t="s">
        <v>201</v>
      </c>
      <c r="C65" s="258"/>
      <c r="E65" s="113">
        <v>12.406351521580588</v>
      </c>
      <c r="F65" s="115">
        <v>22455</v>
      </c>
      <c r="G65" s="114">
        <v>22266</v>
      </c>
      <c r="H65" s="114">
        <v>22110</v>
      </c>
      <c r="I65" s="114">
        <v>21798</v>
      </c>
      <c r="J65" s="140">
        <v>21684</v>
      </c>
      <c r="K65" s="114">
        <v>771</v>
      </c>
      <c r="L65" s="116">
        <v>3.5556170448256781</v>
      </c>
    </row>
    <row r="66" spans="1:12" s="110" customFormat="1" ht="15" customHeight="1" x14ac:dyDescent="0.2">
      <c r="A66" s="120"/>
      <c r="B66" s="119"/>
      <c r="C66" s="258" t="s">
        <v>106</v>
      </c>
      <c r="E66" s="113">
        <v>54.028056112224448</v>
      </c>
      <c r="F66" s="115">
        <v>12132</v>
      </c>
      <c r="G66" s="114">
        <v>12040</v>
      </c>
      <c r="H66" s="114">
        <v>11942</v>
      </c>
      <c r="I66" s="114">
        <v>11785</v>
      </c>
      <c r="J66" s="140">
        <v>11768</v>
      </c>
      <c r="K66" s="114">
        <v>364</v>
      </c>
      <c r="L66" s="116">
        <v>3.0931339225016994</v>
      </c>
    </row>
    <row r="67" spans="1:12" s="110" customFormat="1" ht="15" customHeight="1" x14ac:dyDescent="0.2">
      <c r="A67" s="120"/>
      <c r="B67" s="119"/>
      <c r="C67" s="258" t="s">
        <v>107</v>
      </c>
      <c r="E67" s="113">
        <v>45.971943887775552</v>
      </c>
      <c r="F67" s="115">
        <v>10323</v>
      </c>
      <c r="G67" s="114">
        <v>10226</v>
      </c>
      <c r="H67" s="114">
        <v>10168</v>
      </c>
      <c r="I67" s="114">
        <v>10013</v>
      </c>
      <c r="J67" s="140">
        <v>9916</v>
      </c>
      <c r="K67" s="114">
        <v>407</v>
      </c>
      <c r="L67" s="116">
        <v>4.1044776119402986</v>
      </c>
    </row>
    <row r="68" spans="1:12" s="110" customFormat="1" ht="15" customHeight="1" x14ac:dyDescent="0.2">
      <c r="A68" s="120"/>
      <c r="B68" s="119"/>
      <c r="C68" s="258" t="s">
        <v>105</v>
      </c>
      <c r="D68" s="110" t="s">
        <v>202</v>
      </c>
      <c r="E68" s="113">
        <v>18.601647739924292</v>
      </c>
      <c r="F68" s="115">
        <v>4177</v>
      </c>
      <c r="G68" s="114">
        <v>4059</v>
      </c>
      <c r="H68" s="114">
        <v>3986</v>
      </c>
      <c r="I68" s="114">
        <v>3799</v>
      </c>
      <c r="J68" s="140">
        <v>3742</v>
      </c>
      <c r="K68" s="114">
        <v>435</v>
      </c>
      <c r="L68" s="116">
        <v>11.624799572421166</v>
      </c>
    </row>
    <row r="69" spans="1:12" s="110" customFormat="1" ht="15" customHeight="1" x14ac:dyDescent="0.2">
      <c r="A69" s="120"/>
      <c r="B69" s="119"/>
      <c r="C69" s="258"/>
      <c r="D69" s="267" t="s">
        <v>198</v>
      </c>
      <c r="E69" s="113">
        <v>50.418960976777591</v>
      </c>
      <c r="F69" s="115">
        <v>2106</v>
      </c>
      <c r="G69" s="114">
        <v>2051</v>
      </c>
      <c r="H69" s="114">
        <v>1990</v>
      </c>
      <c r="I69" s="114">
        <v>1886</v>
      </c>
      <c r="J69" s="140">
        <v>1852</v>
      </c>
      <c r="K69" s="114">
        <v>254</v>
      </c>
      <c r="L69" s="116">
        <v>13.714902807775378</v>
      </c>
    </row>
    <row r="70" spans="1:12" s="110" customFormat="1" ht="15" customHeight="1" x14ac:dyDescent="0.2">
      <c r="A70" s="120"/>
      <c r="B70" s="119"/>
      <c r="C70" s="258"/>
      <c r="D70" s="267" t="s">
        <v>199</v>
      </c>
      <c r="E70" s="113">
        <v>49.581039023222409</v>
      </c>
      <c r="F70" s="115">
        <v>2071</v>
      </c>
      <c r="G70" s="114">
        <v>2008</v>
      </c>
      <c r="H70" s="114">
        <v>1996</v>
      </c>
      <c r="I70" s="114">
        <v>1913</v>
      </c>
      <c r="J70" s="140">
        <v>1890</v>
      </c>
      <c r="K70" s="114">
        <v>181</v>
      </c>
      <c r="L70" s="116">
        <v>9.5767195767195759</v>
      </c>
    </row>
    <row r="71" spans="1:12" s="110" customFormat="1" ht="15" customHeight="1" x14ac:dyDescent="0.2">
      <c r="A71" s="120"/>
      <c r="B71" s="119"/>
      <c r="C71" s="258"/>
      <c r="D71" s="110" t="s">
        <v>203</v>
      </c>
      <c r="E71" s="113">
        <v>74.446671120017811</v>
      </c>
      <c r="F71" s="115">
        <v>16717</v>
      </c>
      <c r="G71" s="114">
        <v>16623</v>
      </c>
      <c r="H71" s="114">
        <v>16557</v>
      </c>
      <c r="I71" s="114">
        <v>16481</v>
      </c>
      <c r="J71" s="140">
        <v>16414</v>
      </c>
      <c r="K71" s="114">
        <v>303</v>
      </c>
      <c r="L71" s="116">
        <v>1.84598513464116</v>
      </c>
    </row>
    <row r="72" spans="1:12" s="110" customFormat="1" ht="15" customHeight="1" x14ac:dyDescent="0.2">
      <c r="A72" s="120"/>
      <c r="B72" s="119"/>
      <c r="C72" s="258"/>
      <c r="D72" s="267" t="s">
        <v>198</v>
      </c>
      <c r="E72" s="113">
        <v>54.327929652449605</v>
      </c>
      <c r="F72" s="115">
        <v>9082</v>
      </c>
      <c r="G72" s="114">
        <v>9034</v>
      </c>
      <c r="H72" s="114">
        <v>9009</v>
      </c>
      <c r="I72" s="114">
        <v>8974</v>
      </c>
      <c r="J72" s="140">
        <v>8966</v>
      </c>
      <c r="K72" s="114">
        <v>116</v>
      </c>
      <c r="L72" s="116">
        <v>1.2937764889582868</v>
      </c>
    </row>
    <row r="73" spans="1:12" s="110" customFormat="1" ht="15" customHeight="1" x14ac:dyDescent="0.2">
      <c r="A73" s="120"/>
      <c r="B73" s="119"/>
      <c r="C73" s="258"/>
      <c r="D73" s="267" t="s">
        <v>199</v>
      </c>
      <c r="E73" s="113">
        <v>45.672070347550395</v>
      </c>
      <c r="F73" s="115">
        <v>7635</v>
      </c>
      <c r="G73" s="114">
        <v>7589</v>
      </c>
      <c r="H73" s="114">
        <v>7548</v>
      </c>
      <c r="I73" s="114">
        <v>7507</v>
      </c>
      <c r="J73" s="140">
        <v>7448</v>
      </c>
      <c r="K73" s="114">
        <v>187</v>
      </c>
      <c r="L73" s="116">
        <v>2.5107411385606873</v>
      </c>
    </row>
    <row r="74" spans="1:12" s="110" customFormat="1" ht="15" customHeight="1" x14ac:dyDescent="0.2">
      <c r="A74" s="120"/>
      <c r="B74" s="119"/>
      <c r="C74" s="258"/>
      <c r="D74" s="110" t="s">
        <v>204</v>
      </c>
      <c r="E74" s="113">
        <v>6.9516811400578939</v>
      </c>
      <c r="F74" s="115">
        <v>1561</v>
      </c>
      <c r="G74" s="114">
        <v>1584</v>
      </c>
      <c r="H74" s="114">
        <v>1567</v>
      </c>
      <c r="I74" s="114">
        <v>1518</v>
      </c>
      <c r="J74" s="140">
        <v>1528</v>
      </c>
      <c r="K74" s="114">
        <v>33</v>
      </c>
      <c r="L74" s="116">
        <v>2.1596858638743455</v>
      </c>
    </row>
    <row r="75" spans="1:12" s="110" customFormat="1" ht="15" customHeight="1" x14ac:dyDescent="0.2">
      <c r="A75" s="120"/>
      <c r="B75" s="119"/>
      <c r="C75" s="258"/>
      <c r="D75" s="267" t="s">
        <v>198</v>
      </c>
      <c r="E75" s="113">
        <v>60.474055092889174</v>
      </c>
      <c r="F75" s="115">
        <v>944</v>
      </c>
      <c r="G75" s="114">
        <v>955</v>
      </c>
      <c r="H75" s="114">
        <v>943</v>
      </c>
      <c r="I75" s="114">
        <v>925</v>
      </c>
      <c r="J75" s="140">
        <v>950</v>
      </c>
      <c r="K75" s="114">
        <v>-6</v>
      </c>
      <c r="L75" s="116">
        <v>-0.63157894736842102</v>
      </c>
    </row>
    <row r="76" spans="1:12" s="110" customFormat="1" ht="15" customHeight="1" x14ac:dyDescent="0.2">
      <c r="A76" s="120"/>
      <c r="B76" s="119"/>
      <c r="C76" s="258"/>
      <c r="D76" s="267" t="s">
        <v>199</v>
      </c>
      <c r="E76" s="113">
        <v>39.525944907110826</v>
      </c>
      <c r="F76" s="115">
        <v>617</v>
      </c>
      <c r="G76" s="114">
        <v>629</v>
      </c>
      <c r="H76" s="114">
        <v>624</v>
      </c>
      <c r="I76" s="114">
        <v>593</v>
      </c>
      <c r="J76" s="140">
        <v>578</v>
      </c>
      <c r="K76" s="114">
        <v>39</v>
      </c>
      <c r="L76" s="116">
        <v>6.7474048442906573</v>
      </c>
    </row>
    <row r="77" spans="1:12" s="110" customFormat="1" ht="15" customHeight="1" x14ac:dyDescent="0.2">
      <c r="A77" s="534"/>
      <c r="B77" s="119" t="s">
        <v>205</v>
      </c>
      <c r="C77" s="268"/>
      <c r="D77" s="182"/>
      <c r="E77" s="113">
        <v>9.4377776304448719</v>
      </c>
      <c r="F77" s="115">
        <v>17082</v>
      </c>
      <c r="G77" s="114">
        <v>17529</v>
      </c>
      <c r="H77" s="114">
        <v>17819</v>
      </c>
      <c r="I77" s="114">
        <v>17671</v>
      </c>
      <c r="J77" s="140">
        <v>17864</v>
      </c>
      <c r="K77" s="114">
        <v>-782</v>
      </c>
      <c r="L77" s="116">
        <v>-4.3775190326914464</v>
      </c>
    </row>
    <row r="78" spans="1:12" s="110" customFormat="1" ht="15" customHeight="1" x14ac:dyDescent="0.2">
      <c r="A78" s="120"/>
      <c r="B78" s="119"/>
      <c r="C78" s="268" t="s">
        <v>106</v>
      </c>
      <c r="D78" s="182"/>
      <c r="E78" s="113">
        <v>59.817351598173516</v>
      </c>
      <c r="F78" s="115">
        <v>10218</v>
      </c>
      <c r="G78" s="114">
        <v>10472</v>
      </c>
      <c r="H78" s="114">
        <v>10643</v>
      </c>
      <c r="I78" s="114">
        <v>10547</v>
      </c>
      <c r="J78" s="140">
        <v>10674</v>
      </c>
      <c r="K78" s="114">
        <v>-456</v>
      </c>
      <c r="L78" s="116">
        <v>-4.2720629567172566</v>
      </c>
    </row>
    <row r="79" spans="1:12" s="110" customFormat="1" ht="15" customHeight="1" x14ac:dyDescent="0.2">
      <c r="A79" s="123"/>
      <c r="B79" s="124"/>
      <c r="C79" s="260" t="s">
        <v>107</v>
      </c>
      <c r="D79" s="261"/>
      <c r="E79" s="125">
        <v>40.182648401826484</v>
      </c>
      <c r="F79" s="143">
        <v>6864</v>
      </c>
      <c r="G79" s="144">
        <v>7057</v>
      </c>
      <c r="H79" s="144">
        <v>7176</v>
      </c>
      <c r="I79" s="144">
        <v>7124</v>
      </c>
      <c r="J79" s="145">
        <v>7190</v>
      </c>
      <c r="K79" s="144">
        <v>-326</v>
      </c>
      <c r="L79" s="146">
        <v>-4.5340751043115439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180996</v>
      </c>
      <c r="E11" s="114">
        <v>182294</v>
      </c>
      <c r="F11" s="114">
        <v>183729</v>
      </c>
      <c r="G11" s="114">
        <v>181157</v>
      </c>
      <c r="H11" s="140">
        <v>181521</v>
      </c>
      <c r="I11" s="115">
        <v>-525</v>
      </c>
      <c r="J11" s="116">
        <v>-0.28922273455963771</v>
      </c>
    </row>
    <row r="12" spans="1:15" s="110" customFormat="1" ht="24.95" customHeight="1" x14ac:dyDescent="0.2">
      <c r="A12" s="193" t="s">
        <v>132</v>
      </c>
      <c r="B12" s="194" t="s">
        <v>133</v>
      </c>
      <c r="C12" s="113">
        <v>0.16409202413313001</v>
      </c>
      <c r="D12" s="115">
        <v>297</v>
      </c>
      <c r="E12" s="114">
        <v>294</v>
      </c>
      <c r="F12" s="114">
        <v>305</v>
      </c>
      <c r="G12" s="114">
        <v>298</v>
      </c>
      <c r="H12" s="140">
        <v>282</v>
      </c>
      <c r="I12" s="115">
        <v>15</v>
      </c>
      <c r="J12" s="116">
        <v>5.3191489361702127</v>
      </c>
    </row>
    <row r="13" spans="1:15" s="110" customFormat="1" ht="24.95" customHeight="1" x14ac:dyDescent="0.2">
      <c r="A13" s="193" t="s">
        <v>134</v>
      </c>
      <c r="B13" s="199" t="s">
        <v>214</v>
      </c>
      <c r="C13" s="113">
        <v>1.350306084112356</v>
      </c>
      <c r="D13" s="115">
        <v>2444</v>
      </c>
      <c r="E13" s="114">
        <v>2438</v>
      </c>
      <c r="F13" s="114">
        <v>2434</v>
      </c>
      <c r="G13" s="114">
        <v>2403</v>
      </c>
      <c r="H13" s="140">
        <v>2396</v>
      </c>
      <c r="I13" s="115">
        <v>48</v>
      </c>
      <c r="J13" s="116">
        <v>2.003338898163606</v>
      </c>
    </row>
    <row r="14" spans="1:15" s="287" customFormat="1" ht="24" customHeight="1" x14ac:dyDescent="0.2">
      <c r="A14" s="193" t="s">
        <v>215</v>
      </c>
      <c r="B14" s="199" t="s">
        <v>137</v>
      </c>
      <c r="C14" s="113">
        <v>26.72766248977878</v>
      </c>
      <c r="D14" s="115">
        <v>48376</v>
      </c>
      <c r="E14" s="114">
        <v>48845</v>
      </c>
      <c r="F14" s="114">
        <v>49667</v>
      </c>
      <c r="G14" s="114">
        <v>49449</v>
      </c>
      <c r="H14" s="140">
        <v>49748</v>
      </c>
      <c r="I14" s="115">
        <v>-1372</v>
      </c>
      <c r="J14" s="116">
        <v>-2.7578998150679426</v>
      </c>
      <c r="K14" s="110"/>
      <c r="L14" s="110"/>
      <c r="M14" s="110"/>
      <c r="N14" s="110"/>
      <c r="O14" s="110"/>
    </row>
    <row r="15" spans="1:15" s="110" customFormat="1" ht="24.75" customHeight="1" x14ac:dyDescent="0.2">
      <c r="A15" s="193" t="s">
        <v>216</v>
      </c>
      <c r="B15" s="199" t="s">
        <v>217</v>
      </c>
      <c r="C15" s="113">
        <v>1.4403633229463635</v>
      </c>
      <c r="D15" s="115">
        <v>2607</v>
      </c>
      <c r="E15" s="114">
        <v>2621</v>
      </c>
      <c r="F15" s="114">
        <v>2732</v>
      </c>
      <c r="G15" s="114">
        <v>2841</v>
      </c>
      <c r="H15" s="140">
        <v>2990</v>
      </c>
      <c r="I15" s="115">
        <v>-383</v>
      </c>
      <c r="J15" s="116">
        <v>-12.809364548494983</v>
      </c>
    </row>
    <row r="16" spans="1:15" s="287" customFormat="1" ht="24.95" customHeight="1" x14ac:dyDescent="0.2">
      <c r="A16" s="193" t="s">
        <v>218</v>
      </c>
      <c r="B16" s="199" t="s">
        <v>141</v>
      </c>
      <c r="C16" s="113">
        <v>21.602134853808924</v>
      </c>
      <c r="D16" s="115">
        <v>39099</v>
      </c>
      <c r="E16" s="114">
        <v>39541</v>
      </c>
      <c r="F16" s="114">
        <v>40241</v>
      </c>
      <c r="G16" s="114">
        <v>39976</v>
      </c>
      <c r="H16" s="140">
        <v>40116</v>
      </c>
      <c r="I16" s="115">
        <v>-1017</v>
      </c>
      <c r="J16" s="116">
        <v>-2.5351480705952736</v>
      </c>
      <c r="K16" s="110"/>
      <c r="L16" s="110"/>
      <c r="M16" s="110"/>
      <c r="N16" s="110"/>
      <c r="O16" s="110"/>
    </row>
    <row r="17" spans="1:15" s="110" customFormat="1" ht="24.95" customHeight="1" x14ac:dyDescent="0.2">
      <c r="A17" s="193" t="s">
        <v>219</v>
      </c>
      <c r="B17" s="199" t="s">
        <v>220</v>
      </c>
      <c r="C17" s="113">
        <v>3.6851643130234923</v>
      </c>
      <c r="D17" s="115">
        <v>6670</v>
      </c>
      <c r="E17" s="114">
        <v>6683</v>
      </c>
      <c r="F17" s="114">
        <v>6694</v>
      </c>
      <c r="G17" s="114">
        <v>6632</v>
      </c>
      <c r="H17" s="140">
        <v>6642</v>
      </c>
      <c r="I17" s="115">
        <v>28</v>
      </c>
      <c r="J17" s="116">
        <v>0.42155977115326709</v>
      </c>
    </row>
    <row r="18" spans="1:15" s="287" customFormat="1" ht="24.95" customHeight="1" x14ac:dyDescent="0.2">
      <c r="A18" s="201" t="s">
        <v>144</v>
      </c>
      <c r="B18" s="202" t="s">
        <v>145</v>
      </c>
      <c r="C18" s="113">
        <v>4.3901522685584213</v>
      </c>
      <c r="D18" s="115">
        <v>7946</v>
      </c>
      <c r="E18" s="114">
        <v>7994</v>
      </c>
      <c r="F18" s="114">
        <v>8155</v>
      </c>
      <c r="G18" s="114">
        <v>7884</v>
      </c>
      <c r="H18" s="140">
        <v>7841</v>
      </c>
      <c r="I18" s="115">
        <v>105</v>
      </c>
      <c r="J18" s="116">
        <v>1.3391149088126515</v>
      </c>
      <c r="K18" s="110"/>
      <c r="L18" s="110"/>
      <c r="M18" s="110"/>
      <c r="N18" s="110"/>
      <c r="O18" s="110"/>
    </row>
    <row r="19" spans="1:15" s="110" customFormat="1" ht="24.95" customHeight="1" x14ac:dyDescent="0.2">
      <c r="A19" s="193" t="s">
        <v>146</v>
      </c>
      <c r="B19" s="199" t="s">
        <v>147</v>
      </c>
      <c r="C19" s="113">
        <v>13.95003204490707</v>
      </c>
      <c r="D19" s="115">
        <v>25249</v>
      </c>
      <c r="E19" s="114">
        <v>25474</v>
      </c>
      <c r="F19" s="114">
        <v>25561</v>
      </c>
      <c r="G19" s="114">
        <v>25243</v>
      </c>
      <c r="H19" s="140">
        <v>25364</v>
      </c>
      <c r="I19" s="115">
        <v>-115</v>
      </c>
      <c r="J19" s="116">
        <v>-0.45339851758397731</v>
      </c>
    </row>
    <row r="20" spans="1:15" s="287" customFormat="1" ht="24.95" customHeight="1" x14ac:dyDescent="0.2">
      <c r="A20" s="193" t="s">
        <v>148</v>
      </c>
      <c r="B20" s="199" t="s">
        <v>149</v>
      </c>
      <c r="C20" s="113">
        <v>6.4084289155561445</v>
      </c>
      <c r="D20" s="115">
        <v>11599</v>
      </c>
      <c r="E20" s="114">
        <v>11610</v>
      </c>
      <c r="F20" s="114">
        <v>11424</v>
      </c>
      <c r="G20" s="114">
        <v>11123</v>
      </c>
      <c r="H20" s="140">
        <v>11117</v>
      </c>
      <c r="I20" s="115">
        <v>482</v>
      </c>
      <c r="J20" s="116">
        <v>4.3357020778987136</v>
      </c>
      <c r="K20" s="110"/>
      <c r="L20" s="110"/>
      <c r="M20" s="110"/>
      <c r="N20" s="110"/>
      <c r="O20" s="110"/>
    </row>
    <row r="21" spans="1:15" s="110" customFormat="1" ht="24.95" customHeight="1" x14ac:dyDescent="0.2">
      <c r="A21" s="201" t="s">
        <v>150</v>
      </c>
      <c r="B21" s="202" t="s">
        <v>151</v>
      </c>
      <c r="C21" s="113">
        <v>1.900594488275984</v>
      </c>
      <c r="D21" s="115">
        <v>3440</v>
      </c>
      <c r="E21" s="114">
        <v>3532</v>
      </c>
      <c r="F21" s="114">
        <v>3747</v>
      </c>
      <c r="G21" s="114">
        <v>3653</v>
      </c>
      <c r="H21" s="140">
        <v>3569</v>
      </c>
      <c r="I21" s="115">
        <v>-129</v>
      </c>
      <c r="J21" s="116">
        <v>-3.6144578313253013</v>
      </c>
    </row>
    <row r="22" spans="1:15" s="110" customFormat="1" ht="24.95" customHeight="1" x14ac:dyDescent="0.2">
      <c r="A22" s="201" t="s">
        <v>152</v>
      </c>
      <c r="B22" s="199" t="s">
        <v>153</v>
      </c>
      <c r="C22" s="113">
        <v>1.3088687042807576</v>
      </c>
      <c r="D22" s="115">
        <v>2369</v>
      </c>
      <c r="E22" s="114">
        <v>2397</v>
      </c>
      <c r="F22" s="114">
        <v>2404</v>
      </c>
      <c r="G22" s="114">
        <v>2390</v>
      </c>
      <c r="H22" s="140">
        <v>2415</v>
      </c>
      <c r="I22" s="115">
        <v>-46</v>
      </c>
      <c r="J22" s="116">
        <v>-1.9047619047619047</v>
      </c>
    </row>
    <row r="23" spans="1:15" s="110" customFormat="1" ht="24.95" customHeight="1" x14ac:dyDescent="0.2">
      <c r="A23" s="193" t="s">
        <v>154</v>
      </c>
      <c r="B23" s="199" t="s">
        <v>155</v>
      </c>
      <c r="C23" s="113">
        <v>1.7602598952463038</v>
      </c>
      <c r="D23" s="115">
        <v>3186</v>
      </c>
      <c r="E23" s="114">
        <v>3215</v>
      </c>
      <c r="F23" s="114">
        <v>3198</v>
      </c>
      <c r="G23" s="114">
        <v>3124</v>
      </c>
      <c r="H23" s="140">
        <v>3175</v>
      </c>
      <c r="I23" s="115">
        <v>11</v>
      </c>
      <c r="J23" s="116">
        <v>0.34645669291338582</v>
      </c>
    </row>
    <row r="24" spans="1:15" s="110" customFormat="1" ht="24.95" customHeight="1" x14ac:dyDescent="0.2">
      <c r="A24" s="193" t="s">
        <v>156</v>
      </c>
      <c r="B24" s="199" t="s">
        <v>221</v>
      </c>
      <c r="C24" s="113">
        <v>5.0675153042056182</v>
      </c>
      <c r="D24" s="115">
        <v>9172</v>
      </c>
      <c r="E24" s="114">
        <v>9575</v>
      </c>
      <c r="F24" s="114">
        <v>9629</v>
      </c>
      <c r="G24" s="114">
        <v>8793</v>
      </c>
      <c r="H24" s="140">
        <v>8801</v>
      </c>
      <c r="I24" s="115">
        <v>371</v>
      </c>
      <c r="J24" s="116">
        <v>4.2154300647653677</v>
      </c>
    </row>
    <row r="25" spans="1:15" s="110" customFormat="1" ht="24.95" customHeight="1" x14ac:dyDescent="0.2">
      <c r="A25" s="193" t="s">
        <v>222</v>
      </c>
      <c r="B25" s="204" t="s">
        <v>159</v>
      </c>
      <c r="C25" s="113">
        <v>3.3757652102808904</v>
      </c>
      <c r="D25" s="115">
        <v>6110</v>
      </c>
      <c r="E25" s="114">
        <v>6031</v>
      </c>
      <c r="F25" s="114">
        <v>6071</v>
      </c>
      <c r="G25" s="114">
        <v>6672</v>
      </c>
      <c r="H25" s="140">
        <v>6684</v>
      </c>
      <c r="I25" s="115">
        <v>-574</v>
      </c>
      <c r="J25" s="116">
        <v>-8.5876720526630752</v>
      </c>
    </row>
    <row r="26" spans="1:15" s="110" customFormat="1" ht="24.95" customHeight="1" x14ac:dyDescent="0.2">
      <c r="A26" s="201">
        <v>782.78300000000002</v>
      </c>
      <c r="B26" s="203" t="s">
        <v>160</v>
      </c>
      <c r="C26" s="113">
        <v>2.389555570288846</v>
      </c>
      <c r="D26" s="115">
        <v>4325</v>
      </c>
      <c r="E26" s="114">
        <v>4507</v>
      </c>
      <c r="F26" s="114">
        <v>5081</v>
      </c>
      <c r="G26" s="114">
        <v>5103</v>
      </c>
      <c r="H26" s="140">
        <v>5021</v>
      </c>
      <c r="I26" s="115">
        <v>-696</v>
      </c>
      <c r="J26" s="116">
        <v>-13.861780521808404</v>
      </c>
    </row>
    <row r="27" spans="1:15" s="110" customFormat="1" ht="24.95" customHeight="1" x14ac:dyDescent="0.2">
      <c r="A27" s="193" t="s">
        <v>161</v>
      </c>
      <c r="B27" s="199" t="s">
        <v>223</v>
      </c>
      <c r="C27" s="113">
        <v>5.085747751331521</v>
      </c>
      <c r="D27" s="115">
        <v>9205</v>
      </c>
      <c r="E27" s="114">
        <v>9119</v>
      </c>
      <c r="F27" s="114">
        <v>9055</v>
      </c>
      <c r="G27" s="114">
        <v>8903</v>
      </c>
      <c r="H27" s="140">
        <v>8906</v>
      </c>
      <c r="I27" s="115">
        <v>299</v>
      </c>
      <c r="J27" s="116">
        <v>3.3572872220974626</v>
      </c>
    </row>
    <row r="28" spans="1:15" s="110" customFormat="1" ht="24.95" customHeight="1" x14ac:dyDescent="0.2">
      <c r="A28" s="193" t="s">
        <v>163</v>
      </c>
      <c r="B28" s="199" t="s">
        <v>164</v>
      </c>
      <c r="C28" s="113">
        <v>3.4144400981237153</v>
      </c>
      <c r="D28" s="115">
        <v>6180</v>
      </c>
      <c r="E28" s="114">
        <v>6087</v>
      </c>
      <c r="F28" s="114">
        <v>6063</v>
      </c>
      <c r="G28" s="114">
        <v>5928</v>
      </c>
      <c r="H28" s="140">
        <v>5988</v>
      </c>
      <c r="I28" s="115">
        <v>192</v>
      </c>
      <c r="J28" s="116">
        <v>3.2064128256513027</v>
      </c>
    </row>
    <row r="29" spans="1:15" s="110" customFormat="1" ht="24.95" customHeight="1" x14ac:dyDescent="0.2">
      <c r="A29" s="193">
        <v>86</v>
      </c>
      <c r="B29" s="199" t="s">
        <v>165</v>
      </c>
      <c r="C29" s="113">
        <v>8.7946694954584625</v>
      </c>
      <c r="D29" s="115">
        <v>15918</v>
      </c>
      <c r="E29" s="114">
        <v>15979</v>
      </c>
      <c r="F29" s="114">
        <v>15762</v>
      </c>
      <c r="G29" s="114">
        <v>15567</v>
      </c>
      <c r="H29" s="140">
        <v>15566</v>
      </c>
      <c r="I29" s="115">
        <v>352</v>
      </c>
      <c r="J29" s="116">
        <v>2.261338815366825</v>
      </c>
    </row>
    <row r="30" spans="1:15" s="110" customFormat="1" ht="24.95" customHeight="1" x14ac:dyDescent="0.2">
      <c r="A30" s="193">
        <v>87.88</v>
      </c>
      <c r="B30" s="204" t="s">
        <v>166</v>
      </c>
      <c r="C30" s="113">
        <v>9.7223143052885153</v>
      </c>
      <c r="D30" s="115">
        <v>17597</v>
      </c>
      <c r="E30" s="114">
        <v>17651</v>
      </c>
      <c r="F30" s="114">
        <v>17555</v>
      </c>
      <c r="G30" s="114">
        <v>17023</v>
      </c>
      <c r="H30" s="140">
        <v>17069</v>
      </c>
      <c r="I30" s="115">
        <v>528</v>
      </c>
      <c r="J30" s="116">
        <v>3.0933270841877087</v>
      </c>
    </row>
    <row r="31" spans="1:15" s="110" customFormat="1" ht="24.95" customHeight="1" x14ac:dyDescent="0.2">
      <c r="A31" s="193" t="s">
        <v>167</v>
      </c>
      <c r="B31" s="199" t="s">
        <v>168</v>
      </c>
      <c r="C31" s="113">
        <v>4.1895953501734846</v>
      </c>
      <c r="D31" s="115">
        <v>7583</v>
      </c>
      <c r="E31" s="114">
        <v>7546</v>
      </c>
      <c r="F31" s="114">
        <v>7618</v>
      </c>
      <c r="G31" s="114">
        <v>7601</v>
      </c>
      <c r="H31" s="140">
        <v>7579</v>
      </c>
      <c r="I31" s="115">
        <v>4</v>
      </c>
      <c r="J31" s="116">
        <v>5.2777411267977303E-2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0.16409202413313001</v>
      </c>
      <c r="D34" s="115">
        <v>297</v>
      </c>
      <c r="E34" s="114">
        <v>294</v>
      </c>
      <c r="F34" s="114">
        <v>305</v>
      </c>
      <c r="G34" s="114">
        <v>298</v>
      </c>
      <c r="H34" s="140">
        <v>282</v>
      </c>
      <c r="I34" s="115">
        <v>15</v>
      </c>
      <c r="J34" s="116">
        <v>5.3191489361702127</v>
      </c>
    </row>
    <row r="35" spans="1:10" s="110" customFormat="1" ht="24.95" customHeight="1" x14ac:dyDescent="0.2">
      <c r="A35" s="292" t="s">
        <v>171</v>
      </c>
      <c r="B35" s="293" t="s">
        <v>172</v>
      </c>
      <c r="C35" s="113">
        <v>32.468120842449558</v>
      </c>
      <c r="D35" s="115">
        <v>58766</v>
      </c>
      <c r="E35" s="114">
        <v>59277</v>
      </c>
      <c r="F35" s="114">
        <v>60256</v>
      </c>
      <c r="G35" s="114">
        <v>59736</v>
      </c>
      <c r="H35" s="140">
        <v>59985</v>
      </c>
      <c r="I35" s="115">
        <v>-1219</v>
      </c>
      <c r="J35" s="116">
        <v>-2.0321747103442527</v>
      </c>
    </row>
    <row r="36" spans="1:10" s="110" customFormat="1" ht="24.95" customHeight="1" x14ac:dyDescent="0.2">
      <c r="A36" s="294" t="s">
        <v>173</v>
      </c>
      <c r="B36" s="295" t="s">
        <v>174</v>
      </c>
      <c r="C36" s="125">
        <v>67.367787133417309</v>
      </c>
      <c r="D36" s="143">
        <v>121933</v>
      </c>
      <c r="E36" s="144">
        <v>122723</v>
      </c>
      <c r="F36" s="144">
        <v>123168</v>
      </c>
      <c r="G36" s="144">
        <v>121123</v>
      </c>
      <c r="H36" s="145">
        <v>121254</v>
      </c>
      <c r="I36" s="143">
        <v>679</v>
      </c>
      <c r="J36" s="146">
        <v>0.55998152638263476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2020-09-28T07:41:23Z</dcterms:created>
  <dcterms:modified xsi:type="dcterms:W3CDTF">2020-09-28T10:33:08Z</dcterms:modified>
</cp:coreProperties>
</file>